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394B5C89-0F27-434D-B7A2-26D0E556F702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 5-figure supplement 1" sheetId="9" r:id="rId1"/>
    <sheet name="Figure5-figure suppl1_Stats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36" i="9" l="1"/>
  <c r="AH36" i="9"/>
  <c r="AG36" i="9"/>
  <c r="AF36" i="9"/>
  <c r="AE36" i="9"/>
  <c r="AD36" i="9"/>
  <c r="AC36" i="9"/>
  <c r="AB36" i="9"/>
  <c r="AA36" i="9"/>
  <c r="Z36" i="9"/>
  <c r="Y36" i="9"/>
  <c r="X36" i="9"/>
  <c r="AI35" i="9"/>
  <c r="AI37" i="9" s="1"/>
  <c r="AH35" i="9"/>
  <c r="AH37" i="9" s="1"/>
  <c r="AG35" i="9"/>
  <c r="AG37" i="9" s="1"/>
  <c r="AF35" i="9"/>
  <c r="AE35" i="9"/>
  <c r="AD35" i="9"/>
  <c r="AD37" i="9" s="1"/>
  <c r="AC35" i="9"/>
  <c r="AC37" i="9" s="1"/>
  <c r="AB35" i="9"/>
  <c r="AA35" i="9"/>
  <c r="Z35" i="9"/>
  <c r="Z37" i="9" s="1"/>
  <c r="Y35" i="9"/>
  <c r="Y37" i="9" s="1"/>
  <c r="X35" i="9"/>
  <c r="AI34" i="9"/>
  <c r="AH34" i="9"/>
  <c r="AG34" i="9"/>
  <c r="AF34" i="9"/>
  <c r="AE34" i="9"/>
  <c r="AD34" i="9"/>
  <c r="AC34" i="9"/>
  <c r="AB34" i="9"/>
  <c r="AA34" i="9"/>
  <c r="Z34" i="9"/>
  <c r="Y34" i="9"/>
  <c r="X34" i="9"/>
  <c r="AI31" i="9"/>
  <c r="AH31" i="9"/>
  <c r="AG31" i="9"/>
  <c r="AF31" i="9"/>
  <c r="AE31" i="9"/>
  <c r="AD31" i="9"/>
  <c r="AC31" i="9"/>
  <c r="AB31" i="9"/>
  <c r="AA31" i="9"/>
  <c r="Z31" i="9"/>
  <c r="Y31" i="9"/>
  <c r="X31" i="9"/>
  <c r="AI30" i="9"/>
  <c r="AI32" i="9" s="1"/>
  <c r="AH30" i="9"/>
  <c r="AH32" i="9" s="1"/>
  <c r="AG30" i="9"/>
  <c r="AG32" i="9" s="1"/>
  <c r="AF30" i="9"/>
  <c r="AF32" i="9" s="1"/>
  <c r="AE30" i="9"/>
  <c r="AE32" i="9" s="1"/>
  <c r="AD30" i="9"/>
  <c r="AD32" i="9" s="1"/>
  <c r="AC30" i="9"/>
  <c r="AC32" i="9" s="1"/>
  <c r="AB30" i="9"/>
  <c r="AA30" i="9"/>
  <c r="AA32" i="9" s="1"/>
  <c r="Z30" i="9"/>
  <c r="Z32" i="9" s="1"/>
  <c r="Y30" i="9"/>
  <c r="X30" i="9"/>
  <c r="AI29" i="9"/>
  <c r="AH29" i="9"/>
  <c r="AG29" i="9"/>
  <c r="AF29" i="9"/>
  <c r="AE29" i="9"/>
  <c r="AD29" i="9"/>
  <c r="AC29" i="9"/>
  <c r="AB29" i="9"/>
  <c r="AA29" i="9"/>
  <c r="Z29" i="9"/>
  <c r="Y29" i="9"/>
  <c r="X29" i="9"/>
  <c r="AO36" i="9"/>
  <c r="AN36" i="9"/>
  <c r="AM36" i="9"/>
  <c r="AL36" i="9"/>
  <c r="AK36" i="9"/>
  <c r="AO35" i="9"/>
  <c r="AN35" i="9"/>
  <c r="AM35" i="9"/>
  <c r="AM37" i="9" s="1"/>
  <c r="AL35" i="9"/>
  <c r="AL37" i="9" s="1"/>
  <c r="AK35" i="9"/>
  <c r="AO34" i="9"/>
  <c r="AN34" i="9"/>
  <c r="AM34" i="9"/>
  <c r="AL34" i="9"/>
  <c r="AK34" i="9"/>
  <c r="AO31" i="9"/>
  <c r="AN31" i="9"/>
  <c r="AM31" i="9"/>
  <c r="AL31" i="9"/>
  <c r="AK31" i="9"/>
  <c r="AO30" i="9"/>
  <c r="AO32" i="9" s="1"/>
  <c r="AN30" i="9"/>
  <c r="AM30" i="9"/>
  <c r="AL30" i="9"/>
  <c r="AK30" i="9"/>
  <c r="AK32" i="9" s="1"/>
  <c r="AO29" i="9"/>
  <c r="AN29" i="9"/>
  <c r="AM29" i="9"/>
  <c r="AL29" i="9"/>
  <c r="AK29" i="9"/>
  <c r="AT29" i="9"/>
  <c r="AU29" i="9"/>
  <c r="AT30" i="9"/>
  <c r="AU30" i="9"/>
  <c r="AT31" i="9"/>
  <c r="AU31" i="9"/>
  <c r="AT34" i="9"/>
  <c r="AU34" i="9"/>
  <c r="AT35" i="9"/>
  <c r="AU35" i="9"/>
  <c r="AT36" i="9"/>
  <c r="AU36" i="9"/>
  <c r="AS36" i="9"/>
  <c r="AR36" i="9"/>
  <c r="AQ36" i="9"/>
  <c r="AS35" i="9"/>
  <c r="AR35" i="9"/>
  <c r="AQ35" i="9"/>
  <c r="AQ37" i="9" s="1"/>
  <c r="AS34" i="9"/>
  <c r="AR34" i="9"/>
  <c r="AQ34" i="9"/>
  <c r="AS31" i="9"/>
  <c r="AR31" i="9"/>
  <c r="AQ31" i="9"/>
  <c r="AS30" i="9"/>
  <c r="AR30" i="9"/>
  <c r="AQ30" i="9"/>
  <c r="AS29" i="9"/>
  <c r="AR29" i="9"/>
  <c r="AQ29" i="9"/>
  <c r="K29" i="9"/>
  <c r="L29" i="9"/>
  <c r="M29" i="9"/>
  <c r="N29" i="9"/>
  <c r="O29" i="9"/>
  <c r="P29" i="9"/>
  <c r="Q29" i="9"/>
  <c r="R29" i="9"/>
  <c r="S29" i="9"/>
  <c r="T29" i="9"/>
  <c r="U29" i="9"/>
  <c r="V29" i="9"/>
  <c r="K30" i="9"/>
  <c r="L30" i="9"/>
  <c r="M30" i="9"/>
  <c r="N30" i="9"/>
  <c r="O30" i="9"/>
  <c r="P30" i="9"/>
  <c r="Q30" i="9"/>
  <c r="R30" i="9"/>
  <c r="S30" i="9"/>
  <c r="T30" i="9"/>
  <c r="U30" i="9"/>
  <c r="V30" i="9"/>
  <c r="K31" i="9"/>
  <c r="L31" i="9"/>
  <c r="M31" i="9"/>
  <c r="N31" i="9"/>
  <c r="O31" i="9"/>
  <c r="P31" i="9"/>
  <c r="Q31" i="9"/>
  <c r="R31" i="9"/>
  <c r="S31" i="9"/>
  <c r="T31" i="9"/>
  <c r="U31" i="9"/>
  <c r="V31" i="9"/>
  <c r="K32" i="9"/>
  <c r="L32" i="9"/>
  <c r="M32" i="9"/>
  <c r="N32" i="9"/>
  <c r="O32" i="9"/>
  <c r="P32" i="9"/>
  <c r="Q32" i="9"/>
  <c r="R32" i="9"/>
  <c r="S32" i="9"/>
  <c r="T32" i="9"/>
  <c r="U32" i="9"/>
  <c r="V32" i="9"/>
  <c r="K34" i="9"/>
  <c r="L34" i="9"/>
  <c r="M34" i="9"/>
  <c r="N34" i="9"/>
  <c r="O34" i="9"/>
  <c r="P34" i="9"/>
  <c r="Q34" i="9"/>
  <c r="R34" i="9"/>
  <c r="S34" i="9"/>
  <c r="T34" i="9"/>
  <c r="U34" i="9"/>
  <c r="V34" i="9"/>
  <c r="K35" i="9"/>
  <c r="L35" i="9"/>
  <c r="M35" i="9"/>
  <c r="N35" i="9"/>
  <c r="O35" i="9"/>
  <c r="P35" i="9"/>
  <c r="Q35" i="9"/>
  <c r="R35" i="9"/>
  <c r="S35" i="9"/>
  <c r="T35" i="9"/>
  <c r="U35" i="9"/>
  <c r="V35" i="9"/>
  <c r="K36" i="9"/>
  <c r="L36" i="9"/>
  <c r="M36" i="9"/>
  <c r="N36" i="9"/>
  <c r="O36" i="9"/>
  <c r="P36" i="9"/>
  <c r="Q36" i="9"/>
  <c r="R36" i="9"/>
  <c r="S36" i="9"/>
  <c r="T36" i="9"/>
  <c r="U36" i="9"/>
  <c r="V36" i="9"/>
  <c r="K37" i="9"/>
  <c r="L37" i="9"/>
  <c r="M37" i="9"/>
  <c r="N37" i="9"/>
  <c r="O37" i="9"/>
  <c r="P37" i="9"/>
  <c r="Q37" i="9"/>
  <c r="R37" i="9"/>
  <c r="S37" i="9"/>
  <c r="T37" i="9"/>
  <c r="U37" i="9"/>
  <c r="V37" i="9"/>
  <c r="AR32" i="9"/>
  <c r="X32" i="9"/>
  <c r="AB32" i="9"/>
  <c r="Y32" i="9"/>
  <c r="X37" i="9"/>
  <c r="AS32" i="9" l="1"/>
  <c r="AR37" i="9"/>
  <c r="AQ32" i="9"/>
  <c r="AU32" i="9"/>
  <c r="AN32" i="9"/>
  <c r="AK37" i="9"/>
  <c r="AO37" i="9"/>
  <c r="AT37" i="9"/>
  <c r="AL32" i="9"/>
  <c r="AN37" i="9"/>
  <c r="AB37" i="9"/>
  <c r="AF37" i="9"/>
  <c r="AE37" i="9"/>
  <c r="AS37" i="9"/>
  <c r="AM32" i="9"/>
  <c r="AT32" i="9"/>
  <c r="AU37" i="9"/>
  <c r="AA37" i="9"/>
</calcChain>
</file>

<file path=xl/sharedStrings.xml><?xml version="1.0" encoding="utf-8"?>
<sst xmlns="http://schemas.openxmlformats.org/spreadsheetml/2006/main" count="153" uniqueCount="82">
  <si>
    <t>Mouse</t>
  </si>
  <si>
    <t>Drug Selfadministration</t>
  </si>
  <si>
    <t>Active Food</t>
  </si>
  <si>
    <t>Inactive Food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</si>
  <si>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</si>
  <si>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</si>
  <si>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</si>
  <si>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</si>
  <si>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</si>
  <si>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</si>
  <si>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</si>
  <si>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</si>
  <si>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</si>
  <si>
    <t>day10</t>
  </si>
  <si>
    <t>day11</t>
  </si>
  <si>
    <t>day12</t>
  </si>
  <si>
    <t>SelfAdmin</t>
  </si>
  <si>
    <t>Von Frey</t>
  </si>
  <si>
    <t>Plantar</t>
  </si>
  <si>
    <t>Plus Maze</t>
  </si>
  <si>
    <t>N</t>
  </si>
  <si>
    <t>PSNL</t>
  </si>
  <si>
    <t>Food Selfadministration</t>
  </si>
  <si>
    <t>Active JWH133</t>
  </si>
  <si>
    <t>Inactive JWH133</t>
  </si>
  <si>
    <t>Genotype</t>
  </si>
  <si>
    <t>Average</t>
  </si>
  <si>
    <t>SD</t>
  </si>
  <si>
    <t>SEM</t>
  </si>
  <si>
    <t>C57BL/6J</t>
  </si>
  <si>
    <t>Surgery</t>
  </si>
  <si>
    <t>X1</t>
  </si>
  <si>
    <t>X2</t>
  </si>
  <si>
    <t>Y2</t>
  </si>
  <si>
    <t>Y6</t>
  </si>
  <si>
    <t>Y10</t>
  </si>
  <si>
    <t>Y13</t>
  </si>
  <si>
    <t>X3</t>
  </si>
  <si>
    <t>X6</t>
  </si>
  <si>
    <t>X10</t>
  </si>
  <si>
    <t>Y4</t>
  </si>
  <si>
    <t>Y7</t>
  </si>
  <si>
    <t>Y11</t>
  </si>
  <si>
    <t>Y12</t>
  </si>
  <si>
    <t>Control IgG</t>
  </si>
  <si>
    <t>Anti-ICAM1</t>
  </si>
  <si>
    <t>Treatment</t>
  </si>
  <si>
    <t>BEHAVIOR</t>
  </si>
  <si>
    <t>Antibody Treatment</t>
  </si>
  <si>
    <r>
      <t>Pairwise Comparisons</t>
    </r>
    <r>
      <rPr>
        <b/>
        <vertAlign val="superscript"/>
        <sz val="9"/>
        <color indexed="8"/>
        <rFont val="Arial Bold"/>
      </rPr>
      <t>a</t>
    </r>
  </si>
  <si>
    <t>Mean Difference (I-J)</t>
  </si>
  <si>
    <t>Std. Error</t>
  </si>
  <si>
    <t>df</t>
  </si>
  <si>
    <r>
      <t>Sig.</t>
    </r>
    <r>
      <rPr>
        <vertAlign val="superscript"/>
        <sz val="9"/>
        <color indexed="8"/>
        <rFont val="Arial"/>
        <family val="2"/>
      </rPr>
      <t>c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</si>
  <si>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c</t>
    </r>
  </si>
  <si>
    <t>Lower Bound</t>
  </si>
  <si>
    <t>Upper Bound</t>
  </si>
  <si>
    <t>Based on estimated marginal means</t>
  </si>
  <si>
    <t>c. Adjustment for multiple comparisons: Bonferroni.</t>
  </si>
  <si>
    <t>Mixed Model Analysis</t>
  </si>
  <si>
    <t>Fixed Effects</t>
  </si>
  <si>
    <r>
      <t>Type III Tests of Fixed Effects</t>
    </r>
    <r>
      <rPr>
        <b/>
        <vertAlign val="superscript"/>
        <sz val="9"/>
        <color indexed="8"/>
        <rFont val="Arial Bold"/>
      </rPr>
      <t>a</t>
    </r>
  </si>
  <si>
    <t>Source</t>
  </si>
  <si>
    <t>Numerator df</t>
  </si>
  <si>
    <t>Denominator df</t>
  </si>
  <si>
    <t>F</t>
  </si>
  <si>
    <t>Sig.</t>
  </si>
  <si>
    <t>Intercept</t>
  </si>
  <si>
    <t>a. Dependent Variable: Active.</t>
  </si>
  <si>
    <t>*. The mean difference is significant at the .05 level.</t>
  </si>
  <si>
    <t>Day</t>
  </si>
  <si>
    <t>Abtreatment</t>
  </si>
  <si>
    <t>Control</t>
  </si>
  <si>
    <t>ICAM</t>
  </si>
  <si>
    <t>Abtreatment * Day</t>
  </si>
  <si>
    <t>a. Dependent Variable: Dactive.</t>
  </si>
  <si>
    <t>(I) Abtreatment</t>
  </si>
  <si>
    <r>
      <t>-4.274</t>
    </r>
    <r>
      <rPr>
        <vertAlign val="superscript"/>
        <sz val="9"/>
        <color indexed="8"/>
        <rFont val="Arial"/>
        <family val="2"/>
      </rPr>
      <t>*</t>
    </r>
  </si>
  <si>
    <r>
      <t>4.274</t>
    </r>
    <r>
      <rPr>
        <vertAlign val="superscript"/>
        <sz val="9"/>
        <color indexed="8"/>
        <rFont val="Arial"/>
        <family val="2"/>
      </rPr>
      <t>*</t>
    </r>
  </si>
  <si>
    <t xml:space="preserve">Figure 5-figure supplement 1A	</t>
  </si>
  <si>
    <t>Figure 5-figure supplement 1B</t>
  </si>
  <si>
    <t>Figure5-figure supplement1A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</si>
</sst>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###.000"/>
    <numFmt numFmtId="166" formatCode="###0.000"/>
    <numFmt numFmtId="167" formatCode="#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4"/>
      <color indexed="8"/>
      <name val="Arial Bold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</borders>
  <cellStyleXfs count="139">
    <xf numFmtId="0" fontId="0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0" borderId="0" xfId="0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8" fillId="0" borderId="14" xfId="4" applyFont="1" applyBorder="1" applyAlignment="1">
      <alignment horizontal="center" wrapText="1"/>
    </xf>
    <xf numFmtId="0" fontId="8" fillId="0" borderId="15" xfId="4" applyFont="1" applyBorder="1" applyAlignment="1">
      <alignment horizontal="center" wrapText="1"/>
    </xf>
    <xf numFmtId="166" fontId="8" fillId="0" borderId="19" xfId="4" applyNumberFormat="1" applyFont="1" applyBorder="1" applyAlignment="1">
      <alignment horizontal="right" vertical="center"/>
    </xf>
    <xf numFmtId="165" fontId="8" fillId="5" borderId="19" xfId="4" applyNumberFormat="1" applyFont="1" applyFill="1" applyBorder="1" applyAlignment="1">
      <alignment horizontal="right" vertical="center"/>
    </xf>
    <xf numFmtId="0" fontId="1" fillId="0" borderId="21" xfId="0" applyFont="1" applyBorder="1"/>
    <xf numFmtId="0" fontId="10" fillId="0" borderId="0" xfId="4" applyFont="1" applyBorder="1" applyAlignment="1"/>
    <xf numFmtId="0" fontId="5" fillId="0" borderId="0" xfId="4"/>
    <xf numFmtId="0" fontId="8" fillId="0" borderId="22" xfId="4" applyFont="1" applyBorder="1" applyAlignment="1">
      <alignment horizontal="left" wrapText="1"/>
    </xf>
    <xf numFmtId="0" fontId="8" fillId="0" borderId="23" xfId="4" applyFont="1" applyBorder="1" applyAlignment="1">
      <alignment horizontal="center" wrapText="1"/>
    </xf>
    <xf numFmtId="0" fontId="8" fillId="0" borderId="24" xfId="4" applyFont="1" applyBorder="1" applyAlignment="1">
      <alignment horizontal="center" wrapText="1"/>
    </xf>
    <xf numFmtId="0" fontId="8" fillId="0" borderId="25" xfId="4" applyFont="1" applyBorder="1" applyAlignment="1">
      <alignment horizontal="center" wrapText="1"/>
    </xf>
    <xf numFmtId="0" fontId="8" fillId="0" borderId="26" xfId="4" applyFont="1" applyBorder="1" applyAlignment="1">
      <alignment horizontal="left" vertical="top" wrapText="1"/>
    </xf>
    <xf numFmtId="167" fontId="8" fillId="0" borderId="27" xfId="4" applyNumberFormat="1" applyFont="1" applyBorder="1" applyAlignment="1">
      <alignment horizontal="right" vertical="center"/>
    </xf>
    <xf numFmtId="166" fontId="8" fillId="0" borderId="28" xfId="4" applyNumberFormat="1" applyFont="1" applyBorder="1" applyAlignment="1">
      <alignment horizontal="right" vertical="center"/>
    </xf>
    <xf numFmtId="165" fontId="8" fillId="0" borderId="29" xfId="4" applyNumberFormat="1" applyFont="1" applyBorder="1" applyAlignment="1">
      <alignment horizontal="right" vertical="center"/>
    </xf>
    <xf numFmtId="0" fontId="8" fillId="5" borderId="30" xfId="4" applyFont="1" applyFill="1" applyBorder="1" applyAlignment="1">
      <alignment horizontal="left" vertical="top" wrapText="1"/>
    </xf>
    <xf numFmtId="167" fontId="8" fillId="0" borderId="31" xfId="4" applyNumberFormat="1" applyFont="1" applyBorder="1" applyAlignment="1">
      <alignment horizontal="right" vertical="center"/>
    </xf>
    <xf numFmtId="166" fontId="8" fillId="0" borderId="32" xfId="4" applyNumberFormat="1" applyFont="1" applyBorder="1" applyAlignment="1">
      <alignment horizontal="right" vertical="center"/>
    </xf>
    <xf numFmtId="165" fontId="8" fillId="5" borderId="33" xfId="4" applyNumberFormat="1" applyFont="1" applyFill="1" applyBorder="1" applyAlignment="1">
      <alignment horizontal="right" vertical="center"/>
    </xf>
    <xf numFmtId="0" fontId="8" fillId="0" borderId="30" xfId="4" applyFont="1" applyBorder="1" applyAlignment="1">
      <alignment horizontal="left" vertical="top" wrapText="1"/>
    </xf>
    <xf numFmtId="165" fontId="8" fillId="0" borderId="33" xfId="4" applyNumberFormat="1" applyFont="1" applyBorder="1" applyAlignment="1">
      <alignment horizontal="right" vertical="center"/>
    </xf>
    <xf numFmtId="0" fontId="8" fillId="0" borderId="34" xfId="4" applyFont="1" applyBorder="1" applyAlignment="1">
      <alignment horizontal="left" vertical="top" wrapText="1"/>
    </xf>
    <xf numFmtId="167" fontId="8" fillId="0" borderId="18" xfId="4" applyNumberFormat="1" applyFont="1" applyBorder="1" applyAlignment="1">
      <alignment horizontal="right" vertical="center"/>
    </xf>
    <xf numFmtId="165" fontId="8" fillId="0" borderId="19" xfId="4" applyNumberFormat="1" applyFont="1" applyBorder="1" applyAlignment="1">
      <alignment horizontal="right" vertical="center"/>
    </xf>
    <xf numFmtId="165" fontId="8" fillId="0" borderId="20" xfId="4" applyNumberFormat="1" applyFont="1" applyBorder="1" applyAlignment="1">
      <alignment horizontal="right" vertical="center"/>
    </xf>
    <xf numFmtId="167" fontId="8" fillId="5" borderId="31" xfId="4" applyNumberFormat="1" applyFont="1" applyFill="1" applyBorder="1" applyAlignment="1">
      <alignment horizontal="right" vertical="center"/>
    </xf>
    <xf numFmtId="166" fontId="8" fillId="5" borderId="32" xfId="4" applyNumberFormat="1" applyFont="1" applyFill="1" applyBorder="1" applyAlignment="1">
      <alignment horizontal="right" vertical="center"/>
    </xf>
    <xf numFmtId="0" fontId="8" fillId="5" borderId="18" xfId="4" applyFont="1" applyFill="1" applyBorder="1" applyAlignment="1">
      <alignment horizontal="right" vertical="center"/>
    </xf>
    <xf numFmtId="166" fontId="8" fillId="5" borderId="19" xfId="4" applyNumberFormat="1" applyFont="1" applyFill="1" applyBorder="1" applyAlignment="1">
      <alignment horizontal="right" vertical="center"/>
    </xf>
    <xf numFmtId="166" fontId="8" fillId="5" borderId="20" xfId="4" applyNumberFormat="1" applyFont="1" applyFill="1" applyBorder="1" applyAlignment="1">
      <alignment horizontal="right" vertical="center"/>
    </xf>
    <xf numFmtId="0" fontId="8" fillId="5" borderId="16" xfId="4" applyFont="1" applyFill="1" applyBorder="1" applyAlignment="1">
      <alignment horizontal="left" vertical="top"/>
    </xf>
    <xf numFmtId="0" fontId="8" fillId="5" borderId="17" xfId="4" applyFont="1" applyFill="1" applyBorder="1" applyAlignment="1">
      <alignment horizontal="left" vertical="top"/>
    </xf>
    <xf numFmtId="165" fontId="8" fillId="5" borderId="9" xfId="4" applyNumberFormat="1" applyFont="1" applyFill="1" applyBorder="1" applyAlignment="1">
      <alignment horizontal="right" vertical="center"/>
    </xf>
    <xf numFmtId="0" fontId="8" fillId="5" borderId="11" xfId="4" applyFont="1" applyFill="1" applyBorder="1" applyAlignment="1">
      <alignment horizontal="left" vertical="top"/>
    </xf>
    <xf numFmtId="0" fontId="8" fillId="5" borderId="12" xfId="4" applyFont="1" applyFill="1" applyBorder="1" applyAlignment="1">
      <alignment horizontal="left" vertical="top"/>
    </xf>
    <xf numFmtId="0" fontId="8" fillId="5" borderId="8" xfId="4" applyFont="1" applyFill="1" applyBorder="1" applyAlignment="1">
      <alignment horizontal="right" vertical="center"/>
    </xf>
    <xf numFmtId="166" fontId="8" fillId="5" borderId="9" xfId="4" applyNumberFormat="1" applyFont="1" applyFill="1" applyBorder="1" applyAlignment="1">
      <alignment horizontal="right" vertical="center"/>
    </xf>
    <xf numFmtId="166" fontId="8" fillId="5" borderId="10" xfId="4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left" wrapText="1"/>
    </xf>
    <xf numFmtId="0" fontId="8" fillId="0" borderId="7" xfId="4" applyFont="1" applyBorder="1" applyAlignment="1">
      <alignment horizontal="left" wrapText="1"/>
    </xf>
    <xf numFmtId="0" fontId="8" fillId="0" borderId="11" xfId="4" applyFont="1" applyBorder="1" applyAlignment="1">
      <alignment horizontal="left" wrapText="1"/>
    </xf>
    <xf numFmtId="0" fontId="8" fillId="0" borderId="12" xfId="4" applyFont="1" applyBorder="1" applyAlignment="1">
      <alignment horizontal="left" wrapText="1"/>
    </xf>
    <xf numFmtId="0" fontId="8" fillId="0" borderId="8" xfId="4" applyFont="1" applyBorder="1" applyAlignment="1">
      <alignment horizontal="center" wrapText="1"/>
    </xf>
    <xf numFmtId="0" fontId="8" fillId="0" borderId="13" xfId="4" applyFont="1" applyBorder="1" applyAlignment="1">
      <alignment horizontal="center" wrapText="1"/>
    </xf>
    <xf numFmtId="0" fontId="8" fillId="0" borderId="9" xfId="4" applyFont="1" applyBorder="1" applyAlignment="1">
      <alignment horizontal="center" wrapText="1"/>
    </xf>
    <xf numFmtId="0" fontId="8" fillId="0" borderId="14" xfId="4" applyFont="1" applyBorder="1" applyAlignment="1">
      <alignment horizontal="center" wrapText="1"/>
    </xf>
    <xf numFmtId="0" fontId="8" fillId="0" borderId="10" xfId="4" applyFont="1" applyBorder="1" applyAlignment="1">
      <alignment horizontal="center" wrapText="1"/>
    </xf>
  </cellXfs>
  <cellStyles count="139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Normal_Sheet2" xfId="4" xr:uid="{00000000-0005-0000-0000-000019000000}"/>
    <cellStyle name="style1549546375694" xfId="61" xr:uid="{00000000-0005-0000-0000-00001E000000}"/>
    <cellStyle name="style1549546375802" xfId="6" xr:uid="{00000000-0005-0000-0000-00001F000000}"/>
    <cellStyle name="style1549546375874" xfId="20" xr:uid="{00000000-0005-0000-0000-000020000000}"/>
    <cellStyle name="style1549546375967" xfId="21" xr:uid="{00000000-0005-0000-0000-000021000000}"/>
    <cellStyle name="style1549546376092" xfId="29" xr:uid="{00000000-0005-0000-0000-000022000000}"/>
    <cellStyle name="style1549546376206" xfId="30" xr:uid="{00000000-0005-0000-0000-000023000000}"/>
    <cellStyle name="style1549546376311" xfId="52" xr:uid="{00000000-0005-0000-0000-000024000000}"/>
    <cellStyle name="style1549546376420" xfId="53" xr:uid="{00000000-0005-0000-0000-000025000000}"/>
    <cellStyle name="style1549546376713" xfId="107" xr:uid="{00000000-0005-0000-0000-000026000000}"/>
    <cellStyle name="style1549546376938" xfId="58" xr:uid="{00000000-0005-0000-0000-000027000000}"/>
    <cellStyle name="style1549546377077" xfId="11" xr:uid="{00000000-0005-0000-0000-000028000000}"/>
    <cellStyle name="style1549546377159" xfId="12" xr:uid="{00000000-0005-0000-0000-000029000000}"/>
    <cellStyle name="style1549546377248" xfId="65" xr:uid="{00000000-0005-0000-0000-00002A000000}"/>
    <cellStyle name="style1549546377328" xfId="66" xr:uid="{00000000-0005-0000-0000-00002B000000}"/>
    <cellStyle name="style1549546377412" xfId="73" xr:uid="{00000000-0005-0000-0000-00002C000000}"/>
    <cellStyle name="style1549546377497" xfId="74" xr:uid="{00000000-0005-0000-0000-00002D000000}"/>
    <cellStyle name="style1549546377562" xfId="83" xr:uid="{00000000-0005-0000-0000-00002E000000}"/>
    <cellStyle name="style1549546377637" xfId="75" xr:uid="{00000000-0005-0000-0000-00002F000000}"/>
    <cellStyle name="style1549546377726" xfId="76" xr:uid="{00000000-0005-0000-0000-000030000000}"/>
    <cellStyle name="style1549546377828" xfId="84" xr:uid="{00000000-0005-0000-0000-000031000000}"/>
    <cellStyle name="style1549546377906" xfId="85" xr:uid="{00000000-0005-0000-0000-000032000000}"/>
    <cellStyle name="style1549546377991" xfId="91" xr:uid="{00000000-0005-0000-0000-000033000000}"/>
    <cellStyle name="style1549546378067" xfId="92" xr:uid="{00000000-0005-0000-0000-000034000000}"/>
    <cellStyle name="style1549546378144" xfId="96" xr:uid="{00000000-0005-0000-0000-000035000000}"/>
    <cellStyle name="style1549546378231" xfId="13" xr:uid="{00000000-0005-0000-0000-000036000000}"/>
    <cellStyle name="style1549546378291" xfId="100" xr:uid="{00000000-0005-0000-0000-000037000000}"/>
    <cellStyle name="style1549546378350" xfId="106" xr:uid="{00000000-0005-0000-0000-000038000000}"/>
    <cellStyle name="style1549546378411" xfId="112" xr:uid="{00000000-0005-0000-0000-000039000000}"/>
    <cellStyle name="style1549546378470" xfId="101" xr:uid="{00000000-0005-0000-0000-00003A000000}"/>
    <cellStyle name="style1549546378532" xfId="113" xr:uid="{00000000-0005-0000-0000-00003B000000}"/>
    <cellStyle name="style1549546378610" xfId="38" xr:uid="{00000000-0005-0000-0000-00003C000000}"/>
    <cellStyle name="style1549546378695" xfId="39" xr:uid="{00000000-0005-0000-0000-00003D000000}"/>
    <cellStyle name="style1549546378871" xfId="117" xr:uid="{00000000-0005-0000-0000-00003E000000}"/>
    <cellStyle name="style1549546378954" xfId="120" xr:uid="{00000000-0005-0000-0000-00003F000000}"/>
    <cellStyle name="style1549546379031" xfId="124" xr:uid="{00000000-0005-0000-0000-000040000000}"/>
    <cellStyle name="style1549546379105" xfId="127" xr:uid="{00000000-0005-0000-0000-000041000000}"/>
    <cellStyle name="style1549546379199" xfId="134" xr:uid="{00000000-0005-0000-0000-000042000000}"/>
    <cellStyle name="style1549546379264" xfId="130" xr:uid="{00000000-0005-0000-0000-000043000000}"/>
    <cellStyle name="style1549546379324" xfId="47" xr:uid="{00000000-0005-0000-0000-000044000000}"/>
    <cellStyle name="style1549546379379" xfId="45" xr:uid="{00000000-0005-0000-0000-000045000000}"/>
    <cellStyle name="style1549546379434" xfId="54" xr:uid="{00000000-0005-0000-0000-000046000000}"/>
    <cellStyle name="style1549546379540" xfId="137" xr:uid="{00000000-0005-0000-0000-000047000000}"/>
    <cellStyle name="style1549546379821" xfId="22" xr:uid="{00000000-0005-0000-0000-000048000000}"/>
    <cellStyle name="style1549546379898" xfId="31" xr:uid="{00000000-0005-0000-0000-000049000000}"/>
    <cellStyle name="style1549546379965" xfId="40" xr:uid="{00000000-0005-0000-0000-00004A000000}"/>
    <cellStyle name="style1549546602172" xfId="60" xr:uid="{00000000-0005-0000-0000-00004B000000}"/>
    <cellStyle name="style1549546602254" xfId="5" xr:uid="{00000000-0005-0000-0000-00004C000000}"/>
    <cellStyle name="style1549546602335" xfId="17" xr:uid="{00000000-0005-0000-0000-00004D000000}"/>
    <cellStyle name="style1549546602405" xfId="18" xr:uid="{00000000-0005-0000-0000-00004E000000}"/>
    <cellStyle name="style1549546602481" xfId="26" xr:uid="{00000000-0005-0000-0000-00004F000000}"/>
    <cellStyle name="style1549546602552" xfId="27" xr:uid="{00000000-0005-0000-0000-000050000000}"/>
    <cellStyle name="style1549546602631" xfId="49" xr:uid="{00000000-0005-0000-0000-000051000000}"/>
    <cellStyle name="style1549546602707" xfId="50" xr:uid="{00000000-0005-0000-0000-000052000000}"/>
    <cellStyle name="style1549546602960" xfId="105" xr:uid="{00000000-0005-0000-0000-000053000000}"/>
    <cellStyle name="style1549546603232" xfId="136" xr:uid="{00000000-0005-0000-0000-000054000000}"/>
    <cellStyle name="style1549546603310" xfId="8" xr:uid="{00000000-0005-0000-0000-000055000000}"/>
    <cellStyle name="style1549546603428" xfId="9" xr:uid="{00000000-0005-0000-0000-000056000000}"/>
    <cellStyle name="style1549546603569" xfId="63" xr:uid="{00000000-0005-0000-0000-000057000000}"/>
    <cellStyle name="style1549546603683" xfId="116" xr:uid="{00000000-0005-0000-0000-000058000000}"/>
    <cellStyle name="style1549546603814" xfId="64" xr:uid="{00000000-0005-0000-0000-000059000000}"/>
    <cellStyle name="style1549546603908" xfId="69" xr:uid="{00000000-0005-0000-0000-00005A000000}"/>
    <cellStyle name="style1549546604003" xfId="70" xr:uid="{00000000-0005-0000-0000-00005B000000}"/>
    <cellStyle name="style1549546604071" xfId="80" xr:uid="{00000000-0005-0000-0000-00005C000000}"/>
    <cellStyle name="style1549546604157" xfId="71" xr:uid="{00000000-0005-0000-0000-00005D000000}"/>
    <cellStyle name="style1549546604253" xfId="119" xr:uid="{00000000-0005-0000-0000-00005E000000}"/>
    <cellStyle name="style1549546604355" xfId="72" xr:uid="{00000000-0005-0000-0000-00005F000000}"/>
    <cellStyle name="style1549546604456" xfId="81" xr:uid="{00000000-0005-0000-0000-000060000000}"/>
    <cellStyle name="style1549546604557" xfId="123" xr:uid="{00000000-0005-0000-0000-000061000000}"/>
    <cellStyle name="style1549546604653" xfId="82" xr:uid="{00000000-0005-0000-0000-000062000000}"/>
    <cellStyle name="style1549546604764" xfId="89" xr:uid="{00000000-0005-0000-0000-000063000000}"/>
    <cellStyle name="style1549546604875" xfId="126" xr:uid="{00000000-0005-0000-0000-000064000000}"/>
    <cellStyle name="style1549546604976" xfId="90" xr:uid="{00000000-0005-0000-0000-000065000000}"/>
    <cellStyle name="style1549546605064" xfId="95" xr:uid="{00000000-0005-0000-0000-000066000000}"/>
    <cellStyle name="style1549546605161" xfId="10" xr:uid="{00000000-0005-0000-0000-000067000000}"/>
    <cellStyle name="style1549546605243" xfId="98" xr:uid="{00000000-0005-0000-0000-000068000000}"/>
    <cellStyle name="style1549546605325" xfId="104" xr:uid="{00000000-0005-0000-0000-000069000000}"/>
    <cellStyle name="style1549546605401" xfId="132" xr:uid="{00000000-0005-0000-0000-00006A000000}"/>
    <cellStyle name="style1549546605503" xfId="110" xr:uid="{00000000-0005-0000-0000-00006B000000}"/>
    <cellStyle name="style1549546605583" xfId="99" xr:uid="{00000000-0005-0000-0000-00006C000000}"/>
    <cellStyle name="style1549546605674" xfId="129" xr:uid="{00000000-0005-0000-0000-00006D000000}"/>
    <cellStyle name="style1549546605748" xfId="133" xr:uid="{00000000-0005-0000-0000-00006E000000}"/>
    <cellStyle name="style1549546605822" xfId="111" xr:uid="{00000000-0005-0000-0000-00006F000000}"/>
    <cellStyle name="style1549546605911" xfId="35" xr:uid="{00000000-0005-0000-0000-000070000000}"/>
    <cellStyle name="style1549546606015" xfId="36" xr:uid="{00000000-0005-0000-0000-000071000000}"/>
    <cellStyle name="style1549546606296" xfId="19" xr:uid="{00000000-0005-0000-0000-000072000000}"/>
    <cellStyle name="style1549546606367" xfId="28" xr:uid="{00000000-0005-0000-0000-000073000000}"/>
    <cellStyle name="style1549546606439" xfId="37" xr:uid="{00000000-0005-0000-0000-000074000000}"/>
    <cellStyle name="style1549546606513" xfId="44" xr:uid="{00000000-0005-0000-0000-000075000000}"/>
    <cellStyle name="style1549546606591" xfId="51" xr:uid="{00000000-0005-0000-0000-000076000000}"/>
    <cellStyle name="style1549546662612" xfId="62" xr:uid="{00000000-0005-0000-0000-000077000000}"/>
    <cellStyle name="style1549546662668" xfId="7" xr:uid="{00000000-0005-0000-0000-000078000000}"/>
    <cellStyle name="style1549546662728" xfId="23" xr:uid="{00000000-0005-0000-0000-000079000000}"/>
    <cellStyle name="style1549546662797" xfId="24" xr:uid="{00000000-0005-0000-0000-00007A000000}"/>
    <cellStyle name="style1549546662878" xfId="32" xr:uid="{00000000-0005-0000-0000-00007B000000}"/>
    <cellStyle name="style1549546663002" xfId="33" xr:uid="{00000000-0005-0000-0000-00007C000000}"/>
    <cellStyle name="style1549546663179" xfId="55" xr:uid="{00000000-0005-0000-0000-00007D000000}"/>
    <cellStyle name="style1549546663261" xfId="56" xr:uid="{00000000-0005-0000-0000-00007E000000}"/>
    <cellStyle name="style1549546663487" xfId="109" xr:uid="{00000000-0005-0000-0000-00007F000000}"/>
    <cellStyle name="style1549546663600" xfId="57" xr:uid="{00000000-0005-0000-0000-000080000000}"/>
    <cellStyle name="style1549546664808" xfId="59" xr:uid="{00000000-0005-0000-0000-000081000000}"/>
    <cellStyle name="style1549546664862" xfId="14" xr:uid="{00000000-0005-0000-0000-000082000000}"/>
    <cellStyle name="style1549546664933" xfId="15" xr:uid="{00000000-0005-0000-0000-000083000000}"/>
    <cellStyle name="style1549546665001" xfId="67" xr:uid="{00000000-0005-0000-0000-000084000000}"/>
    <cellStyle name="style1549546665080" xfId="68" xr:uid="{00000000-0005-0000-0000-000085000000}"/>
    <cellStyle name="style1549546665150" xfId="121" xr:uid="{00000000-0005-0000-0000-000086000000}"/>
    <cellStyle name="style1549546665219" xfId="77" xr:uid="{00000000-0005-0000-0000-000087000000}"/>
    <cellStyle name="style1549546665272" xfId="86" xr:uid="{00000000-0005-0000-0000-000088000000}"/>
    <cellStyle name="style1549546665327" xfId="78" xr:uid="{00000000-0005-0000-0000-000089000000}"/>
    <cellStyle name="style1549546665394" xfId="79" xr:uid="{00000000-0005-0000-0000-00008A000000}"/>
    <cellStyle name="style1549546665462" xfId="87" xr:uid="{00000000-0005-0000-0000-00008B000000}"/>
    <cellStyle name="style1549546665533" xfId="88" xr:uid="{00000000-0005-0000-0000-00008C000000}"/>
    <cellStyle name="style1549546665617" xfId="93" xr:uid="{00000000-0005-0000-0000-00008D000000}"/>
    <cellStyle name="style1549546665704" xfId="94" xr:uid="{00000000-0005-0000-0000-00008E000000}"/>
    <cellStyle name="style1549546665789" xfId="97" xr:uid="{00000000-0005-0000-0000-00008F000000}"/>
    <cellStyle name="style1549546665884" xfId="16" xr:uid="{00000000-0005-0000-0000-000090000000}"/>
    <cellStyle name="style1549546665948" xfId="102" xr:uid="{00000000-0005-0000-0000-000091000000}"/>
    <cellStyle name="style1549546666001" xfId="108" xr:uid="{00000000-0005-0000-0000-000092000000}"/>
    <cellStyle name="style1549546666052" xfId="114" xr:uid="{00000000-0005-0000-0000-000093000000}"/>
    <cellStyle name="style1549546666105" xfId="103" xr:uid="{00000000-0005-0000-0000-000094000000}"/>
    <cellStyle name="style1549546666159" xfId="115" xr:uid="{00000000-0005-0000-0000-000095000000}"/>
    <cellStyle name="style1549546666217" xfId="41" xr:uid="{00000000-0005-0000-0000-000096000000}"/>
    <cellStyle name="style1549546666291" xfId="42" xr:uid="{00000000-0005-0000-0000-000097000000}"/>
    <cellStyle name="style1549546666473" xfId="118" xr:uid="{00000000-0005-0000-0000-000098000000}"/>
    <cellStyle name="style1549546666561" xfId="122" xr:uid="{00000000-0005-0000-0000-000099000000}"/>
    <cellStyle name="style1549546666643" xfId="125" xr:uid="{00000000-0005-0000-0000-00009A000000}"/>
    <cellStyle name="style1549546666735" xfId="128" xr:uid="{00000000-0005-0000-0000-00009B000000}"/>
    <cellStyle name="style1549546666819" xfId="135" xr:uid="{00000000-0005-0000-0000-00009C000000}"/>
    <cellStyle name="style1549546666884" xfId="131" xr:uid="{00000000-0005-0000-0000-00009D000000}"/>
    <cellStyle name="style1549546666954" xfId="138" xr:uid="{00000000-0005-0000-0000-00009E000000}"/>
    <cellStyle name="style1549546667043" xfId="48" xr:uid="{00000000-0005-0000-0000-00009F000000}"/>
    <cellStyle name="style1549546667111" xfId="46" xr:uid="{00000000-0005-0000-0000-0000A0000000}"/>
    <cellStyle name="style1549546667327" xfId="25" xr:uid="{00000000-0005-0000-0000-0000A1000000}"/>
    <cellStyle name="style1549546667397" xfId="34" xr:uid="{00000000-0005-0000-0000-0000A2000000}"/>
    <cellStyle name="style1549546667460" xfId="43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U37"/>
  <sheetViews>
    <sheetView tabSelected="1" topLeftCell="C1" zoomScale="44" zoomScaleNormal="44" workbookViewId="0">
      <selection activeCell="AX75" sqref="AX75"/>
    </sheetView>
  </sheetViews>
  <sheetFormatPr baseColWidth="10" defaultColWidth="8.83203125" defaultRowHeight="15"/>
  <cols>
    <col min="1" max="1" width="16.33203125" customWidth="1"/>
    <col min="2" max="2" width="15.33203125" customWidth="1"/>
    <col min="3" max="3" width="13.1640625" customWidth="1"/>
    <col min="4" max="4" width="11.83203125" customWidth="1"/>
    <col min="5" max="5" width="12.5" customWidth="1"/>
    <col min="6" max="6" width="17.33203125" customWidth="1"/>
    <col min="7" max="7" width="10.6640625" customWidth="1"/>
    <col min="9" max="9" width="13.83203125" customWidth="1"/>
    <col min="10" max="10" width="15.83203125" customWidth="1"/>
    <col min="22" max="22" width="11.1640625" customWidth="1"/>
    <col min="35" max="35" width="8.5" customWidth="1"/>
  </cols>
  <sheetData>
    <row r="2" spans="1:47">
      <c r="A2" s="27" t="s">
        <v>47</v>
      </c>
    </row>
    <row r="4" spans="1:47">
      <c r="B4" s="11" t="s">
        <v>16</v>
      </c>
      <c r="C4" s="11" t="s">
        <v>17</v>
      </c>
      <c r="D4" s="8" t="s">
        <v>18</v>
      </c>
      <c r="E4" s="11" t="s">
        <v>19</v>
      </c>
    </row>
    <row r="5" spans="1:47">
      <c r="A5" s="12"/>
      <c r="B5" s="10" t="s">
        <v>20</v>
      </c>
      <c r="C5" s="10" t="s">
        <v>20</v>
      </c>
      <c r="D5" s="10" t="s">
        <v>20</v>
      </c>
      <c r="E5" s="10" t="s">
        <v>20</v>
      </c>
    </row>
    <row r="6" spans="1:47">
      <c r="A6" s="28" t="s">
        <v>44</v>
      </c>
      <c r="B6" s="11">
        <v>19</v>
      </c>
      <c r="C6" s="4">
        <v>6</v>
      </c>
      <c r="D6" s="4">
        <v>6</v>
      </c>
      <c r="E6" s="4">
        <v>6</v>
      </c>
    </row>
    <row r="7" spans="1:47">
      <c r="A7" s="29" t="s">
        <v>45</v>
      </c>
      <c r="B7" s="11">
        <v>16</v>
      </c>
      <c r="C7" s="4">
        <v>7</v>
      </c>
      <c r="D7" s="4">
        <v>7</v>
      </c>
      <c r="E7" s="4">
        <v>7</v>
      </c>
    </row>
    <row r="8" spans="1:47">
      <c r="A8" s="14"/>
      <c r="B8" s="14"/>
      <c r="C8" s="17"/>
      <c r="D8" s="17"/>
      <c r="E8" s="17"/>
    </row>
    <row r="9" spans="1:47" ht="18" customHeight="1">
      <c r="A9" s="14"/>
      <c r="B9" s="14"/>
      <c r="C9" s="17"/>
      <c r="D9" s="17"/>
      <c r="E9" s="17"/>
    </row>
    <row r="10" spans="1:47" ht="15" customHeight="1">
      <c r="A10" s="14"/>
      <c r="B10" s="14"/>
      <c r="C10" s="17"/>
      <c r="D10" s="17"/>
      <c r="E10" s="17"/>
      <c r="K10" s="70" t="s">
        <v>79</v>
      </c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2"/>
      <c r="AK10" s="73" t="s">
        <v>80</v>
      </c>
      <c r="AL10" s="73"/>
      <c r="AM10" s="73"/>
      <c r="AN10" s="73"/>
      <c r="AO10" s="73"/>
      <c r="AP10" s="73"/>
      <c r="AQ10" s="73"/>
      <c r="AR10" s="73"/>
      <c r="AS10" s="73"/>
      <c r="AT10" s="73"/>
      <c r="AU10" s="73"/>
    </row>
    <row r="11" spans="1:47" s="1" customFormat="1" ht="16.5" customHeight="1">
      <c r="A11"/>
      <c r="B11"/>
      <c r="C11"/>
      <c r="D11"/>
      <c r="E11"/>
      <c r="F11"/>
      <c r="G11"/>
      <c r="H11"/>
      <c r="I11"/>
      <c r="J11"/>
      <c r="K11" s="69" t="s">
        <v>48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K11"/>
      <c r="AL11"/>
      <c r="AM11"/>
      <c r="AN11"/>
      <c r="AO11"/>
      <c r="AP11"/>
      <c r="AQ11"/>
      <c r="AR11"/>
      <c r="AS11"/>
      <c r="AT11"/>
      <c r="AU11"/>
    </row>
    <row r="12" spans="1:47">
      <c r="H12" s="13"/>
      <c r="I12" s="13"/>
      <c r="J12" s="7"/>
      <c r="K12" s="69" t="s">
        <v>1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K12" s="69" t="s">
        <v>22</v>
      </c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H13" s="14"/>
      <c r="I13" s="14"/>
      <c r="K13" s="73" t="s">
        <v>23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21"/>
      <c r="X13" s="73" t="s">
        <v>24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K13" s="70" t="s">
        <v>2</v>
      </c>
      <c r="AL13" s="71"/>
      <c r="AM13" s="71"/>
      <c r="AN13" s="71"/>
      <c r="AO13" s="72"/>
      <c r="AP13" s="68"/>
      <c r="AQ13" s="70" t="s">
        <v>3</v>
      </c>
      <c r="AR13" s="71"/>
      <c r="AS13" s="71"/>
      <c r="AT13" s="71"/>
      <c r="AU13" s="72"/>
    </row>
    <row r="14" spans="1:47" ht="16">
      <c r="A14" s="1"/>
      <c r="B14" s="1"/>
      <c r="C14" s="1"/>
      <c r="D14" s="1"/>
      <c r="E14" s="1"/>
      <c r="F14" s="6" t="s">
        <v>25</v>
      </c>
      <c r="G14" s="5" t="s">
        <v>0</v>
      </c>
      <c r="H14" s="15"/>
      <c r="I14" s="5" t="s">
        <v>30</v>
      </c>
      <c r="J14" s="5" t="s">
        <v>46</v>
      </c>
      <c r="K14" s="5" t="s">
        <v>4</v>
      </c>
      <c r="L14" s="5" t="s">
        <v>5</v>
      </c>
      <c r="M14" s="5" t="s">
        <v>6</v>
      </c>
      <c r="N14" s="5" t="s">
        <v>7</v>
      </c>
      <c r="O14" s="5" t="s">
        <v>8</v>
      </c>
      <c r="P14" s="5" t="s">
        <v>9</v>
      </c>
      <c r="Q14" s="5" t="s">
        <v>10</v>
      </c>
      <c r="R14" s="5" t="s">
        <v>11</v>
      </c>
      <c r="S14" s="5" t="s">
        <v>12</v>
      </c>
      <c r="T14" s="5" t="s">
        <v>13</v>
      </c>
      <c r="U14" s="5" t="s">
        <v>14</v>
      </c>
      <c r="V14" s="5" t="s">
        <v>15</v>
      </c>
      <c r="X14" s="5" t="s">
        <v>4</v>
      </c>
      <c r="Y14" s="5" t="s">
        <v>5</v>
      </c>
      <c r="Z14" s="5" t="s">
        <v>6</v>
      </c>
      <c r="AA14" s="5" t="s">
        <v>7</v>
      </c>
      <c r="AB14" s="5" t="s">
        <v>8</v>
      </c>
      <c r="AC14" s="5" t="s">
        <v>9</v>
      </c>
      <c r="AD14" s="5" t="s">
        <v>10</v>
      </c>
      <c r="AE14" s="5" t="s">
        <v>11</v>
      </c>
      <c r="AF14" s="5" t="s">
        <v>12</v>
      </c>
      <c r="AG14" s="5" t="s">
        <v>13</v>
      </c>
      <c r="AH14" s="5" t="s">
        <v>14</v>
      </c>
      <c r="AI14" s="5" t="s">
        <v>15</v>
      </c>
      <c r="AK14" s="5" t="s">
        <v>4</v>
      </c>
      <c r="AL14" s="5" t="s">
        <v>5</v>
      </c>
      <c r="AM14" s="5" t="s">
        <v>6</v>
      </c>
      <c r="AN14" s="5" t="s">
        <v>7</v>
      </c>
      <c r="AO14" s="5" t="s">
        <v>8</v>
      </c>
      <c r="AP14" s="2"/>
      <c r="AQ14" s="5" t="s">
        <v>4</v>
      </c>
      <c r="AR14" s="5" t="s">
        <v>5</v>
      </c>
      <c r="AS14" s="5" t="s">
        <v>6</v>
      </c>
      <c r="AT14" s="5" t="s">
        <v>7</v>
      </c>
      <c r="AU14" s="5" t="s">
        <v>8</v>
      </c>
    </row>
    <row r="15" spans="1:47">
      <c r="F15" s="9" t="s">
        <v>29</v>
      </c>
      <c r="G15" s="18" t="s">
        <v>31</v>
      </c>
      <c r="H15" s="24"/>
      <c r="I15" s="20" t="s">
        <v>21</v>
      </c>
      <c r="J15" s="25" t="s">
        <v>44</v>
      </c>
      <c r="K15" s="3">
        <v>25</v>
      </c>
      <c r="L15" s="3">
        <v>28</v>
      </c>
      <c r="M15" s="3">
        <v>32</v>
      </c>
      <c r="N15" s="3">
        <v>33</v>
      </c>
      <c r="O15" s="3">
        <v>24</v>
      </c>
      <c r="P15" s="3">
        <v>27</v>
      </c>
      <c r="Q15" s="3">
        <v>31</v>
      </c>
      <c r="R15" s="3">
        <v>25</v>
      </c>
      <c r="S15" s="3">
        <v>18</v>
      </c>
      <c r="T15" s="3">
        <v>17</v>
      </c>
      <c r="U15" s="3">
        <v>18</v>
      </c>
      <c r="V15" s="3">
        <v>15</v>
      </c>
      <c r="X15" s="3">
        <v>3</v>
      </c>
      <c r="Y15" s="3">
        <v>8</v>
      </c>
      <c r="Z15" s="3">
        <v>6</v>
      </c>
      <c r="AA15" s="3">
        <v>4</v>
      </c>
      <c r="AB15" s="3">
        <v>2</v>
      </c>
      <c r="AC15" s="3">
        <v>3</v>
      </c>
      <c r="AD15" s="3">
        <v>1</v>
      </c>
      <c r="AE15" s="3">
        <v>1</v>
      </c>
      <c r="AF15" s="3">
        <v>2</v>
      </c>
      <c r="AG15" s="3">
        <v>0</v>
      </c>
      <c r="AH15" s="3">
        <v>2</v>
      </c>
      <c r="AI15" s="3">
        <v>3</v>
      </c>
      <c r="AK15" s="3">
        <v>43</v>
      </c>
      <c r="AL15" s="3">
        <v>39</v>
      </c>
      <c r="AM15" s="3">
        <v>46</v>
      </c>
      <c r="AN15" s="3">
        <v>42</v>
      </c>
      <c r="AO15" s="3">
        <v>46</v>
      </c>
      <c r="AP15" s="2"/>
      <c r="AQ15" s="3">
        <v>23</v>
      </c>
      <c r="AR15" s="3">
        <v>6</v>
      </c>
      <c r="AS15" s="3">
        <v>7</v>
      </c>
      <c r="AT15" s="3">
        <v>6</v>
      </c>
      <c r="AU15" s="3">
        <v>7</v>
      </c>
    </row>
    <row r="16" spans="1:47">
      <c r="F16" s="9" t="s">
        <v>29</v>
      </c>
      <c r="G16" s="18" t="s">
        <v>32</v>
      </c>
      <c r="H16" s="16"/>
      <c r="I16" s="20" t="s">
        <v>21</v>
      </c>
      <c r="J16" s="25" t="s">
        <v>44</v>
      </c>
      <c r="K16" s="3">
        <v>16</v>
      </c>
      <c r="L16" s="3">
        <v>18</v>
      </c>
      <c r="M16" s="3">
        <v>7</v>
      </c>
      <c r="N16" s="3">
        <v>10</v>
      </c>
      <c r="O16" s="3">
        <v>17</v>
      </c>
      <c r="P16" s="3">
        <v>28</v>
      </c>
      <c r="Q16" s="3">
        <v>18</v>
      </c>
      <c r="R16" s="3">
        <v>21</v>
      </c>
      <c r="S16" s="3">
        <v>6</v>
      </c>
      <c r="T16" s="3">
        <v>15</v>
      </c>
      <c r="U16" s="3">
        <v>12</v>
      </c>
      <c r="V16" s="3">
        <v>4</v>
      </c>
      <c r="X16" s="3">
        <v>4</v>
      </c>
      <c r="Y16" s="3">
        <v>5</v>
      </c>
      <c r="Z16" s="3">
        <v>0</v>
      </c>
      <c r="AA16" s="3">
        <v>2</v>
      </c>
      <c r="AB16" s="3">
        <v>13</v>
      </c>
      <c r="AC16" s="3">
        <v>3</v>
      </c>
      <c r="AD16" s="3">
        <v>11</v>
      </c>
      <c r="AE16" s="3">
        <v>6</v>
      </c>
      <c r="AF16" s="3">
        <v>4</v>
      </c>
      <c r="AG16" s="3">
        <v>5</v>
      </c>
      <c r="AH16" s="3">
        <v>4</v>
      </c>
      <c r="AI16" s="3">
        <v>1</v>
      </c>
      <c r="AK16" s="3">
        <v>26</v>
      </c>
      <c r="AL16" s="3">
        <v>45</v>
      </c>
      <c r="AM16" s="3">
        <v>57</v>
      </c>
      <c r="AN16" s="3">
        <v>49</v>
      </c>
      <c r="AO16" s="3">
        <v>41</v>
      </c>
      <c r="AP16" s="2"/>
      <c r="AQ16" s="3">
        <v>14</v>
      </c>
      <c r="AR16" s="3">
        <v>4</v>
      </c>
      <c r="AS16" s="3">
        <v>1</v>
      </c>
      <c r="AT16" s="3">
        <v>9</v>
      </c>
      <c r="AU16" s="3">
        <v>6</v>
      </c>
    </row>
    <row r="17" spans="6:47">
      <c r="F17" s="9" t="s">
        <v>29</v>
      </c>
      <c r="G17" s="18" t="s">
        <v>33</v>
      </c>
      <c r="H17" s="16"/>
      <c r="I17" s="20" t="s">
        <v>21</v>
      </c>
      <c r="J17" s="25" t="s">
        <v>44</v>
      </c>
      <c r="K17" s="3">
        <v>25</v>
      </c>
      <c r="L17" s="3">
        <v>24</v>
      </c>
      <c r="M17" s="3">
        <v>20</v>
      </c>
      <c r="N17" s="3">
        <v>15</v>
      </c>
      <c r="O17" s="3">
        <v>7</v>
      </c>
      <c r="P17" s="3">
        <v>11</v>
      </c>
      <c r="Q17" s="3">
        <v>17</v>
      </c>
      <c r="R17" s="3">
        <v>5</v>
      </c>
      <c r="S17" s="3">
        <v>12</v>
      </c>
      <c r="T17" s="3">
        <v>5</v>
      </c>
      <c r="U17" s="3">
        <v>9</v>
      </c>
      <c r="V17" s="3">
        <v>7</v>
      </c>
      <c r="X17" s="3">
        <v>1</v>
      </c>
      <c r="Y17" s="3">
        <v>4</v>
      </c>
      <c r="Z17" s="3">
        <v>1</v>
      </c>
      <c r="AA17" s="3">
        <v>1</v>
      </c>
      <c r="AB17" s="3">
        <v>2</v>
      </c>
      <c r="AC17" s="3">
        <v>1</v>
      </c>
      <c r="AD17" s="3">
        <v>1</v>
      </c>
      <c r="AE17" s="3">
        <v>6</v>
      </c>
      <c r="AF17" s="3">
        <v>3</v>
      </c>
      <c r="AG17" s="3">
        <v>2</v>
      </c>
      <c r="AH17" s="3">
        <v>1</v>
      </c>
      <c r="AI17" s="3">
        <v>5</v>
      </c>
      <c r="AK17" s="3">
        <v>40</v>
      </c>
      <c r="AL17" s="3">
        <v>50</v>
      </c>
      <c r="AM17" s="3">
        <v>64</v>
      </c>
      <c r="AN17" s="3">
        <v>65</v>
      </c>
      <c r="AO17" s="3">
        <v>44</v>
      </c>
      <c r="AP17" s="2"/>
      <c r="AQ17" s="3">
        <v>10</v>
      </c>
      <c r="AR17" s="3">
        <v>5</v>
      </c>
      <c r="AS17" s="3">
        <v>7</v>
      </c>
      <c r="AT17" s="3">
        <v>9</v>
      </c>
      <c r="AU17" s="3">
        <v>2</v>
      </c>
    </row>
    <row r="18" spans="6:47">
      <c r="F18" s="9" t="s">
        <v>29</v>
      </c>
      <c r="G18" s="18" t="s">
        <v>34</v>
      </c>
      <c r="H18" s="16"/>
      <c r="I18" s="20" t="s">
        <v>21</v>
      </c>
      <c r="J18" s="25" t="s">
        <v>44</v>
      </c>
      <c r="K18" s="3">
        <v>33</v>
      </c>
      <c r="L18" s="3">
        <v>16</v>
      </c>
      <c r="M18" s="3">
        <v>24</v>
      </c>
      <c r="N18" s="3">
        <v>26</v>
      </c>
      <c r="O18" s="3">
        <v>25</v>
      </c>
      <c r="P18" s="3">
        <v>17</v>
      </c>
      <c r="Q18" s="3">
        <v>25</v>
      </c>
      <c r="R18" s="3">
        <v>18</v>
      </c>
      <c r="S18" s="3">
        <v>19</v>
      </c>
      <c r="T18" s="3">
        <v>15</v>
      </c>
      <c r="U18" s="3">
        <v>18</v>
      </c>
      <c r="V18" s="3">
        <v>16</v>
      </c>
      <c r="X18" s="3">
        <v>0</v>
      </c>
      <c r="Y18" s="3">
        <v>0</v>
      </c>
      <c r="Z18" s="3">
        <v>1</v>
      </c>
      <c r="AA18" s="3">
        <v>2</v>
      </c>
      <c r="AB18" s="3">
        <v>2</v>
      </c>
      <c r="AC18" s="3">
        <v>4</v>
      </c>
      <c r="AD18" s="3">
        <v>6</v>
      </c>
      <c r="AE18" s="3">
        <v>5</v>
      </c>
      <c r="AF18" s="3">
        <v>3</v>
      </c>
      <c r="AG18" s="3">
        <v>6</v>
      </c>
      <c r="AH18" s="3">
        <v>4</v>
      </c>
      <c r="AI18" s="3">
        <v>3</v>
      </c>
      <c r="AK18" s="3">
        <v>49</v>
      </c>
      <c r="AL18" s="3">
        <v>50</v>
      </c>
      <c r="AM18" s="3">
        <v>47</v>
      </c>
      <c r="AN18" s="3">
        <v>54</v>
      </c>
      <c r="AO18" s="3">
        <v>45</v>
      </c>
      <c r="AP18" s="2"/>
      <c r="AQ18" s="3">
        <v>11</v>
      </c>
      <c r="AR18" s="3">
        <v>5</v>
      </c>
      <c r="AS18" s="3">
        <v>8</v>
      </c>
      <c r="AT18" s="3">
        <v>5</v>
      </c>
      <c r="AU18" s="3">
        <v>0</v>
      </c>
    </row>
    <row r="19" spans="6:47">
      <c r="F19" s="9" t="s">
        <v>29</v>
      </c>
      <c r="G19" s="18" t="s">
        <v>35</v>
      </c>
      <c r="H19" s="16"/>
      <c r="I19" s="20" t="s">
        <v>21</v>
      </c>
      <c r="J19" s="25" t="s">
        <v>44</v>
      </c>
      <c r="K19" s="3">
        <v>19</v>
      </c>
      <c r="L19" s="3">
        <v>30</v>
      </c>
      <c r="M19" s="3">
        <v>23</v>
      </c>
      <c r="N19" s="3">
        <v>7</v>
      </c>
      <c r="O19" s="3">
        <v>32</v>
      </c>
      <c r="P19" s="3">
        <v>29</v>
      </c>
      <c r="Q19" s="3">
        <v>27</v>
      </c>
      <c r="R19" s="3">
        <v>20</v>
      </c>
      <c r="S19" s="3">
        <v>27</v>
      </c>
      <c r="T19" s="3">
        <v>26</v>
      </c>
      <c r="U19" s="3">
        <v>14</v>
      </c>
      <c r="V19" s="3">
        <v>15</v>
      </c>
      <c r="X19" s="3">
        <v>3</v>
      </c>
      <c r="Y19" s="3">
        <v>3</v>
      </c>
      <c r="Z19" s="3">
        <v>2</v>
      </c>
      <c r="AA19" s="3">
        <v>2</v>
      </c>
      <c r="AB19" s="3">
        <v>1</v>
      </c>
      <c r="AC19" s="3">
        <v>2</v>
      </c>
      <c r="AD19" s="3">
        <v>4</v>
      </c>
      <c r="AE19" s="3">
        <v>0</v>
      </c>
      <c r="AF19" s="3">
        <v>3</v>
      </c>
      <c r="AG19" s="3">
        <v>2</v>
      </c>
      <c r="AH19" s="3">
        <v>1</v>
      </c>
      <c r="AI19" s="3">
        <v>0</v>
      </c>
      <c r="AK19" s="3">
        <v>29</v>
      </c>
      <c r="AL19" s="3">
        <v>58</v>
      </c>
      <c r="AM19" s="3">
        <v>69</v>
      </c>
      <c r="AN19" s="3">
        <v>63</v>
      </c>
      <c r="AO19" s="3">
        <v>43</v>
      </c>
      <c r="AP19" s="2"/>
      <c r="AQ19" s="3">
        <v>15</v>
      </c>
      <c r="AR19" s="3">
        <v>6</v>
      </c>
      <c r="AS19" s="3">
        <v>7</v>
      </c>
      <c r="AT19" s="3">
        <v>10</v>
      </c>
      <c r="AU19" s="3">
        <v>3</v>
      </c>
    </row>
    <row r="20" spans="6:47">
      <c r="F20" s="9" t="s">
        <v>29</v>
      </c>
      <c r="G20" s="18" t="s">
        <v>36</v>
      </c>
      <c r="H20" s="16"/>
      <c r="I20" s="20" t="s">
        <v>21</v>
      </c>
      <c r="J20" s="25" t="s">
        <v>44</v>
      </c>
      <c r="K20" s="3">
        <v>28</v>
      </c>
      <c r="L20" s="3">
        <v>24</v>
      </c>
      <c r="M20" s="3">
        <v>15</v>
      </c>
      <c r="N20" s="3">
        <v>17</v>
      </c>
      <c r="O20" s="3">
        <v>15</v>
      </c>
      <c r="P20" s="3">
        <v>9</v>
      </c>
      <c r="Q20" s="3">
        <v>11</v>
      </c>
      <c r="R20" s="3">
        <v>9</v>
      </c>
      <c r="S20" s="3">
        <v>15</v>
      </c>
      <c r="T20" s="3">
        <v>11</v>
      </c>
      <c r="U20" s="3">
        <v>9</v>
      </c>
      <c r="V20" s="3">
        <v>14</v>
      </c>
      <c r="X20" s="3">
        <v>3</v>
      </c>
      <c r="Y20" s="3">
        <v>4</v>
      </c>
      <c r="Z20" s="3">
        <v>2</v>
      </c>
      <c r="AA20" s="3">
        <v>4</v>
      </c>
      <c r="AB20" s="3">
        <v>1</v>
      </c>
      <c r="AC20" s="3">
        <v>2</v>
      </c>
      <c r="AD20" s="3">
        <v>2</v>
      </c>
      <c r="AE20" s="3">
        <v>2</v>
      </c>
      <c r="AF20" s="3">
        <v>3</v>
      </c>
      <c r="AG20" s="3">
        <v>3</v>
      </c>
      <c r="AH20" s="3">
        <v>5</v>
      </c>
      <c r="AI20" s="3">
        <v>5</v>
      </c>
      <c r="AK20" s="3">
        <v>55</v>
      </c>
      <c r="AL20" s="3">
        <v>56</v>
      </c>
      <c r="AM20" s="3">
        <v>67</v>
      </c>
      <c r="AN20" s="3">
        <v>70</v>
      </c>
      <c r="AO20" s="3">
        <v>41</v>
      </c>
      <c r="AP20" s="2"/>
      <c r="AQ20" s="3">
        <v>19</v>
      </c>
      <c r="AR20" s="3">
        <v>6</v>
      </c>
      <c r="AS20" s="3">
        <v>4</v>
      </c>
      <c r="AT20" s="3">
        <v>16</v>
      </c>
      <c r="AU20" s="3">
        <v>6</v>
      </c>
    </row>
    <row r="21" spans="6:47">
      <c r="F21" s="9" t="s">
        <v>29</v>
      </c>
      <c r="G21" s="18" t="s">
        <v>37</v>
      </c>
      <c r="H21" s="16"/>
      <c r="I21" s="20" t="s">
        <v>21</v>
      </c>
      <c r="J21" s="26" t="s">
        <v>45</v>
      </c>
      <c r="K21" s="3">
        <v>18</v>
      </c>
      <c r="L21" s="3">
        <v>18</v>
      </c>
      <c r="M21" s="3">
        <v>15</v>
      </c>
      <c r="N21" s="3">
        <v>21</v>
      </c>
      <c r="O21" s="3">
        <v>21</v>
      </c>
      <c r="P21" s="3">
        <v>21</v>
      </c>
      <c r="Q21" s="3">
        <v>15</v>
      </c>
      <c r="R21" s="3">
        <v>20</v>
      </c>
      <c r="S21" s="3">
        <v>12</v>
      </c>
      <c r="T21" s="3">
        <v>19</v>
      </c>
      <c r="U21" s="3">
        <v>29</v>
      </c>
      <c r="V21" s="3">
        <v>11</v>
      </c>
      <c r="X21" s="3">
        <v>0</v>
      </c>
      <c r="Y21" s="3">
        <v>1</v>
      </c>
      <c r="Z21" s="3">
        <v>4</v>
      </c>
      <c r="AA21" s="3">
        <v>4</v>
      </c>
      <c r="AB21" s="3">
        <v>3</v>
      </c>
      <c r="AC21" s="3">
        <v>3</v>
      </c>
      <c r="AD21" s="3">
        <v>2</v>
      </c>
      <c r="AE21" s="3">
        <v>4</v>
      </c>
      <c r="AF21" s="3">
        <v>1</v>
      </c>
      <c r="AG21" s="3">
        <v>2</v>
      </c>
      <c r="AH21" s="3">
        <v>1</v>
      </c>
      <c r="AI21" s="3">
        <v>1</v>
      </c>
      <c r="AK21" s="3">
        <v>35</v>
      </c>
      <c r="AL21" s="3">
        <v>39</v>
      </c>
      <c r="AM21" s="3">
        <v>50</v>
      </c>
      <c r="AN21" s="3">
        <v>53</v>
      </c>
      <c r="AO21" s="3">
        <v>51</v>
      </c>
      <c r="AP21" s="2"/>
      <c r="AQ21" s="3">
        <v>9</v>
      </c>
      <c r="AR21" s="3">
        <v>3</v>
      </c>
      <c r="AS21" s="3">
        <v>4</v>
      </c>
      <c r="AT21" s="3">
        <v>0</v>
      </c>
      <c r="AU21" s="3">
        <v>3</v>
      </c>
    </row>
    <row r="22" spans="6:47">
      <c r="F22" s="9" t="s">
        <v>29</v>
      </c>
      <c r="G22" s="18" t="s">
        <v>38</v>
      </c>
      <c r="H22" s="16"/>
      <c r="I22" s="20" t="s">
        <v>21</v>
      </c>
      <c r="J22" s="26" t="s">
        <v>45</v>
      </c>
      <c r="K22" s="3">
        <v>13</v>
      </c>
      <c r="L22" s="3">
        <v>18</v>
      </c>
      <c r="M22" s="3">
        <v>6</v>
      </c>
      <c r="N22" s="3">
        <v>17</v>
      </c>
      <c r="O22" s="3">
        <v>17</v>
      </c>
      <c r="P22" s="3">
        <v>18</v>
      </c>
      <c r="Q22" s="3">
        <v>18</v>
      </c>
      <c r="R22" s="3">
        <v>19</v>
      </c>
      <c r="S22" s="3">
        <v>21</v>
      </c>
      <c r="T22" s="3">
        <v>22</v>
      </c>
      <c r="U22" s="3">
        <v>25</v>
      </c>
      <c r="V22" s="3">
        <v>16</v>
      </c>
      <c r="X22" s="3">
        <v>1</v>
      </c>
      <c r="Y22" s="3">
        <v>3</v>
      </c>
      <c r="Z22" s="3">
        <v>2</v>
      </c>
      <c r="AA22" s="3">
        <v>3</v>
      </c>
      <c r="AB22" s="3">
        <v>6</v>
      </c>
      <c r="AC22" s="3">
        <v>1</v>
      </c>
      <c r="AD22" s="3">
        <v>8</v>
      </c>
      <c r="AE22" s="3">
        <v>4</v>
      </c>
      <c r="AF22" s="3">
        <v>1</v>
      </c>
      <c r="AG22" s="3">
        <v>1</v>
      </c>
      <c r="AH22" s="3">
        <v>4</v>
      </c>
      <c r="AI22" s="3">
        <v>2</v>
      </c>
      <c r="AK22" s="3">
        <v>47</v>
      </c>
      <c r="AL22" s="3">
        <v>38</v>
      </c>
      <c r="AM22" s="3">
        <v>24</v>
      </c>
      <c r="AN22" s="3">
        <v>22</v>
      </c>
      <c r="AO22" s="3">
        <v>32</v>
      </c>
      <c r="AP22" s="2"/>
      <c r="AQ22" s="3">
        <v>21</v>
      </c>
      <c r="AR22" s="3">
        <v>8</v>
      </c>
      <c r="AS22" s="3">
        <v>4</v>
      </c>
      <c r="AT22" s="3">
        <v>6</v>
      </c>
      <c r="AU22" s="3">
        <v>6</v>
      </c>
    </row>
    <row r="23" spans="6:47">
      <c r="F23" s="9" t="s">
        <v>29</v>
      </c>
      <c r="G23" s="18" t="s">
        <v>39</v>
      </c>
      <c r="H23" s="16"/>
      <c r="I23" s="20" t="s">
        <v>21</v>
      </c>
      <c r="J23" s="26" t="s">
        <v>45</v>
      </c>
      <c r="K23" s="3">
        <v>25</v>
      </c>
      <c r="L23" s="3">
        <v>35</v>
      </c>
      <c r="M23" s="3">
        <v>26</v>
      </c>
      <c r="N23" s="3">
        <v>24</v>
      </c>
      <c r="O23" s="3">
        <v>23</v>
      </c>
      <c r="P23" s="3">
        <v>20</v>
      </c>
      <c r="Q23" s="3">
        <v>19</v>
      </c>
      <c r="R23" s="3">
        <v>14</v>
      </c>
      <c r="S23" s="3">
        <v>11</v>
      </c>
      <c r="T23" s="3">
        <v>12</v>
      </c>
      <c r="U23" s="3">
        <v>18</v>
      </c>
      <c r="V23" s="3">
        <v>17</v>
      </c>
      <c r="X23" s="3">
        <v>1</v>
      </c>
      <c r="Y23" s="3">
        <v>9</v>
      </c>
      <c r="Z23" s="3">
        <v>6</v>
      </c>
      <c r="AA23" s="3">
        <v>2</v>
      </c>
      <c r="AB23" s="3">
        <v>9</v>
      </c>
      <c r="AC23" s="3">
        <v>3</v>
      </c>
      <c r="AD23" s="3">
        <v>6</v>
      </c>
      <c r="AE23" s="3">
        <v>2</v>
      </c>
      <c r="AF23" s="3">
        <v>5</v>
      </c>
      <c r="AG23" s="3">
        <v>3</v>
      </c>
      <c r="AH23" s="3">
        <v>3</v>
      </c>
      <c r="AI23" s="3">
        <v>7</v>
      </c>
      <c r="AK23" s="3">
        <v>33</v>
      </c>
      <c r="AL23" s="3">
        <v>48</v>
      </c>
      <c r="AM23" s="3">
        <v>54</v>
      </c>
      <c r="AN23" s="3">
        <v>49</v>
      </c>
      <c r="AO23" s="3">
        <v>38</v>
      </c>
      <c r="AP23" s="2"/>
      <c r="AQ23" s="3">
        <v>16</v>
      </c>
      <c r="AR23" s="3">
        <v>9</v>
      </c>
      <c r="AS23" s="3">
        <v>5</v>
      </c>
      <c r="AT23" s="3">
        <v>10</v>
      </c>
      <c r="AU23" s="3">
        <v>7</v>
      </c>
    </row>
    <row r="24" spans="6:47">
      <c r="F24" s="9" t="s">
        <v>29</v>
      </c>
      <c r="G24" s="18" t="s">
        <v>40</v>
      </c>
      <c r="H24" s="16"/>
      <c r="I24" s="20" t="s">
        <v>21</v>
      </c>
      <c r="J24" s="26" t="s">
        <v>45</v>
      </c>
      <c r="K24" s="3">
        <v>31</v>
      </c>
      <c r="L24" s="3">
        <v>31</v>
      </c>
      <c r="M24" s="3">
        <v>21</v>
      </c>
      <c r="N24" s="3">
        <v>32</v>
      </c>
      <c r="O24" s="3">
        <v>37</v>
      </c>
      <c r="P24" s="3">
        <v>35</v>
      </c>
      <c r="Q24" s="3">
        <v>34</v>
      </c>
      <c r="R24" s="3">
        <v>32</v>
      </c>
      <c r="S24" s="3">
        <v>29</v>
      </c>
      <c r="T24" s="3">
        <v>34</v>
      </c>
      <c r="U24" s="3">
        <v>26</v>
      </c>
      <c r="V24" s="3">
        <v>26</v>
      </c>
      <c r="X24" s="3">
        <v>1</v>
      </c>
      <c r="Y24" s="3">
        <v>1</v>
      </c>
      <c r="Z24" s="3">
        <v>4</v>
      </c>
      <c r="AA24" s="3">
        <v>5</v>
      </c>
      <c r="AB24" s="3">
        <v>1</v>
      </c>
      <c r="AC24" s="3">
        <v>1</v>
      </c>
      <c r="AD24" s="3">
        <v>4</v>
      </c>
      <c r="AE24" s="3">
        <v>4</v>
      </c>
      <c r="AF24" s="3">
        <v>3</v>
      </c>
      <c r="AG24" s="3">
        <v>4</v>
      </c>
      <c r="AH24" s="3">
        <v>5</v>
      </c>
      <c r="AI24" s="3">
        <v>18</v>
      </c>
      <c r="AK24" s="3">
        <v>32</v>
      </c>
      <c r="AL24" s="3">
        <v>37</v>
      </c>
      <c r="AM24" s="3">
        <v>73</v>
      </c>
      <c r="AN24" s="3">
        <v>61</v>
      </c>
      <c r="AO24" s="3">
        <v>72</v>
      </c>
      <c r="AP24" s="2"/>
      <c r="AQ24" s="3">
        <v>19</v>
      </c>
      <c r="AR24" s="3">
        <v>10</v>
      </c>
      <c r="AS24" s="3">
        <v>4</v>
      </c>
      <c r="AT24" s="3">
        <v>3</v>
      </c>
      <c r="AU24" s="3">
        <v>2</v>
      </c>
    </row>
    <row r="25" spans="6:47">
      <c r="F25" s="9" t="s">
        <v>29</v>
      </c>
      <c r="G25" s="18" t="s">
        <v>41</v>
      </c>
      <c r="H25" s="16"/>
      <c r="I25" s="20" t="s">
        <v>21</v>
      </c>
      <c r="J25" s="26" t="s">
        <v>45</v>
      </c>
      <c r="K25" s="3">
        <v>35</v>
      </c>
      <c r="L25" s="3">
        <v>23</v>
      </c>
      <c r="M25" s="3">
        <v>20</v>
      </c>
      <c r="N25" s="3">
        <v>15</v>
      </c>
      <c r="O25" s="3">
        <v>24</v>
      </c>
      <c r="P25" s="3">
        <v>29</v>
      </c>
      <c r="Q25" s="3">
        <v>20</v>
      </c>
      <c r="R25" s="3">
        <v>24</v>
      </c>
      <c r="S25" s="3">
        <v>19</v>
      </c>
      <c r="T25" s="3">
        <v>21</v>
      </c>
      <c r="U25" s="3">
        <v>20</v>
      </c>
      <c r="V25" s="3">
        <v>19</v>
      </c>
      <c r="X25" s="3">
        <v>3</v>
      </c>
      <c r="Y25" s="3">
        <v>6</v>
      </c>
      <c r="Z25" s="3">
        <v>4</v>
      </c>
      <c r="AA25" s="3">
        <v>6</v>
      </c>
      <c r="AB25" s="3">
        <v>8</v>
      </c>
      <c r="AC25" s="3">
        <v>6</v>
      </c>
      <c r="AD25" s="3">
        <v>2</v>
      </c>
      <c r="AE25" s="3">
        <v>5</v>
      </c>
      <c r="AF25" s="3">
        <v>5</v>
      </c>
      <c r="AG25" s="3">
        <v>4</v>
      </c>
      <c r="AH25" s="3">
        <v>0</v>
      </c>
      <c r="AI25" s="3">
        <v>2</v>
      </c>
      <c r="AK25" s="3">
        <v>35</v>
      </c>
      <c r="AL25" s="3">
        <v>56</v>
      </c>
      <c r="AM25" s="3">
        <v>69</v>
      </c>
      <c r="AN25" s="3">
        <v>82</v>
      </c>
      <c r="AO25" s="3">
        <v>69</v>
      </c>
      <c r="AP25" s="2"/>
      <c r="AQ25" s="3">
        <v>23</v>
      </c>
      <c r="AR25" s="3">
        <v>9</v>
      </c>
      <c r="AS25" s="3">
        <v>5</v>
      </c>
      <c r="AT25" s="3">
        <v>1</v>
      </c>
      <c r="AU25" s="3">
        <v>7</v>
      </c>
    </row>
    <row r="26" spans="6:47">
      <c r="F26" s="9" t="s">
        <v>29</v>
      </c>
      <c r="G26" s="18" t="s">
        <v>42</v>
      </c>
      <c r="H26" s="16"/>
      <c r="I26" s="20" t="s">
        <v>21</v>
      </c>
      <c r="J26" s="26" t="s">
        <v>45</v>
      </c>
      <c r="K26" s="3">
        <v>17</v>
      </c>
      <c r="L26" s="3">
        <v>25</v>
      </c>
      <c r="M26" s="3">
        <v>27</v>
      </c>
      <c r="N26" s="3">
        <v>20</v>
      </c>
      <c r="O26" s="3">
        <v>17</v>
      </c>
      <c r="P26" s="3">
        <v>13</v>
      </c>
      <c r="Q26" s="3">
        <v>12</v>
      </c>
      <c r="R26" s="3">
        <v>11</v>
      </c>
      <c r="S26" s="3">
        <v>13</v>
      </c>
      <c r="T26" s="3">
        <v>13</v>
      </c>
      <c r="U26" s="3">
        <v>9</v>
      </c>
      <c r="V26" s="3">
        <v>9</v>
      </c>
      <c r="X26" s="3">
        <v>0</v>
      </c>
      <c r="Y26" s="3">
        <v>0</v>
      </c>
      <c r="Z26" s="3">
        <v>2</v>
      </c>
      <c r="AA26" s="3">
        <v>9</v>
      </c>
      <c r="AB26" s="3">
        <v>1</v>
      </c>
      <c r="AC26" s="3">
        <v>2</v>
      </c>
      <c r="AD26" s="3">
        <v>6</v>
      </c>
      <c r="AE26" s="3">
        <v>5</v>
      </c>
      <c r="AF26" s="3">
        <v>8</v>
      </c>
      <c r="AG26" s="3">
        <v>4</v>
      </c>
      <c r="AH26" s="3">
        <v>2</v>
      </c>
      <c r="AI26" s="3">
        <v>5</v>
      </c>
      <c r="AK26" s="3">
        <v>24</v>
      </c>
      <c r="AL26" s="3">
        <v>28</v>
      </c>
      <c r="AM26" s="3">
        <v>47</v>
      </c>
      <c r="AN26" s="3">
        <v>46</v>
      </c>
      <c r="AO26" s="3">
        <v>25</v>
      </c>
      <c r="AP26" s="2"/>
      <c r="AQ26" s="3">
        <v>10</v>
      </c>
      <c r="AR26" s="3">
        <v>7</v>
      </c>
      <c r="AS26" s="3">
        <v>2</v>
      </c>
      <c r="AT26" s="3">
        <v>7</v>
      </c>
      <c r="AU26" s="3">
        <v>4</v>
      </c>
    </row>
    <row r="27" spans="6:47">
      <c r="F27" s="9" t="s">
        <v>29</v>
      </c>
      <c r="G27" s="18" t="s">
        <v>43</v>
      </c>
      <c r="H27" s="16"/>
      <c r="I27" s="20" t="s">
        <v>21</v>
      </c>
      <c r="J27" s="26" t="s">
        <v>45</v>
      </c>
      <c r="K27" s="3">
        <v>22</v>
      </c>
      <c r="L27" s="3">
        <v>27</v>
      </c>
      <c r="M27" s="3">
        <v>4</v>
      </c>
      <c r="N27" s="3">
        <v>41</v>
      </c>
      <c r="O27" s="3">
        <v>26</v>
      </c>
      <c r="P27" s="3">
        <v>31</v>
      </c>
      <c r="Q27" s="3">
        <v>49</v>
      </c>
      <c r="R27" s="3">
        <v>49</v>
      </c>
      <c r="S27" s="3">
        <v>31</v>
      </c>
      <c r="T27" s="3">
        <v>46</v>
      </c>
      <c r="U27" s="3">
        <v>28</v>
      </c>
      <c r="V27" s="3">
        <v>48</v>
      </c>
      <c r="X27" s="3">
        <v>2</v>
      </c>
      <c r="Y27" s="3">
        <v>3</v>
      </c>
      <c r="Z27" s="3">
        <v>0</v>
      </c>
      <c r="AA27" s="3">
        <v>3</v>
      </c>
      <c r="AB27" s="3">
        <v>4</v>
      </c>
      <c r="AC27" s="3">
        <v>3</v>
      </c>
      <c r="AD27" s="3">
        <v>2</v>
      </c>
      <c r="AE27" s="3">
        <v>0</v>
      </c>
      <c r="AF27" s="3">
        <v>2</v>
      </c>
      <c r="AG27" s="3">
        <v>2</v>
      </c>
      <c r="AH27" s="3">
        <v>3</v>
      </c>
      <c r="AI27" s="3">
        <v>1</v>
      </c>
      <c r="AK27" s="3">
        <v>36</v>
      </c>
      <c r="AL27" s="3">
        <v>44</v>
      </c>
      <c r="AM27" s="3">
        <v>53</v>
      </c>
      <c r="AN27" s="3">
        <v>54</v>
      </c>
      <c r="AO27" s="3">
        <v>59</v>
      </c>
      <c r="AP27" s="2"/>
      <c r="AQ27" s="3">
        <v>10</v>
      </c>
      <c r="AR27" s="3">
        <v>6</v>
      </c>
      <c r="AS27" s="3">
        <v>12</v>
      </c>
      <c r="AT27" s="3">
        <v>13</v>
      </c>
      <c r="AU27" s="3">
        <v>9</v>
      </c>
    </row>
    <row r="28" spans="6:47">
      <c r="AP28" s="2"/>
    </row>
    <row r="29" spans="6:47">
      <c r="H29" s="24"/>
      <c r="I29" s="22" t="s">
        <v>44</v>
      </c>
      <c r="J29" s="19" t="s">
        <v>26</v>
      </c>
      <c r="K29" s="19">
        <f t="shared" ref="K29:V29" si="0">AVERAGE(K15:K20)</f>
        <v>24.333333333333332</v>
      </c>
      <c r="L29" s="19">
        <f t="shared" si="0"/>
        <v>23.333333333333332</v>
      </c>
      <c r="M29" s="19">
        <f t="shared" si="0"/>
        <v>20.166666666666668</v>
      </c>
      <c r="N29" s="19">
        <f t="shared" si="0"/>
        <v>18</v>
      </c>
      <c r="O29" s="19">
        <f t="shared" si="0"/>
        <v>20</v>
      </c>
      <c r="P29" s="19">
        <f t="shared" si="0"/>
        <v>20.166666666666668</v>
      </c>
      <c r="Q29" s="19">
        <f t="shared" si="0"/>
        <v>21.5</v>
      </c>
      <c r="R29" s="19">
        <f t="shared" si="0"/>
        <v>16.333333333333332</v>
      </c>
      <c r="S29" s="19">
        <f t="shared" si="0"/>
        <v>16.166666666666668</v>
      </c>
      <c r="T29" s="19">
        <f t="shared" si="0"/>
        <v>14.833333333333334</v>
      </c>
      <c r="U29" s="19">
        <f t="shared" si="0"/>
        <v>13.333333333333334</v>
      </c>
      <c r="V29" s="19">
        <f t="shared" si="0"/>
        <v>11.833333333333334</v>
      </c>
      <c r="W29" s="12"/>
      <c r="X29" s="19">
        <f t="shared" ref="X29:AI29" si="1">AVERAGE(X15:X20)</f>
        <v>2.3333333333333335</v>
      </c>
      <c r="Y29" s="19">
        <f t="shared" si="1"/>
        <v>4</v>
      </c>
      <c r="Z29" s="19">
        <f t="shared" si="1"/>
        <v>2</v>
      </c>
      <c r="AA29" s="19">
        <f t="shared" si="1"/>
        <v>2.5</v>
      </c>
      <c r="AB29" s="19">
        <f t="shared" si="1"/>
        <v>3.5</v>
      </c>
      <c r="AC29" s="19">
        <f t="shared" si="1"/>
        <v>2.5</v>
      </c>
      <c r="AD29" s="19">
        <f t="shared" si="1"/>
        <v>4.166666666666667</v>
      </c>
      <c r="AE29" s="19">
        <f t="shared" si="1"/>
        <v>3.3333333333333335</v>
      </c>
      <c r="AF29" s="19">
        <f t="shared" si="1"/>
        <v>3</v>
      </c>
      <c r="AG29" s="19">
        <f t="shared" si="1"/>
        <v>3</v>
      </c>
      <c r="AH29" s="19">
        <f t="shared" si="1"/>
        <v>2.8333333333333335</v>
      </c>
      <c r="AI29" s="19">
        <f t="shared" si="1"/>
        <v>2.8333333333333335</v>
      </c>
      <c r="AK29" s="19">
        <f t="shared" ref="AK29:AO29" si="2">AVERAGE(AK15:AK20)</f>
        <v>40.333333333333336</v>
      </c>
      <c r="AL29" s="19">
        <f t="shared" si="2"/>
        <v>49.666666666666664</v>
      </c>
      <c r="AM29" s="19">
        <f t="shared" si="2"/>
        <v>58.333333333333336</v>
      </c>
      <c r="AN29" s="19">
        <f t="shared" si="2"/>
        <v>57.166666666666664</v>
      </c>
      <c r="AO29" s="19">
        <f t="shared" si="2"/>
        <v>43.333333333333336</v>
      </c>
      <c r="AP29" s="2"/>
      <c r="AQ29" s="19">
        <f t="shared" ref="AQ29:AS29" si="3">AVERAGE(AQ15:AQ20)</f>
        <v>15.333333333333334</v>
      </c>
      <c r="AR29" s="19">
        <f t="shared" si="3"/>
        <v>5.333333333333333</v>
      </c>
      <c r="AS29" s="19">
        <f t="shared" si="3"/>
        <v>5.666666666666667</v>
      </c>
      <c r="AT29" s="19">
        <f t="shared" ref="AT29:AU29" si="4">AVERAGE(AT15:AT20)</f>
        <v>9.1666666666666661</v>
      </c>
      <c r="AU29" s="19">
        <f t="shared" si="4"/>
        <v>4</v>
      </c>
    </row>
    <row r="30" spans="6:47">
      <c r="H30" s="24"/>
      <c r="J30" s="19" t="s">
        <v>27</v>
      </c>
      <c r="K30" s="19">
        <f t="shared" ref="K30:V30" si="5">STDEV(K15:K20)</f>
        <v>6.1210020966069516</v>
      </c>
      <c r="L30" s="19">
        <f t="shared" si="5"/>
        <v>5.4650404085117881</v>
      </c>
      <c r="M30" s="19">
        <f t="shared" si="5"/>
        <v>8.518607084885808</v>
      </c>
      <c r="N30" s="19">
        <f t="shared" si="5"/>
        <v>9.8386991009990741</v>
      </c>
      <c r="O30" s="19">
        <f t="shared" si="5"/>
        <v>8.8090862182180967</v>
      </c>
      <c r="P30" s="19">
        <f t="shared" si="5"/>
        <v>8.9981479575892003</v>
      </c>
      <c r="Q30" s="19">
        <f t="shared" si="5"/>
        <v>7.4229374239582544</v>
      </c>
      <c r="R30" s="19">
        <f t="shared" si="5"/>
        <v>7.6854841530424514</v>
      </c>
      <c r="S30" s="19">
        <f t="shared" si="5"/>
        <v>7.0828431202919244</v>
      </c>
      <c r="T30" s="19">
        <f t="shared" si="5"/>
        <v>6.9402209378856705</v>
      </c>
      <c r="U30" s="19">
        <f t="shared" si="5"/>
        <v>4.0824829046386277</v>
      </c>
      <c r="V30" s="19">
        <f t="shared" si="5"/>
        <v>5.0365331992022719</v>
      </c>
      <c r="W30" s="12"/>
      <c r="X30" s="19">
        <f t="shared" ref="X30:AI30" si="6">STDEV(X15:X20)</f>
        <v>1.5055453054181622</v>
      </c>
      <c r="Y30" s="19">
        <f t="shared" si="6"/>
        <v>2.6076809620810595</v>
      </c>
      <c r="Z30" s="19">
        <f t="shared" si="6"/>
        <v>2.0976176963403033</v>
      </c>
      <c r="AA30" s="19">
        <f t="shared" si="6"/>
        <v>1.2247448713915889</v>
      </c>
      <c r="AB30" s="19">
        <f t="shared" si="6"/>
        <v>4.6797435827190359</v>
      </c>
      <c r="AC30" s="19">
        <f t="shared" si="6"/>
        <v>1.0488088481701516</v>
      </c>
      <c r="AD30" s="19">
        <f t="shared" si="6"/>
        <v>3.8686776379877745</v>
      </c>
      <c r="AE30" s="19">
        <f t="shared" si="6"/>
        <v>2.6583202716502514</v>
      </c>
      <c r="AF30" s="19">
        <f t="shared" si="6"/>
        <v>0.63245553203367588</v>
      </c>
      <c r="AG30" s="19">
        <f t="shared" si="6"/>
        <v>2.1908902300206643</v>
      </c>
      <c r="AH30" s="19">
        <f t="shared" si="6"/>
        <v>1.7224014243685086</v>
      </c>
      <c r="AI30" s="19">
        <f t="shared" si="6"/>
        <v>2.0412414523193152</v>
      </c>
      <c r="AK30" s="19">
        <f t="shared" ref="AK30:AO30" si="7">STDEV(AK15:AK20)</f>
        <v>11.236844159579094</v>
      </c>
      <c r="AL30" s="19">
        <f t="shared" si="7"/>
        <v>7.0047602861673139</v>
      </c>
      <c r="AM30" s="19">
        <f t="shared" si="7"/>
        <v>10.03327796219493</v>
      </c>
      <c r="AN30" s="19">
        <f t="shared" si="7"/>
        <v>10.647378394077409</v>
      </c>
      <c r="AO30" s="19">
        <f t="shared" si="7"/>
        <v>2.0655911179772888</v>
      </c>
      <c r="AP30" s="12"/>
      <c r="AQ30" s="19">
        <f t="shared" ref="AQ30:AS30" si="8">STDEV(AQ15:AQ20)</f>
        <v>4.9261208538429759</v>
      </c>
      <c r="AR30" s="19">
        <f t="shared" si="8"/>
        <v>0.81649658092772714</v>
      </c>
      <c r="AS30" s="19">
        <f t="shared" si="8"/>
        <v>2.6583202716502519</v>
      </c>
      <c r="AT30" s="19">
        <f t="shared" ref="AT30:AU30" si="9">STDEV(AT15:AT20)</f>
        <v>3.8686776379877741</v>
      </c>
      <c r="AU30" s="19">
        <f t="shared" si="9"/>
        <v>2.7568097504180442</v>
      </c>
    </row>
    <row r="31" spans="6:47">
      <c r="H31" s="24"/>
      <c r="J31" s="19" t="s">
        <v>20</v>
      </c>
      <c r="K31" s="19">
        <f t="shared" ref="K31:V31" si="10">COUNT(K15:K20)</f>
        <v>6</v>
      </c>
      <c r="L31" s="19">
        <f t="shared" si="10"/>
        <v>6</v>
      </c>
      <c r="M31" s="19">
        <f t="shared" si="10"/>
        <v>6</v>
      </c>
      <c r="N31" s="19">
        <f t="shared" si="10"/>
        <v>6</v>
      </c>
      <c r="O31" s="19">
        <f t="shared" si="10"/>
        <v>6</v>
      </c>
      <c r="P31" s="19">
        <f t="shared" si="10"/>
        <v>6</v>
      </c>
      <c r="Q31" s="19">
        <f t="shared" si="10"/>
        <v>6</v>
      </c>
      <c r="R31" s="19">
        <f t="shared" si="10"/>
        <v>6</v>
      </c>
      <c r="S31" s="19">
        <f t="shared" si="10"/>
        <v>6</v>
      </c>
      <c r="T31" s="19">
        <f t="shared" si="10"/>
        <v>6</v>
      </c>
      <c r="U31" s="19">
        <f t="shared" si="10"/>
        <v>6</v>
      </c>
      <c r="V31" s="19">
        <f t="shared" si="10"/>
        <v>6</v>
      </c>
      <c r="W31" s="12"/>
      <c r="X31" s="19">
        <f t="shared" ref="X31:AI31" si="11">COUNT(X15:X20)</f>
        <v>6</v>
      </c>
      <c r="Y31" s="19">
        <f t="shared" si="11"/>
        <v>6</v>
      </c>
      <c r="Z31" s="19">
        <f t="shared" si="11"/>
        <v>6</v>
      </c>
      <c r="AA31" s="19">
        <f t="shared" si="11"/>
        <v>6</v>
      </c>
      <c r="AB31" s="19">
        <f t="shared" si="11"/>
        <v>6</v>
      </c>
      <c r="AC31" s="19">
        <f t="shared" si="11"/>
        <v>6</v>
      </c>
      <c r="AD31" s="19">
        <f t="shared" si="11"/>
        <v>6</v>
      </c>
      <c r="AE31" s="19">
        <f t="shared" si="11"/>
        <v>6</v>
      </c>
      <c r="AF31" s="19">
        <f t="shared" si="11"/>
        <v>6</v>
      </c>
      <c r="AG31" s="19">
        <f t="shared" si="11"/>
        <v>6</v>
      </c>
      <c r="AH31" s="19">
        <f t="shared" si="11"/>
        <v>6</v>
      </c>
      <c r="AI31" s="19">
        <f t="shared" si="11"/>
        <v>6</v>
      </c>
      <c r="AK31" s="19">
        <f t="shared" ref="AK31:AO31" si="12">COUNT(AK15:AK20)</f>
        <v>6</v>
      </c>
      <c r="AL31" s="19">
        <f t="shared" si="12"/>
        <v>6</v>
      </c>
      <c r="AM31" s="19">
        <f t="shared" si="12"/>
        <v>6</v>
      </c>
      <c r="AN31" s="19">
        <f t="shared" si="12"/>
        <v>6</v>
      </c>
      <c r="AO31" s="19">
        <f t="shared" si="12"/>
        <v>6</v>
      </c>
      <c r="AP31" s="12"/>
      <c r="AQ31" s="19">
        <f t="shared" ref="AQ31:AS31" si="13">COUNT(AQ15:AQ20)</f>
        <v>6</v>
      </c>
      <c r="AR31" s="19">
        <f t="shared" si="13"/>
        <v>6</v>
      </c>
      <c r="AS31" s="19">
        <f t="shared" si="13"/>
        <v>6</v>
      </c>
      <c r="AT31" s="19">
        <f t="shared" ref="AT31:AU31" si="14">COUNT(AT15:AT20)</f>
        <v>6</v>
      </c>
      <c r="AU31" s="19">
        <f t="shared" si="14"/>
        <v>6</v>
      </c>
    </row>
    <row r="32" spans="6:47">
      <c r="H32" s="24"/>
      <c r="J32" s="19" t="s">
        <v>28</v>
      </c>
      <c r="K32" s="19">
        <f t="shared" ref="K32:V32" si="15">K30/SQRT(K31)</f>
        <v>2.4988886418655096</v>
      </c>
      <c r="L32" s="19">
        <f t="shared" si="15"/>
        <v>2.2310934040908692</v>
      </c>
      <c r="M32" s="19">
        <f t="shared" si="15"/>
        <v>3.477706779537983</v>
      </c>
      <c r="N32" s="19">
        <f t="shared" si="15"/>
        <v>4.0166320883712183</v>
      </c>
      <c r="O32" s="19">
        <f t="shared" si="15"/>
        <v>3.5962943891363146</v>
      </c>
      <c r="P32" s="19">
        <f t="shared" si="15"/>
        <v>3.6734785210266918</v>
      </c>
      <c r="Q32" s="19">
        <f t="shared" si="15"/>
        <v>3.0304015135511886</v>
      </c>
      <c r="R32" s="19">
        <f t="shared" si="15"/>
        <v>3.1375857668666911</v>
      </c>
      <c r="S32" s="19">
        <f t="shared" si="15"/>
        <v>2.8915585954829117</v>
      </c>
      <c r="T32" s="19">
        <f t="shared" si="15"/>
        <v>2.8333333333333335</v>
      </c>
      <c r="U32" s="19">
        <f t="shared" si="15"/>
        <v>1.6666666666666659</v>
      </c>
      <c r="V32" s="19">
        <f t="shared" si="15"/>
        <v>2.0561560684388187</v>
      </c>
      <c r="W32" s="12"/>
      <c r="X32" s="19">
        <f t="shared" ref="X32:AI32" si="16">X30/SQRT(X31)</f>
        <v>0.61463629715285928</v>
      </c>
      <c r="Y32" s="19">
        <f t="shared" si="16"/>
        <v>1.0645812948447542</v>
      </c>
      <c r="Z32" s="19">
        <f t="shared" si="16"/>
        <v>0.85634883857767541</v>
      </c>
      <c r="AA32" s="19">
        <f t="shared" si="16"/>
        <v>0.5</v>
      </c>
      <c r="AB32" s="19">
        <f t="shared" si="16"/>
        <v>1.9104973174542801</v>
      </c>
      <c r="AC32" s="19">
        <f t="shared" si="16"/>
        <v>0.4281744192888377</v>
      </c>
      <c r="AD32" s="19">
        <f t="shared" si="16"/>
        <v>1.5793810320642847</v>
      </c>
      <c r="AE32" s="19">
        <f t="shared" si="16"/>
        <v>1.0852547064066471</v>
      </c>
      <c r="AF32" s="19">
        <f t="shared" si="16"/>
        <v>0.25819888974716115</v>
      </c>
      <c r="AG32" s="19">
        <f t="shared" si="16"/>
        <v>0.89442719099991586</v>
      </c>
      <c r="AH32" s="19">
        <f t="shared" si="16"/>
        <v>0.7031674369909664</v>
      </c>
      <c r="AI32" s="19">
        <f t="shared" si="16"/>
        <v>0.83333333333333348</v>
      </c>
      <c r="AK32" s="19">
        <f t="shared" ref="AK32:AO32" si="17">AK30/SQRT(AK31)</f>
        <v>4.5874224183570096</v>
      </c>
      <c r="AL32" s="19">
        <f t="shared" si="17"/>
        <v>2.859681411936966</v>
      </c>
      <c r="AM32" s="19">
        <f t="shared" si="17"/>
        <v>4.0960685758148321</v>
      </c>
      <c r="AN32" s="19">
        <f t="shared" si="17"/>
        <v>4.3467740273039741</v>
      </c>
      <c r="AO32" s="19">
        <f t="shared" si="17"/>
        <v>0.84327404271156781</v>
      </c>
      <c r="AP32" s="12"/>
      <c r="AQ32" s="19">
        <f t="shared" ref="AQ32:AS32" si="18">AQ30/SQRT(AQ31)</f>
        <v>2.0110804171997803</v>
      </c>
      <c r="AR32" s="19">
        <f t="shared" si="18"/>
        <v>0.33333333333333381</v>
      </c>
      <c r="AS32" s="19">
        <f t="shared" si="18"/>
        <v>1.0852547064066473</v>
      </c>
      <c r="AT32" s="19">
        <f t="shared" ref="AT32:AU32" si="19">AT30/SQRT(AT31)</f>
        <v>1.5793810320642845</v>
      </c>
      <c r="AU32" s="19">
        <f t="shared" si="19"/>
        <v>1.1254628677422756</v>
      </c>
    </row>
    <row r="33" spans="8:47">
      <c r="H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</row>
    <row r="34" spans="8:47">
      <c r="H34" s="24"/>
      <c r="I34" s="23" t="s">
        <v>45</v>
      </c>
      <c r="J34" s="19" t="s">
        <v>26</v>
      </c>
      <c r="K34" s="19">
        <f t="shared" ref="K34:V34" si="20">AVERAGE(K21:K27)</f>
        <v>23</v>
      </c>
      <c r="L34" s="19">
        <f t="shared" si="20"/>
        <v>25.285714285714285</v>
      </c>
      <c r="M34" s="19">
        <f t="shared" si="20"/>
        <v>17</v>
      </c>
      <c r="N34" s="19">
        <f t="shared" si="20"/>
        <v>24.285714285714285</v>
      </c>
      <c r="O34" s="19">
        <f t="shared" si="20"/>
        <v>23.571428571428573</v>
      </c>
      <c r="P34" s="19">
        <f t="shared" si="20"/>
        <v>23.857142857142858</v>
      </c>
      <c r="Q34" s="19">
        <f t="shared" si="20"/>
        <v>23.857142857142858</v>
      </c>
      <c r="R34" s="19">
        <f t="shared" si="20"/>
        <v>24.142857142857142</v>
      </c>
      <c r="S34" s="19">
        <f t="shared" si="20"/>
        <v>19.428571428571427</v>
      </c>
      <c r="T34" s="19">
        <f t="shared" si="20"/>
        <v>23.857142857142858</v>
      </c>
      <c r="U34" s="19">
        <f t="shared" si="20"/>
        <v>22.142857142857142</v>
      </c>
      <c r="V34" s="19">
        <f t="shared" si="20"/>
        <v>20.857142857142858</v>
      </c>
      <c r="W34" s="12"/>
      <c r="X34" s="19">
        <f t="shared" ref="X34:AI34" si="21">AVERAGE(X21:X27)</f>
        <v>1.1428571428571428</v>
      </c>
      <c r="Y34" s="19">
        <f t="shared" si="21"/>
        <v>3.2857142857142856</v>
      </c>
      <c r="Z34" s="19">
        <f t="shared" si="21"/>
        <v>3.1428571428571428</v>
      </c>
      <c r="AA34" s="19">
        <f t="shared" si="21"/>
        <v>4.5714285714285712</v>
      </c>
      <c r="AB34" s="19">
        <f t="shared" si="21"/>
        <v>4.5714285714285712</v>
      </c>
      <c r="AC34" s="19">
        <f t="shared" si="21"/>
        <v>2.7142857142857144</v>
      </c>
      <c r="AD34" s="19">
        <f t="shared" si="21"/>
        <v>4.2857142857142856</v>
      </c>
      <c r="AE34" s="19">
        <f t="shared" si="21"/>
        <v>3.4285714285714284</v>
      </c>
      <c r="AF34" s="19">
        <f t="shared" si="21"/>
        <v>3.5714285714285716</v>
      </c>
      <c r="AG34" s="19">
        <f t="shared" si="21"/>
        <v>2.8571428571428572</v>
      </c>
      <c r="AH34" s="19">
        <f t="shared" si="21"/>
        <v>2.5714285714285716</v>
      </c>
      <c r="AI34" s="19">
        <f t="shared" si="21"/>
        <v>5.1428571428571432</v>
      </c>
      <c r="AK34" s="19">
        <f t="shared" ref="AK34:AO34" si="22">AVERAGE(AK21:AK27)</f>
        <v>34.571428571428569</v>
      </c>
      <c r="AL34" s="19">
        <f t="shared" si="22"/>
        <v>41.428571428571431</v>
      </c>
      <c r="AM34" s="19">
        <f t="shared" si="22"/>
        <v>52.857142857142854</v>
      </c>
      <c r="AN34" s="19">
        <f t="shared" si="22"/>
        <v>52.428571428571431</v>
      </c>
      <c r="AO34" s="19">
        <f t="shared" si="22"/>
        <v>49.428571428571431</v>
      </c>
      <c r="AP34" s="12"/>
      <c r="AQ34" s="19">
        <f t="shared" ref="AQ34:AS34" si="23">AVERAGE(AQ21:AQ27)</f>
        <v>15.428571428571429</v>
      </c>
      <c r="AR34" s="19">
        <f t="shared" si="23"/>
        <v>7.4285714285714288</v>
      </c>
      <c r="AS34" s="19">
        <f t="shared" si="23"/>
        <v>5.1428571428571432</v>
      </c>
      <c r="AT34" s="19">
        <f t="shared" ref="AT34:AU34" si="24">AVERAGE(AT21:AT27)</f>
        <v>5.7142857142857144</v>
      </c>
      <c r="AU34" s="19">
        <f t="shared" si="24"/>
        <v>5.4285714285714288</v>
      </c>
    </row>
    <row r="35" spans="8:47">
      <c r="H35" s="24"/>
      <c r="I35" s="24"/>
      <c r="J35" s="19" t="s">
        <v>27</v>
      </c>
      <c r="K35" s="19">
        <f t="shared" ref="K35:V35" si="25">STDEV(K21:K27)</f>
        <v>7.8951461882180078</v>
      </c>
      <c r="L35" s="19">
        <f t="shared" si="25"/>
        <v>6.3433504741654678</v>
      </c>
      <c r="M35" s="19">
        <f t="shared" si="25"/>
        <v>9.1287092917527684</v>
      </c>
      <c r="N35" s="19">
        <f t="shared" si="25"/>
        <v>9.1962725368177622</v>
      </c>
      <c r="O35" s="19">
        <f t="shared" si="25"/>
        <v>6.8278142636606356</v>
      </c>
      <c r="P35" s="19">
        <f t="shared" si="25"/>
        <v>7.9252459778560675</v>
      </c>
      <c r="Q35" s="19">
        <f t="shared" si="25"/>
        <v>13.08215796964924</v>
      </c>
      <c r="R35" s="19">
        <f t="shared" si="25"/>
        <v>12.902565267271097</v>
      </c>
      <c r="S35" s="19">
        <f t="shared" si="25"/>
        <v>8.1211071260254268</v>
      </c>
      <c r="T35" s="19">
        <f t="shared" si="25"/>
        <v>12.157694016939386</v>
      </c>
      <c r="U35" s="19">
        <f t="shared" si="25"/>
        <v>7.0575862594461976</v>
      </c>
      <c r="V35" s="19">
        <f t="shared" si="25"/>
        <v>13.183683999911549</v>
      </c>
      <c r="W35" s="12"/>
      <c r="X35" s="19">
        <f t="shared" ref="X35:AI35" si="26">STDEV(X21:X27)</f>
        <v>1.0690449676496976</v>
      </c>
      <c r="Y35" s="19">
        <f t="shared" si="26"/>
        <v>3.1997023671109224</v>
      </c>
      <c r="Z35" s="19">
        <f t="shared" si="26"/>
        <v>1.9518001458970666</v>
      </c>
      <c r="AA35" s="19">
        <f t="shared" si="26"/>
        <v>2.3704530408864084</v>
      </c>
      <c r="AB35" s="19">
        <f t="shared" si="26"/>
        <v>3.2071349029490928</v>
      </c>
      <c r="AC35" s="19">
        <f t="shared" si="26"/>
        <v>1.7043362064926935</v>
      </c>
      <c r="AD35" s="19">
        <f t="shared" si="26"/>
        <v>2.429971585175823</v>
      </c>
      <c r="AE35" s="19">
        <f t="shared" si="26"/>
        <v>1.8126539343499313</v>
      </c>
      <c r="AF35" s="19">
        <f t="shared" si="26"/>
        <v>2.5727509827123995</v>
      </c>
      <c r="AG35" s="19">
        <f t="shared" si="26"/>
        <v>1.2149857925879115</v>
      </c>
      <c r="AH35" s="19">
        <f t="shared" si="26"/>
        <v>1.7182493859684491</v>
      </c>
      <c r="AI35" s="19">
        <f t="shared" si="26"/>
        <v>6.0944940022004408</v>
      </c>
      <c r="AK35" s="19">
        <f t="shared" ref="AK35:AO35" si="27">STDEV(AK21:AK27)</f>
        <v>6.803360514166096</v>
      </c>
      <c r="AL35" s="19">
        <f t="shared" si="27"/>
        <v>8.9416095280649017</v>
      </c>
      <c r="AM35" s="19">
        <f t="shared" si="27"/>
        <v>16.035674514745455</v>
      </c>
      <c r="AN35" s="19">
        <f t="shared" si="27"/>
        <v>17.933740480419797</v>
      </c>
      <c r="AO35" s="19">
        <f t="shared" si="27"/>
        <v>18.338094619826631</v>
      </c>
      <c r="AP35" s="12"/>
      <c r="AQ35" s="19">
        <f t="shared" ref="AQ35:AS35" si="28">STDEV(AQ21:AQ27)</f>
        <v>5.7981934789249339</v>
      </c>
      <c r="AR35" s="19">
        <f t="shared" si="28"/>
        <v>2.3704530408864084</v>
      </c>
      <c r="AS35" s="19">
        <f t="shared" si="28"/>
        <v>3.1847852585154222</v>
      </c>
      <c r="AT35" s="19">
        <f t="shared" ref="AT35:AU35" si="29">STDEV(AT21:AT27)</f>
        <v>4.7509397566616824</v>
      </c>
      <c r="AU35" s="19">
        <f t="shared" si="29"/>
        <v>2.5071326821120352</v>
      </c>
    </row>
    <row r="36" spans="8:47">
      <c r="H36" s="24"/>
      <c r="I36" s="24"/>
      <c r="J36" s="19" t="s">
        <v>20</v>
      </c>
      <c r="K36" s="19">
        <f t="shared" ref="K36:V36" si="30">COUNT(K21:K27)</f>
        <v>7</v>
      </c>
      <c r="L36" s="19">
        <f t="shared" si="30"/>
        <v>7</v>
      </c>
      <c r="M36" s="19">
        <f t="shared" si="30"/>
        <v>7</v>
      </c>
      <c r="N36" s="19">
        <f t="shared" si="30"/>
        <v>7</v>
      </c>
      <c r="O36" s="19">
        <f t="shared" si="30"/>
        <v>7</v>
      </c>
      <c r="P36" s="19">
        <f t="shared" si="30"/>
        <v>7</v>
      </c>
      <c r="Q36" s="19">
        <f t="shared" si="30"/>
        <v>7</v>
      </c>
      <c r="R36" s="19">
        <f t="shared" si="30"/>
        <v>7</v>
      </c>
      <c r="S36" s="19">
        <f t="shared" si="30"/>
        <v>7</v>
      </c>
      <c r="T36" s="19">
        <f t="shared" si="30"/>
        <v>7</v>
      </c>
      <c r="U36" s="19">
        <f t="shared" si="30"/>
        <v>7</v>
      </c>
      <c r="V36" s="19">
        <f t="shared" si="30"/>
        <v>7</v>
      </c>
      <c r="W36" s="12"/>
      <c r="X36" s="19">
        <f t="shared" ref="X36:AI36" si="31">COUNT(X21:X27)</f>
        <v>7</v>
      </c>
      <c r="Y36" s="19">
        <f t="shared" si="31"/>
        <v>7</v>
      </c>
      <c r="Z36" s="19">
        <f t="shared" si="31"/>
        <v>7</v>
      </c>
      <c r="AA36" s="19">
        <f t="shared" si="31"/>
        <v>7</v>
      </c>
      <c r="AB36" s="19">
        <f t="shared" si="31"/>
        <v>7</v>
      </c>
      <c r="AC36" s="19">
        <f t="shared" si="31"/>
        <v>7</v>
      </c>
      <c r="AD36" s="19">
        <f t="shared" si="31"/>
        <v>7</v>
      </c>
      <c r="AE36" s="19">
        <f t="shared" si="31"/>
        <v>7</v>
      </c>
      <c r="AF36" s="19">
        <f t="shared" si="31"/>
        <v>7</v>
      </c>
      <c r="AG36" s="19">
        <f t="shared" si="31"/>
        <v>7</v>
      </c>
      <c r="AH36" s="19">
        <f t="shared" si="31"/>
        <v>7</v>
      </c>
      <c r="AI36" s="19">
        <f t="shared" si="31"/>
        <v>7</v>
      </c>
      <c r="AK36" s="19">
        <f t="shared" ref="AK36:AO36" si="32">COUNT(AK21:AK27)</f>
        <v>7</v>
      </c>
      <c r="AL36" s="19">
        <f t="shared" si="32"/>
        <v>7</v>
      </c>
      <c r="AM36" s="19">
        <f t="shared" si="32"/>
        <v>7</v>
      </c>
      <c r="AN36" s="19">
        <f t="shared" si="32"/>
        <v>7</v>
      </c>
      <c r="AO36" s="19">
        <f t="shared" si="32"/>
        <v>7</v>
      </c>
      <c r="AP36" s="12"/>
      <c r="AQ36" s="19">
        <f t="shared" ref="AQ36:AS36" si="33">COUNT(AQ21:AQ27)</f>
        <v>7</v>
      </c>
      <c r="AR36" s="19">
        <f t="shared" si="33"/>
        <v>7</v>
      </c>
      <c r="AS36" s="19">
        <f t="shared" si="33"/>
        <v>7</v>
      </c>
      <c r="AT36" s="19">
        <f t="shared" ref="AT36:AU36" si="34">COUNT(AT21:AT27)</f>
        <v>7</v>
      </c>
      <c r="AU36" s="19">
        <f t="shared" si="34"/>
        <v>7</v>
      </c>
    </row>
    <row r="37" spans="8:47">
      <c r="H37" s="24"/>
      <c r="I37" s="24"/>
      <c r="J37" s="19" t="s">
        <v>28</v>
      </c>
      <c r="K37" s="19">
        <f t="shared" ref="K37:V37" si="35">K35/SQRT(K36)</f>
        <v>2.9840847683606282</v>
      </c>
      <c r="L37" s="19">
        <f t="shared" si="35"/>
        <v>2.3975611190807826</v>
      </c>
      <c r="M37" s="19">
        <f t="shared" si="35"/>
        <v>3.4503277967117709</v>
      </c>
      <c r="N37" s="19">
        <f t="shared" si="35"/>
        <v>3.4758643030275547</v>
      </c>
      <c r="O37" s="19">
        <f t="shared" si="35"/>
        <v>2.5806712199693767</v>
      </c>
      <c r="P37" s="19">
        <f t="shared" si="35"/>
        <v>2.995461419488866</v>
      </c>
      <c r="Q37" s="19">
        <f t="shared" si="35"/>
        <v>4.9445909428219368</v>
      </c>
      <c r="R37" s="19">
        <f t="shared" si="35"/>
        <v>4.8767112817112785</v>
      </c>
      <c r="S37" s="19">
        <f t="shared" si="35"/>
        <v>3.06948997513968</v>
      </c>
      <c r="T37" s="19">
        <f t="shared" si="35"/>
        <v>4.5951764121199297</v>
      </c>
      <c r="U37" s="19">
        <f t="shared" si="35"/>
        <v>2.6675168712687451</v>
      </c>
      <c r="V37" s="19">
        <f t="shared" si="35"/>
        <v>4.9829641753467495</v>
      </c>
      <c r="W37" s="12"/>
      <c r="X37" s="19">
        <f t="shared" ref="X37:AI37" si="36">X35/SQRT(X36)</f>
        <v>0.40406101782088427</v>
      </c>
      <c r="Y37" s="19">
        <f t="shared" si="36"/>
        <v>1.2093738189714567</v>
      </c>
      <c r="Z37" s="19">
        <f t="shared" si="36"/>
        <v>0.73771111356331753</v>
      </c>
      <c r="AA37" s="19">
        <f t="shared" si="36"/>
        <v>0.8959470343917515</v>
      </c>
      <c r="AB37" s="19">
        <f t="shared" si="36"/>
        <v>1.212183053462653</v>
      </c>
      <c r="AC37" s="19">
        <f t="shared" si="36"/>
        <v>0.64417853611755638</v>
      </c>
      <c r="AD37" s="19">
        <f t="shared" si="36"/>
        <v>0.91844292961837637</v>
      </c>
      <c r="AE37" s="19">
        <f t="shared" si="36"/>
        <v>0.68511878904467416</v>
      </c>
      <c r="AF37" s="19">
        <f t="shared" si="36"/>
        <v>0.97240846936486347</v>
      </c>
      <c r="AG37" s="19">
        <f t="shared" si="36"/>
        <v>0.45922146480918818</v>
      </c>
      <c r="AH37" s="19">
        <f t="shared" si="36"/>
        <v>0.6494372236659931</v>
      </c>
      <c r="AI37" s="19">
        <f t="shared" si="36"/>
        <v>2.3035022137995855</v>
      </c>
      <c r="AK37" s="19">
        <f t="shared" ref="AK37:AO37" si="37">AK35/SQRT(AK36)</f>
        <v>2.5714285714285734</v>
      </c>
      <c r="AL37" s="19">
        <f t="shared" si="37"/>
        <v>3.3796107331293355</v>
      </c>
      <c r="AM37" s="19">
        <f t="shared" si="37"/>
        <v>6.0609152673132609</v>
      </c>
      <c r="AN37" s="19">
        <f t="shared" si="37"/>
        <v>6.7783167697661133</v>
      </c>
      <c r="AO37" s="19">
        <f t="shared" si="37"/>
        <v>6.9311482689761172</v>
      </c>
      <c r="AP37" s="12"/>
      <c r="AQ37" s="19">
        <f t="shared" ref="AQ37:AS37" si="38">AQ35/SQRT(AQ36)</f>
        <v>2.1915111426674003</v>
      </c>
      <c r="AR37" s="19">
        <f t="shared" si="38"/>
        <v>0.8959470343917515</v>
      </c>
      <c r="AS37" s="19">
        <f t="shared" si="38"/>
        <v>1.203735681882337</v>
      </c>
      <c r="AT37" s="19">
        <f t="shared" ref="AT37:AU37" si="39">AT35/SQRT(AT36)</f>
        <v>1.7956864414252189</v>
      </c>
      <c r="AU37" s="19">
        <f t="shared" si="39"/>
        <v>0.94760708295868579</v>
      </c>
    </row>
  </sheetData>
  <mergeCells count="9">
    <mergeCell ref="AK10:AU10"/>
    <mergeCell ref="K10:AI10"/>
    <mergeCell ref="AK13:AO13"/>
    <mergeCell ref="AQ13:AU13"/>
    <mergeCell ref="K13:V13"/>
    <mergeCell ref="X13:AI13"/>
    <mergeCell ref="AK12:AU12"/>
    <mergeCell ref="K12:AI12"/>
    <mergeCell ref="K11:AI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5"/>
  <sheetViews>
    <sheetView topLeftCell="E9" zoomScale="96" zoomScaleNormal="96" workbookViewId="0">
      <selection activeCell="AE46" sqref="AE46"/>
    </sheetView>
  </sheetViews>
  <sheetFormatPr baseColWidth="10" defaultColWidth="8.83203125" defaultRowHeight="15"/>
  <cols>
    <col min="1" max="1" width="31.83203125" customWidth="1"/>
    <col min="2" max="2" width="12.5" customWidth="1"/>
  </cols>
  <sheetData>
    <row r="1" spans="1:6" ht="16" thickBot="1"/>
    <row r="2" spans="1:6" ht="16" thickBot="1">
      <c r="A2" s="34" t="s">
        <v>81</v>
      </c>
    </row>
    <row r="4" spans="1:6" ht="18">
      <c r="B4" s="35" t="s">
        <v>59</v>
      </c>
    </row>
    <row r="5" spans="1:6">
      <c r="B5" s="36"/>
    </row>
    <row r="6" spans="1:6" ht="18">
      <c r="B6" s="35" t="s">
        <v>60</v>
      </c>
      <c r="C6" s="36"/>
      <c r="D6" s="36"/>
      <c r="E6" s="36"/>
      <c r="F6" s="36"/>
    </row>
    <row r="7" spans="1:6">
      <c r="B7" s="36"/>
      <c r="C7" s="36"/>
      <c r="D7" s="36"/>
      <c r="E7" s="36"/>
      <c r="F7" s="36"/>
    </row>
    <row r="8" spans="1:6" ht="16" thickBot="1">
      <c r="B8" s="75" t="s">
        <v>61</v>
      </c>
      <c r="C8" s="75"/>
      <c r="D8" s="75"/>
      <c r="E8" s="75"/>
      <c r="F8" s="75"/>
    </row>
    <row r="9" spans="1:6" ht="29" thickTop="1" thickBot="1">
      <c r="B9" s="37" t="s">
        <v>62</v>
      </c>
      <c r="C9" s="38" t="s">
        <v>63</v>
      </c>
      <c r="D9" s="39" t="s">
        <v>64</v>
      </c>
      <c r="E9" s="39" t="s">
        <v>65</v>
      </c>
      <c r="F9" s="40" t="s">
        <v>66</v>
      </c>
    </row>
    <row r="10" spans="1:6" ht="16" thickTop="1">
      <c r="B10" s="41" t="s">
        <v>67</v>
      </c>
      <c r="C10" s="42">
        <v>1</v>
      </c>
      <c r="D10" s="43">
        <v>115.96546358607223</v>
      </c>
      <c r="E10" s="43">
        <v>842.72555080395159</v>
      </c>
      <c r="F10" s="44">
        <v>5.0800995701737047E-55</v>
      </c>
    </row>
    <row r="11" spans="1:6">
      <c r="B11" s="45" t="s">
        <v>71</v>
      </c>
      <c r="C11" s="55">
        <v>1</v>
      </c>
      <c r="D11" s="56">
        <v>115.96546358607216</v>
      </c>
      <c r="E11" s="56">
        <v>9.1835523737438756</v>
      </c>
      <c r="F11" s="48">
        <v>3.0118706325023706E-3</v>
      </c>
    </row>
    <row r="12" spans="1:6">
      <c r="B12" s="49" t="s">
        <v>70</v>
      </c>
      <c r="C12" s="46">
        <v>11</v>
      </c>
      <c r="D12" s="47">
        <v>23.519438168955379</v>
      </c>
      <c r="E12" s="47">
        <v>1.490940321391417</v>
      </c>
      <c r="F12" s="50">
        <v>0.20025667109490133</v>
      </c>
    </row>
    <row r="13" spans="1:6" ht="27" thickBot="1">
      <c r="B13" s="51" t="s">
        <v>74</v>
      </c>
      <c r="C13" s="52">
        <v>11</v>
      </c>
      <c r="D13" s="32">
        <v>23.519438168955379</v>
      </c>
      <c r="E13" s="53">
        <v>0.79220290767611212</v>
      </c>
      <c r="F13" s="54">
        <v>0.64598656917158137</v>
      </c>
    </row>
    <row r="14" spans="1:6" ht="16" thickTop="1">
      <c r="B14" s="74" t="s">
        <v>68</v>
      </c>
      <c r="C14" s="74"/>
      <c r="D14" s="74"/>
      <c r="E14" s="74"/>
      <c r="F14" s="74"/>
    </row>
    <row r="17" spans="2:9" ht="16" thickBot="1">
      <c r="B17" s="75" t="s">
        <v>49</v>
      </c>
      <c r="C17" s="75"/>
      <c r="D17" s="75"/>
      <c r="E17" s="75"/>
      <c r="F17" s="75"/>
      <c r="G17" s="75"/>
      <c r="H17" s="75"/>
      <c r="I17" s="75"/>
    </row>
    <row r="18" spans="2:9" ht="16" thickTop="1">
      <c r="B18" s="76" t="s">
        <v>76</v>
      </c>
      <c r="C18" s="77"/>
      <c r="D18" s="80" t="s">
        <v>50</v>
      </c>
      <c r="E18" s="82" t="s">
        <v>51</v>
      </c>
      <c r="F18" s="82" t="s">
        <v>52</v>
      </c>
      <c r="G18" s="82" t="s">
        <v>53</v>
      </c>
      <c r="H18" s="82" t="s">
        <v>54</v>
      </c>
      <c r="I18" s="84"/>
    </row>
    <row r="19" spans="2:9" ht="28" thickBot="1">
      <c r="B19" s="78"/>
      <c r="C19" s="79"/>
      <c r="D19" s="81"/>
      <c r="E19" s="83"/>
      <c r="F19" s="83"/>
      <c r="G19" s="83"/>
      <c r="H19" s="30" t="s">
        <v>55</v>
      </c>
      <c r="I19" s="31" t="s">
        <v>56</v>
      </c>
    </row>
    <row r="20" spans="2:9" ht="16" thickTop="1">
      <c r="B20" s="60" t="s">
        <v>72</v>
      </c>
      <c r="C20" s="61" t="s">
        <v>73</v>
      </c>
      <c r="D20" s="65" t="s">
        <v>77</v>
      </c>
      <c r="E20" s="66">
        <v>1.4102944894475935</v>
      </c>
      <c r="F20" s="66">
        <v>115.96546358607216</v>
      </c>
      <c r="G20" s="62">
        <v>3.0118706325023893E-3</v>
      </c>
      <c r="H20" s="66">
        <v>-7.0670842284760891</v>
      </c>
      <c r="I20" s="67">
        <v>-1.4805348191426315</v>
      </c>
    </row>
    <row r="21" spans="2:9" ht="16" thickBot="1">
      <c r="B21" s="63" t="s">
        <v>73</v>
      </c>
      <c r="C21" s="64" t="s">
        <v>72</v>
      </c>
      <c r="D21" s="57" t="s">
        <v>78</v>
      </c>
      <c r="E21" s="58">
        <v>1.4102944894475935</v>
      </c>
      <c r="F21" s="58">
        <v>115.96546358607216</v>
      </c>
      <c r="G21" s="33">
        <v>3.0118706325023893E-3</v>
      </c>
      <c r="H21" s="58">
        <v>1.4805348191426315</v>
      </c>
      <c r="I21" s="59">
        <v>7.0670842284760891</v>
      </c>
    </row>
    <row r="22" spans="2:9" ht="16" thickTop="1">
      <c r="B22" s="74" t="s">
        <v>57</v>
      </c>
      <c r="C22" s="74"/>
      <c r="D22" s="74"/>
      <c r="E22" s="74"/>
      <c r="F22" s="74"/>
      <c r="G22" s="74"/>
      <c r="H22" s="74"/>
      <c r="I22" s="74"/>
    </row>
    <row r="23" spans="2:9">
      <c r="B23" s="74" t="s">
        <v>69</v>
      </c>
      <c r="C23" s="74"/>
      <c r="D23" s="74"/>
      <c r="E23" s="74"/>
      <c r="F23" s="74"/>
      <c r="G23" s="74"/>
      <c r="H23" s="74"/>
      <c r="I23" s="74"/>
    </row>
    <row r="24" spans="2:9">
      <c r="B24" s="74" t="s">
        <v>75</v>
      </c>
      <c r="C24" s="74"/>
      <c r="D24" s="74"/>
      <c r="E24" s="74"/>
      <c r="F24" s="74"/>
      <c r="G24" s="74"/>
      <c r="H24" s="74"/>
      <c r="I24" s="74"/>
    </row>
    <row r="25" spans="2:9">
      <c r="B25" s="74" t="s">
        <v>58</v>
      </c>
      <c r="C25" s="74"/>
      <c r="D25" s="74"/>
      <c r="E25" s="74"/>
      <c r="F25" s="74"/>
      <c r="G25" s="74"/>
      <c r="H25" s="74"/>
      <c r="I25" s="74"/>
    </row>
  </sheetData>
  <mergeCells count="13">
    <mergeCell ref="B22:I22"/>
    <mergeCell ref="B23:I23"/>
    <mergeCell ref="B24:I24"/>
    <mergeCell ref="B25:I25"/>
    <mergeCell ref="B8:F8"/>
    <mergeCell ref="B14:F14"/>
    <mergeCell ref="B17:I17"/>
    <mergeCell ref="B18:C19"/>
    <mergeCell ref="D18:D19"/>
    <mergeCell ref="E18:E19"/>
    <mergeCell ref="F18:F19"/>
    <mergeCell ref="G18:G19"/>
    <mergeCell ref="H18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5-figure supplement 1</vt:lpstr>
      <vt:lpstr>Figure5-figure suppl1_Stats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2020-07-06T20:56:12Z</dcterms:modified>
</cp:coreProperties>
</file>