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amedj\Dropbox\NGLY1-BMP manuscript\Additional data files\"/>
    </mc:Choice>
  </mc:AlternateContent>
  <bookViews>
    <workbookView xWindow="-120" yWindow="-120" windowWidth="29040" windowHeight="15840" activeTab="2"/>
  </bookViews>
  <sheets>
    <sheet name="6C-Raw data" sheetId="1" r:id="rId1"/>
    <sheet name="6C-One-way ANOVA against WT" sheetId="3" r:id="rId2"/>
    <sheet name="6E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4" l="1"/>
  <c r="I20" i="4"/>
  <c r="K3" i="4" s="1"/>
  <c r="I14" i="4"/>
  <c r="Q13" i="4"/>
  <c r="I12" i="4"/>
  <c r="Q11" i="4"/>
  <c r="T10" i="4"/>
  <c r="Q10" i="4"/>
  <c r="Q9" i="4"/>
  <c r="Q12" i="4" s="1"/>
  <c r="T8" i="4"/>
  <c r="T9" i="4" s="1"/>
  <c r="T7" i="4"/>
  <c r="T6" i="4"/>
  <c r="T5" i="4"/>
  <c r="M5" i="4"/>
  <c r="I5" i="4"/>
  <c r="K5" i="4" s="1"/>
  <c r="N3" i="4"/>
  <c r="M3" i="4"/>
  <c r="I3" i="4"/>
  <c r="G20" i="1" l="1"/>
  <c r="H20" i="1"/>
  <c r="H19" i="1"/>
  <c r="G19" i="1"/>
  <c r="E19" i="1"/>
  <c r="H18" i="1"/>
  <c r="G18" i="1"/>
  <c r="E18" i="1"/>
</calcChain>
</file>

<file path=xl/sharedStrings.xml><?xml version="1.0" encoding="utf-8"?>
<sst xmlns="http://schemas.openxmlformats.org/spreadsheetml/2006/main" count="96" uniqueCount="64">
  <si>
    <t>Exp</t>
  </si>
  <si>
    <t>Strain</t>
  </si>
  <si>
    <t>Reactiontime(min)</t>
  </si>
  <si>
    <t>Ractiontemp</t>
  </si>
  <si>
    <t>Enzyme_vol(ul)</t>
  </si>
  <si>
    <t>A562</t>
  </si>
  <si>
    <t>Protein_conc(ug/ul)</t>
  </si>
  <si>
    <t>Product_area</t>
  </si>
  <si>
    <t>Product(pmol)</t>
  </si>
  <si>
    <t>Enzyme_conc(ug)</t>
  </si>
  <si>
    <t>SpecificActivity(nmol/mg/10min)</t>
  </si>
  <si>
    <t>WT</t>
  </si>
  <si>
    <t>nd</t>
  </si>
  <si>
    <t>N41P</t>
  </si>
  <si>
    <t>G79AF80A</t>
  </si>
  <si>
    <t>WT</t>
    <phoneticPr fontId="2"/>
  </si>
  <si>
    <t>N41P</t>
    <phoneticPr fontId="2"/>
  </si>
  <si>
    <t>G79AF80A</t>
    <phoneticPr fontId="2"/>
  </si>
  <si>
    <t>mean</t>
  </si>
  <si>
    <t>sd</t>
  </si>
  <si>
    <t>pvalue</t>
  </si>
  <si>
    <t>Number of families</t>
  </si>
  <si>
    <t>Number of comparisons per family</t>
  </si>
  <si>
    <t>Alpha</t>
  </si>
  <si>
    <t>Dunnett's multiple comparisons test</t>
  </si>
  <si>
    <t>Mean Diff.</t>
  </si>
  <si>
    <t>95.00% CI of diff.</t>
  </si>
  <si>
    <t>Significant?</t>
  </si>
  <si>
    <t>Summary</t>
  </si>
  <si>
    <t>Adjusted P Value</t>
  </si>
  <si>
    <t>A-?</t>
  </si>
  <si>
    <t>WT vs. N41P</t>
  </si>
  <si>
    <t>-0.5055 to 0.1340</t>
  </si>
  <si>
    <t>No</t>
  </si>
  <si>
    <t>ns</t>
  </si>
  <si>
    <t>B</t>
  </si>
  <si>
    <t>WT vs. G79AF80A</t>
  </si>
  <si>
    <t>-0.8721 to -0.2325</t>
  </si>
  <si>
    <t>Yes</t>
  </si>
  <si>
    <t>**</t>
  </si>
  <si>
    <t>C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</si>
  <si>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</si>
  <si>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</si>
  <si>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</si>
  <si>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</si>
  <si>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</si>
  <si>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</si>
  <si>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</si>
  <si>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</si>
  <si>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Glycosylated BMP4</t>
  </si>
  <si>
    <t>Deglycosylated BMP4</t>
  </si>
  <si>
    <t>T Test</t>
  </si>
  <si>
    <t>1st run</t>
  </si>
  <si>
    <t>SD</t>
  </si>
  <si>
    <t>Ratio Glyco/Deglyco</t>
  </si>
  <si>
    <t>Ratio Glyco/Deglyco +BTZ</t>
  </si>
  <si>
    <t>Change in deglycosylation band</t>
  </si>
  <si>
    <t>WT+Btz</t>
  </si>
  <si>
    <t>NGLY1</t>
  </si>
  <si>
    <t>glycosylation Band (ratio/no BTZ treatment</t>
  </si>
  <si>
    <t>Avarange</t>
  </si>
  <si>
    <t>NGLY1+BTZ</t>
  </si>
  <si>
    <t>2nd run</t>
  </si>
  <si>
    <t>3rd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</si>
</sst>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b/>
      <sz val="11"/>
      <name val="ＭＳ Ｐゴシック"/>
      <family val="2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H20" sqref="H20"/>
    </sheetView>
  </sheetViews>
  <sheetFormatPr defaultColWidth="8.85546875" defaultRowHeight="15"/>
  <cols>
    <col min="2" max="2" width="12.42578125" bestFit="1" customWidth="1"/>
    <col min="3" max="3" width="16.28515625" bestFit="1" customWidth="1"/>
    <col min="4" max="4" width="11.85546875" bestFit="1" customWidth="1"/>
    <col min="5" max="5" width="13" bestFit="1" customWidth="1"/>
    <col min="6" max="6" width="6.140625" bestFit="1" customWidth="1"/>
    <col min="7" max="7" width="18" bestFit="1" customWidth="1"/>
    <col min="8" max="8" width="12.140625" bestFit="1" customWidth="1"/>
    <col min="9" max="9" width="13" bestFit="1" customWidth="1"/>
    <col min="10" max="10" width="15.7109375" bestFit="1" customWidth="1"/>
    <col min="11" max="11" width="29.140625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>
        <v>1</v>
      </c>
      <c r="B2" t="s">
        <v>11</v>
      </c>
      <c r="C2">
        <v>10</v>
      </c>
      <c r="D2">
        <v>37</v>
      </c>
      <c r="E2">
        <v>10</v>
      </c>
      <c r="F2" t="s">
        <v>12</v>
      </c>
      <c r="G2">
        <v>7.1999999999999995E-2</v>
      </c>
      <c r="H2">
        <v>3723</v>
      </c>
      <c r="I2">
        <v>8.8699878493317133E-2</v>
      </c>
      <c r="J2">
        <v>0.72</v>
      </c>
      <c r="K2">
        <v>0.1231942756851627</v>
      </c>
    </row>
    <row r="3" spans="1:11">
      <c r="A3">
        <v>1</v>
      </c>
      <c r="B3" t="s">
        <v>13</v>
      </c>
      <c r="C3">
        <v>10</v>
      </c>
      <c r="D3">
        <v>37</v>
      </c>
      <c r="E3">
        <v>10</v>
      </c>
      <c r="F3" t="s">
        <v>12</v>
      </c>
      <c r="G3">
        <v>7.6999999999999999E-2</v>
      </c>
      <c r="H3">
        <v>10252</v>
      </c>
      <c r="I3">
        <v>0.24425225740356901</v>
      </c>
      <c r="J3">
        <v>0.77</v>
      </c>
      <c r="K3">
        <v>0.31721072390073879</v>
      </c>
    </row>
    <row r="4" spans="1:11">
      <c r="A4">
        <v>1</v>
      </c>
      <c r="B4" t="s">
        <v>14</v>
      </c>
      <c r="C4">
        <v>10</v>
      </c>
      <c r="D4">
        <v>37</v>
      </c>
      <c r="E4">
        <v>10</v>
      </c>
      <c r="F4" t="s">
        <v>12</v>
      </c>
      <c r="G4">
        <v>8.7999999999999995E-2</v>
      </c>
      <c r="H4">
        <v>22724</v>
      </c>
      <c r="I4">
        <v>0.54139565911419241</v>
      </c>
      <c r="J4">
        <v>0.87999999999999989</v>
      </c>
      <c r="K4">
        <v>0.61522233990249142</v>
      </c>
    </row>
    <row r="5" spans="1:11">
      <c r="A5">
        <v>2</v>
      </c>
      <c r="B5" t="s">
        <v>15</v>
      </c>
      <c r="C5">
        <v>10</v>
      </c>
      <c r="D5">
        <v>37</v>
      </c>
      <c r="E5">
        <v>10</v>
      </c>
      <c r="F5" t="s">
        <v>12</v>
      </c>
      <c r="G5">
        <v>7.1999999999999995E-2</v>
      </c>
      <c r="H5">
        <v>10281</v>
      </c>
      <c r="I5">
        <v>0.24494317775712959</v>
      </c>
      <c r="J5">
        <v>0.72</v>
      </c>
      <c r="K5">
        <v>0.34019885799601329</v>
      </c>
    </row>
    <row r="6" spans="1:11">
      <c r="A6">
        <v>2</v>
      </c>
      <c r="B6" t="s">
        <v>16</v>
      </c>
      <c r="C6">
        <v>10</v>
      </c>
      <c r="D6">
        <v>37</v>
      </c>
      <c r="E6">
        <v>10</v>
      </c>
      <c r="F6" t="s">
        <v>12</v>
      </c>
      <c r="G6">
        <v>7.6999999999999999E-2</v>
      </c>
      <c r="H6">
        <v>16028</v>
      </c>
      <c r="I6">
        <v>0.38186453196102249</v>
      </c>
      <c r="J6">
        <v>0.77</v>
      </c>
      <c r="K6">
        <v>0.49592796358574348</v>
      </c>
    </row>
    <row r="7" spans="1:11">
      <c r="A7">
        <v>2</v>
      </c>
      <c r="B7" t="s">
        <v>17</v>
      </c>
      <c r="C7">
        <v>10</v>
      </c>
      <c r="D7">
        <v>37</v>
      </c>
      <c r="E7">
        <v>10</v>
      </c>
      <c r="F7" t="s">
        <v>12</v>
      </c>
      <c r="G7">
        <v>8.7999999999999995E-2</v>
      </c>
      <c r="H7">
        <v>31270</v>
      </c>
      <c r="I7">
        <v>0.7450027398565745</v>
      </c>
      <c r="J7">
        <v>0.87999999999999989</v>
      </c>
      <c r="K7">
        <v>0.84659402256428928</v>
      </c>
    </row>
    <row r="8" spans="1:11">
      <c r="A8">
        <v>3</v>
      </c>
      <c r="B8" t="s">
        <v>15</v>
      </c>
      <c r="C8">
        <v>10</v>
      </c>
      <c r="D8">
        <v>37</v>
      </c>
      <c r="E8">
        <v>10</v>
      </c>
      <c r="F8" t="s">
        <v>12</v>
      </c>
      <c r="G8">
        <v>7.1999999999999995E-2</v>
      </c>
      <c r="H8">
        <v>9155</v>
      </c>
      <c r="I8">
        <v>0.21811640816715511</v>
      </c>
      <c r="J8">
        <v>0.72</v>
      </c>
      <c r="K8">
        <v>0.30293945578771542</v>
      </c>
    </row>
    <row r="9" spans="1:11">
      <c r="A9">
        <v>3</v>
      </c>
      <c r="B9" t="s">
        <v>16</v>
      </c>
      <c r="C9">
        <v>10</v>
      </c>
      <c r="D9">
        <v>37</v>
      </c>
      <c r="E9">
        <v>10</v>
      </c>
      <c r="F9" t="s">
        <v>12</v>
      </c>
      <c r="G9">
        <v>7.6999999999999999E-2</v>
      </c>
      <c r="H9">
        <v>16496</v>
      </c>
      <c r="I9">
        <v>0.3930145569771043</v>
      </c>
      <c r="J9">
        <v>0.77</v>
      </c>
      <c r="K9">
        <v>0.51040851555468092</v>
      </c>
    </row>
    <row r="10" spans="1:11">
      <c r="A10">
        <v>3</v>
      </c>
      <c r="B10" t="s">
        <v>17</v>
      </c>
      <c r="C10">
        <v>10</v>
      </c>
      <c r="D10">
        <v>37</v>
      </c>
      <c r="E10">
        <v>10</v>
      </c>
      <c r="F10" t="s">
        <v>12</v>
      </c>
      <c r="G10">
        <v>8.7999999999999995E-2</v>
      </c>
      <c r="H10">
        <v>35511</v>
      </c>
      <c r="I10">
        <v>0.84604388535487096</v>
      </c>
      <c r="J10">
        <v>0.87999999999999989</v>
      </c>
      <c r="K10">
        <v>0.96141350608508069</v>
      </c>
    </row>
    <row r="14" spans="1:11">
      <c r="E14" t="s">
        <v>11</v>
      </c>
      <c r="G14" t="s">
        <v>13</v>
      </c>
      <c r="H14" t="s">
        <v>17</v>
      </c>
    </row>
    <row r="15" spans="1:11">
      <c r="E15">
        <v>0.1231942756851627</v>
      </c>
      <c r="G15">
        <v>0.31721072390073879</v>
      </c>
      <c r="H15">
        <v>0.61522233990249142</v>
      </c>
    </row>
    <row r="16" spans="1:11">
      <c r="E16">
        <v>0.34019885799601329</v>
      </c>
      <c r="G16">
        <v>0.49592796358574348</v>
      </c>
      <c r="H16">
        <v>0.84659402256428928</v>
      </c>
    </row>
    <row r="17" spans="4:8">
      <c r="E17">
        <v>0.30293945578771542</v>
      </c>
      <c r="G17">
        <v>0.51040851555468092</v>
      </c>
      <c r="H17">
        <v>0.96141350608508069</v>
      </c>
    </row>
    <row r="18" spans="4:8">
      <c r="D18" t="s">
        <v>18</v>
      </c>
      <c r="E18">
        <f>AVERAGE(E15:E17)</f>
        <v>0.25544419648963046</v>
      </c>
      <c r="G18">
        <f>AVERAGE(G15:G17)</f>
        <v>0.44118240101372108</v>
      </c>
      <c r="H18">
        <f>AVERAGE(H15:H17)</f>
        <v>0.80774328951728724</v>
      </c>
    </row>
    <row r="19" spans="4:8">
      <c r="D19" t="s">
        <v>19</v>
      </c>
      <c r="E19">
        <f>STDEV(E15:E17)</f>
        <v>0.11603704980660677</v>
      </c>
      <c r="G19">
        <f>STDEV(G15:G17)</f>
        <v>0.10760647815529242</v>
      </c>
      <c r="H19">
        <f>STDEV(H15:H17)</f>
        <v>0.17633523606877982</v>
      </c>
    </row>
    <row r="20" spans="4:8">
      <c r="D20" t="s">
        <v>20</v>
      </c>
      <c r="G20">
        <f>TTEST(E15:E17,G15:G17,2,1)</f>
        <v>6.8912011693528221E-3</v>
      </c>
      <c r="H20">
        <f>TTEST(E15:E17,H15:H17,2,1)</f>
        <v>9.1679789173352098E-3</v>
      </c>
    </row>
  </sheetData>
  <phoneticPr fontId="2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F17" sqref="F17"/>
    </sheetView>
  </sheetViews>
  <sheetFormatPr defaultRowHeight="15"/>
  <cols>
    <col min="1" max="1" width="33.85546875" bestFit="1" customWidth="1"/>
    <col min="2" max="2" width="10.28515625" bestFit="1" customWidth="1"/>
    <col min="3" max="3" width="16.42578125" bestFit="1" customWidth="1"/>
    <col min="4" max="4" width="11.28515625" bestFit="1" customWidth="1"/>
    <col min="5" max="5" width="9.42578125" bestFit="1" customWidth="1"/>
    <col min="6" max="6" width="16.28515625" bestFit="1" customWidth="1"/>
    <col min="7" max="7" width="4" bestFit="1" customWidth="1"/>
    <col min="8" max="8" width="9.85546875" bestFit="1" customWidth="1"/>
    <col min="9" max="9" width="3.28515625" bestFit="1" customWidth="1"/>
  </cols>
  <sheetData>
    <row r="1" spans="1:9">
      <c r="A1" t="s">
        <v>21</v>
      </c>
      <c r="B1">
        <v>1</v>
      </c>
    </row>
    <row r="2" spans="1:9">
      <c r="A2" t="s">
        <v>22</v>
      </c>
      <c r="B2">
        <v>2</v>
      </c>
    </row>
    <row r="3" spans="1:9">
      <c r="A3" t="s">
        <v>23</v>
      </c>
      <c r="B3">
        <v>0.05</v>
      </c>
    </row>
    <row r="5" spans="1:9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</row>
    <row r="6" spans="1:9">
      <c r="A6" t="s">
        <v>31</v>
      </c>
      <c r="B6">
        <v>-0.1857</v>
      </c>
      <c r="C6" t="s">
        <v>32</v>
      </c>
      <c r="D6" t="s">
        <v>33</v>
      </c>
      <c r="E6" t="s">
        <v>34</v>
      </c>
      <c r="F6">
        <v>0.24210000000000001</v>
      </c>
      <c r="G6" t="s">
        <v>35</v>
      </c>
      <c r="H6" t="s">
        <v>13</v>
      </c>
    </row>
    <row r="7" spans="1:9">
      <c r="A7" t="s">
        <v>36</v>
      </c>
      <c r="B7">
        <v>-0.55230000000000001</v>
      </c>
      <c r="C7" t="s">
        <v>37</v>
      </c>
      <c r="D7" t="s">
        <v>38</v>
      </c>
      <c r="E7" t="s">
        <v>39</v>
      </c>
      <c r="F7">
        <v>4.7000000000000002E-3</v>
      </c>
      <c r="G7" t="s">
        <v>40</v>
      </c>
      <c r="H7" t="s">
        <v>14</v>
      </c>
    </row>
    <row r="9" spans="1:9">
      <c r="A9" t="s">
        <v>41</v>
      </c>
      <c r="B9" t="s">
        <v>42</v>
      </c>
      <c r="C9" t="s">
        <v>43</v>
      </c>
      <c r="D9" t="s">
        <v>25</v>
      </c>
      <c r="E9" t="s">
        <v>44</v>
      </c>
      <c r="F9" t="s">
        <v>45</v>
      </c>
      <c r="G9" t="s">
        <v>46</v>
      </c>
      <c r="H9" t="s">
        <v>47</v>
      </c>
      <c r="I9" t="s">
        <v>48</v>
      </c>
    </row>
    <row r="10" spans="1:9">
      <c r="A10" t="s">
        <v>31</v>
      </c>
      <c r="B10">
        <v>0.25540000000000002</v>
      </c>
      <c r="C10">
        <v>0.44119999999999998</v>
      </c>
      <c r="D10">
        <v>-0.1857</v>
      </c>
      <c r="E10">
        <v>0.11169999999999999</v>
      </c>
      <c r="F10">
        <v>3</v>
      </c>
      <c r="G10">
        <v>3</v>
      </c>
      <c r="H10">
        <v>1.663</v>
      </c>
      <c r="I10">
        <v>6</v>
      </c>
    </row>
    <row r="11" spans="1:9">
      <c r="A11" t="s">
        <v>36</v>
      </c>
      <c r="B11">
        <v>0.25540000000000002</v>
      </c>
      <c r="C11">
        <v>0.80769999999999997</v>
      </c>
      <c r="D11">
        <v>-0.55230000000000001</v>
      </c>
      <c r="E11">
        <v>0.11169999999999999</v>
      </c>
      <c r="F11">
        <v>3</v>
      </c>
      <c r="G11">
        <v>3</v>
      </c>
      <c r="H11">
        <v>4.9450000000000003</v>
      </c>
      <c r="I11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"/>
  <sheetViews>
    <sheetView tabSelected="1" workbookViewId="0">
      <selection activeCell="H30" sqref="H30"/>
    </sheetView>
  </sheetViews>
  <sheetFormatPr defaultRowHeight="15"/>
  <cols>
    <col min="3" max="3" width="5" customWidth="1"/>
    <col min="4" max="4" width="9.140625" customWidth="1"/>
    <col min="6" max="6" width="4.7109375" customWidth="1"/>
    <col min="15" max="15" width="6.5703125" customWidth="1"/>
    <col min="17" max="17" width="27.42578125" customWidth="1"/>
    <col min="18" max="18" width="21.85546875" customWidth="1"/>
    <col min="19" max="19" width="12.28515625" customWidth="1"/>
    <col min="20" max="21" width="18.85546875" customWidth="1"/>
  </cols>
  <sheetData>
    <row r="2" spans="1:20">
      <c r="D2" t="s">
        <v>49</v>
      </c>
      <c r="G2" t="s">
        <v>50</v>
      </c>
      <c r="N2" t="s">
        <v>51</v>
      </c>
    </row>
    <row r="3" spans="1:20">
      <c r="A3" t="s">
        <v>52</v>
      </c>
      <c r="B3" t="s">
        <v>11</v>
      </c>
      <c r="D3">
        <v>10543</v>
      </c>
      <c r="G3">
        <v>53456</v>
      </c>
      <c r="I3">
        <f>G3/D3</f>
        <v>5.0702836004932186</v>
      </c>
      <c r="J3" t="s">
        <v>18</v>
      </c>
      <c r="K3">
        <f>AVERAGE(I3,I12,I20)</f>
        <v>5.2175342672004668</v>
      </c>
      <c r="L3" t="s">
        <v>53</v>
      </c>
      <c r="M3">
        <f>STDEV(I3,I12,I20)</f>
        <v>0.16795640139907514</v>
      </c>
      <c r="N3">
        <f>TTEST(Q5:Q7,R5:R7,2,2)</f>
        <v>6.128145411993355E-4</v>
      </c>
    </row>
    <row r="4" spans="1:20">
      <c r="Q4" t="s">
        <v>54</v>
      </c>
      <c r="R4" t="s">
        <v>55</v>
      </c>
      <c r="T4" t="s">
        <v>56</v>
      </c>
    </row>
    <row r="5" spans="1:20">
      <c r="B5" t="s">
        <v>57</v>
      </c>
      <c r="D5">
        <v>9238</v>
      </c>
      <c r="G5">
        <v>65234</v>
      </c>
      <c r="I5">
        <f>G5/D5</f>
        <v>7.0614851699502053</v>
      </c>
      <c r="K5">
        <f>AVERAGE(I5,I14,I22)</f>
        <v>7.4479737246823765</v>
      </c>
      <c r="M5">
        <f>STDEV(I5,I14,I22)</f>
        <v>0.35758369115913391</v>
      </c>
      <c r="Q5">
        <v>5.0702836004932186</v>
      </c>
      <c r="R5">
        <v>7.0614851699502053</v>
      </c>
      <c r="T5">
        <f>R5/Q5</f>
        <v>1.3927199593457238</v>
      </c>
    </row>
    <row r="6" spans="1:20">
      <c r="Q6">
        <v>5.1818559700717035</v>
      </c>
      <c r="R6">
        <v>7.515376657575473</v>
      </c>
      <c r="T6">
        <f>R6/Q6</f>
        <v>1.4503252697452877</v>
      </c>
    </row>
    <row r="7" spans="1:20">
      <c r="B7" t="s">
        <v>58</v>
      </c>
      <c r="D7">
        <v>52980</v>
      </c>
      <c r="G7">
        <v>0</v>
      </c>
      <c r="Q7">
        <v>5.4004632310364791</v>
      </c>
      <c r="R7">
        <v>7.7670593465214495</v>
      </c>
      <c r="T7">
        <f>R7/Q7</f>
        <v>1.4382209477668759</v>
      </c>
    </row>
    <row r="8" spans="1:20">
      <c r="Q8" t="s">
        <v>59</v>
      </c>
      <c r="S8" t="s">
        <v>60</v>
      </c>
      <c r="T8">
        <f>AVERAGE(T5:T7)</f>
        <v>1.4270887256192957</v>
      </c>
    </row>
    <row r="9" spans="1:20">
      <c r="B9" t="s">
        <v>61</v>
      </c>
      <c r="D9">
        <v>52987</v>
      </c>
      <c r="G9">
        <v>0</v>
      </c>
      <c r="Q9">
        <f>Q7/Q5</f>
        <v>1.0651205448372043</v>
      </c>
      <c r="S9" t="s">
        <v>53</v>
      </c>
      <c r="T9">
        <f>STDEV(T5:T8)</f>
        <v>2.4799700589789822E-2</v>
      </c>
    </row>
    <row r="10" spans="1:20">
      <c r="Q10">
        <f>Q7/Q6</f>
        <v>1.0421870585032393</v>
      </c>
      <c r="T10">
        <f>TTEST(Q5:Q7,R5:R7,2,2)</f>
        <v>6.128145411993355E-4</v>
      </c>
    </row>
    <row r="11" spans="1:20">
      <c r="Q11">
        <f>Q7/Q7</f>
        <v>1</v>
      </c>
    </row>
    <row r="12" spans="1:20">
      <c r="A12" t="s">
        <v>62</v>
      </c>
      <c r="B12" t="s">
        <v>11</v>
      </c>
      <c r="D12">
        <v>9623</v>
      </c>
      <c r="G12">
        <v>49865</v>
      </c>
      <c r="I12">
        <f>G12/D12</f>
        <v>5.1818559700717035</v>
      </c>
      <c r="P12" t="s">
        <v>60</v>
      </c>
      <c r="Q12">
        <f>AVERAGE(Q9:Q11)</f>
        <v>1.0357692011134814</v>
      </c>
    </row>
    <row r="13" spans="1:20">
      <c r="P13" t="s">
        <v>53</v>
      </c>
      <c r="Q13">
        <f>STDEV(Q9:Q11)</f>
        <v>3.3031242938769939E-2</v>
      </c>
    </row>
    <row r="14" spans="1:20">
      <c r="B14" t="s">
        <v>57</v>
      </c>
      <c r="D14">
        <v>10633</v>
      </c>
      <c r="G14">
        <v>79911</v>
      </c>
      <c r="I14">
        <f>G14/D14</f>
        <v>7.515376657575473</v>
      </c>
    </row>
    <row r="16" spans="1:20">
      <c r="B16" t="s">
        <v>58</v>
      </c>
      <c r="D16">
        <v>51298</v>
      </c>
      <c r="G16">
        <v>0</v>
      </c>
    </row>
    <row r="18" spans="1:9">
      <c r="B18" t="s">
        <v>61</v>
      </c>
      <c r="D18">
        <v>54555</v>
      </c>
      <c r="G18">
        <v>0</v>
      </c>
    </row>
    <row r="20" spans="1:9">
      <c r="A20" t="s">
        <v>63</v>
      </c>
      <c r="B20" t="s">
        <v>11</v>
      </c>
      <c r="D20">
        <v>8635</v>
      </c>
      <c r="G20">
        <v>46633</v>
      </c>
      <c r="I20">
        <f>G20/D20</f>
        <v>5.4004632310364791</v>
      </c>
    </row>
    <row r="22" spans="1:9">
      <c r="B22" t="s">
        <v>57</v>
      </c>
      <c r="D22">
        <v>8998</v>
      </c>
      <c r="G22">
        <v>69888</v>
      </c>
      <c r="I22">
        <f>G22/D22</f>
        <v>7.7670593465214495</v>
      </c>
    </row>
    <row r="24" spans="1:9">
      <c r="B24" t="s">
        <v>58</v>
      </c>
      <c r="D24">
        <v>49823</v>
      </c>
    </row>
    <row r="26" spans="1:9">
      <c r="B26" t="s">
        <v>61</v>
      </c>
      <c r="D26">
        <v>50721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6C-Raw data</vt:lpstr>
      <vt:lpstr>6C-One-way ANOVA against WT</vt:lpstr>
      <vt:lpstr>6E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Jafar-Nejad, Hamed</cp:lastModifiedBy>
  <dcterms:created xsi:type="dcterms:W3CDTF">2019-06-05T15:58:09Z</dcterms:created>
  <dcterms:modified xsi:type="dcterms:W3CDTF">2020-07-18T03:09:38Z</dcterms:modified>
</cp:coreProperties>
</file>