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hara\Desktop\NewReSubmission\"/>
    </mc:Choice>
  </mc:AlternateContent>
  <xr:revisionPtr revIDLastSave="0" documentId="13_ncr:1_{487F65C1-D598-41AF-9D2C-DA5A920A2460}" xr6:coauthVersionLast="46" xr6:coauthVersionMax="46" xr10:uidLastSave="{00000000-0000-0000-0000-000000000000}"/>
  <bookViews>
    <workbookView xWindow="-120" yWindow="-120" windowWidth="38640" windowHeight="15840" activeTab="2" xr2:uid="{4C6F34D5-4762-4C2A-BAB4-CAD731B7736C}"/>
  </bookViews>
  <sheets>
    <sheet name="TimeCourse" sheetId="2" r:id="rId1"/>
    <sheet name="12M_invivoAnalysis" sheetId="1" r:id="rId2"/>
    <sheet name="12M_Alizarin re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3" l="1"/>
  <c r="E10" i="3"/>
  <c r="C10" i="3"/>
  <c r="D9" i="3"/>
  <c r="E9" i="3"/>
  <c r="C9" i="3"/>
  <c r="G13" i="2"/>
  <c r="H13" i="2"/>
  <c r="I13" i="2"/>
  <c r="J13" i="2"/>
  <c r="F13" i="2"/>
  <c r="I10" i="2"/>
  <c r="P10" i="2"/>
  <c r="D11" i="2"/>
  <c r="F11" i="2"/>
  <c r="G11" i="2"/>
  <c r="H11" i="2"/>
  <c r="I11" i="2"/>
  <c r="J11" i="2"/>
  <c r="L11" i="2"/>
  <c r="M11" i="2"/>
  <c r="N11" i="2"/>
  <c r="O11" i="2"/>
  <c r="P11" i="2"/>
  <c r="C11" i="2"/>
  <c r="D10" i="2"/>
  <c r="F10" i="2"/>
  <c r="G10" i="2"/>
  <c r="H10" i="2"/>
  <c r="J10" i="2"/>
  <c r="L10" i="2"/>
  <c r="M10" i="2"/>
  <c r="N10" i="2"/>
  <c r="O10" i="2"/>
  <c r="C10" i="2"/>
  <c r="F9" i="1"/>
  <c r="G9" i="1"/>
  <c r="F10" i="1"/>
  <c r="G10" i="1"/>
  <c r="E10" i="1"/>
  <c r="E9" i="1"/>
</calcChain>
</file>

<file path=xl/sharedStrings.xml><?xml version="1.0" encoding="utf-8"?>
<sst xmlns="http://schemas.openxmlformats.org/spreadsheetml/2006/main" count="32" uniqueCount="22">
  <si>
    <t>C57_12M</t>
  </si>
  <si>
    <t>Col8a2_12M</t>
  </si>
  <si>
    <t>NoInjection</t>
  </si>
  <si>
    <t>AdCas9</t>
  </si>
  <si>
    <t>Average</t>
  </si>
  <si>
    <t>STDEV</t>
  </si>
  <si>
    <t>C57 2M</t>
  </si>
  <si>
    <t>Col8a2 2M</t>
  </si>
  <si>
    <t>Col8a2_3M</t>
  </si>
  <si>
    <t>Col8a2_4M</t>
  </si>
  <si>
    <t>Col8a2_5M</t>
  </si>
  <si>
    <t>Col8a2_6M</t>
  </si>
  <si>
    <t>col8a2_9M</t>
  </si>
  <si>
    <t>Col8a2_Non-injection</t>
  </si>
  <si>
    <t>Col8a2_AdCas9injected</t>
  </si>
  <si>
    <t>SD</t>
  </si>
  <si>
    <t>12-Month, rostock in vivo corneal endothelium density</t>
  </si>
  <si>
    <t>Time course, in vivo rostock</t>
  </si>
  <si>
    <t>ttest</t>
  </si>
  <si>
    <t>average</t>
  </si>
  <si>
    <t>standard deviation</t>
  </si>
  <si>
    <t xml:space="preserve">Further details are available in Figure8_source data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</si>
</sst>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0" fontId="0" fillId="0" borderId="1" xfId="0" applyBorder="1"/>
    <xf numFmtId="1" fontId="0" fillId="0" borderId="1" xfId="0" applyNumberForma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 injection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TimeCourse!$F$4:$J$4</c:f>
              <c:strCache>
                <c:ptCount val="5"/>
                <c:pt idx="0">
                  <c:v>Col8a2_3M</c:v>
                </c:pt>
                <c:pt idx="1">
                  <c:v>Col8a2_4M</c:v>
                </c:pt>
                <c:pt idx="2">
                  <c:v>Col8a2_5M</c:v>
                </c:pt>
                <c:pt idx="3">
                  <c:v>Col8a2_6M</c:v>
                </c:pt>
                <c:pt idx="4">
                  <c:v>col8a2_9M</c:v>
                </c:pt>
              </c:strCache>
            </c:strRef>
          </c:cat>
          <c:val>
            <c:numRef>
              <c:f>TimeCourse!$F$10:$J$10</c:f>
              <c:numCache>
                <c:formatCode>General</c:formatCode>
                <c:ptCount val="5"/>
                <c:pt idx="0">
                  <c:v>2000.2</c:v>
                </c:pt>
                <c:pt idx="1">
                  <c:v>1701.6</c:v>
                </c:pt>
                <c:pt idx="2">
                  <c:v>1441</c:v>
                </c:pt>
                <c:pt idx="3">
                  <c:v>1236.5999999999999</c:v>
                </c:pt>
                <c:pt idx="4">
                  <c:v>977.2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CC-46DB-AEF4-6AC04B9D34C2}"/>
            </c:ext>
          </c:extLst>
        </c:ser>
        <c:ser>
          <c:idx val="1"/>
          <c:order val="1"/>
          <c:tx>
            <c:v>Ad-Cas9 injection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TimeCourse!$L$10:$P$10</c:f>
              <c:numCache>
                <c:formatCode>General</c:formatCode>
                <c:ptCount val="5"/>
                <c:pt idx="0">
                  <c:v>2014.2</c:v>
                </c:pt>
                <c:pt idx="1">
                  <c:v>1857.6</c:v>
                </c:pt>
                <c:pt idx="2">
                  <c:v>1709</c:v>
                </c:pt>
                <c:pt idx="3">
                  <c:v>1604.2</c:v>
                </c:pt>
                <c:pt idx="4">
                  <c:v>1435.6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CC-46DB-AEF4-6AC04B9D3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5068544"/>
        <c:axId val="675066576"/>
      </c:barChart>
      <c:catAx>
        <c:axId val="67506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066576"/>
        <c:crosses val="autoZero"/>
        <c:auto val="1"/>
        <c:lblAlgn val="ctr"/>
        <c:lblOffset val="100"/>
        <c:noMultiLvlLbl val="0"/>
      </c:catAx>
      <c:valAx>
        <c:axId val="67506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06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'12M_invivoAnalysis'!$E$10:$G$10</c:f>
                <c:numCache>
                  <c:formatCode>General</c:formatCode>
                  <c:ptCount val="3"/>
                  <c:pt idx="0">
                    <c:v>44.979134051246454</c:v>
                  </c:pt>
                  <c:pt idx="1">
                    <c:v>109.93846763834102</c:v>
                  </c:pt>
                  <c:pt idx="2">
                    <c:v>101.80690873740674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'12M_invivoAnalysis'!$E$4:$G$4</c:f>
              <c:strCache>
                <c:ptCount val="3"/>
                <c:pt idx="0">
                  <c:v>C57_12M</c:v>
                </c:pt>
                <c:pt idx="1">
                  <c:v>NoInjection</c:v>
                </c:pt>
                <c:pt idx="2">
                  <c:v>AdCas9</c:v>
                </c:pt>
              </c:strCache>
            </c:strRef>
          </c:cat>
          <c:val>
            <c:numRef>
              <c:f>'12M_invivoAnalysis'!$E$9:$G$9</c:f>
              <c:numCache>
                <c:formatCode>0</c:formatCode>
                <c:ptCount val="3"/>
                <c:pt idx="0">
                  <c:v>2134.125</c:v>
                </c:pt>
                <c:pt idx="1">
                  <c:v>676.7</c:v>
                </c:pt>
                <c:pt idx="2">
                  <c:v>1140.8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1-4FDD-83D7-AFE70E995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1184872"/>
        <c:axId val="541185200"/>
      </c:barChart>
      <c:catAx>
        <c:axId val="541184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185200"/>
        <c:crosses val="autoZero"/>
        <c:auto val="1"/>
        <c:lblAlgn val="ctr"/>
        <c:lblOffset val="100"/>
        <c:noMultiLvlLbl val="0"/>
      </c:catAx>
      <c:valAx>
        <c:axId val="541185200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184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319087</xdr:colOff>
      <xdr:row>13</xdr:row>
      <xdr:rowOff>100011</xdr:rowOff>
    </xdr:from>
    <xdr:to>
      <xdr:col>12</xdr:col>
      <xdr:colOff>57150</xdr:colOff>
      <xdr:row>33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A62A25B-3618-4FD7-B8B7-2680C5B53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3</xdr:row>
      <xdr:rowOff>119062</xdr:rowOff>
    </xdr:from>
    <xdr:to>
      <xdr:col>13</xdr:col>
      <xdr:colOff>419100</xdr:colOff>
      <xdr:row>22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38B16D-2B9B-442F-94C3-BCF54EBE4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4200F-8381-4D8C-A1AA-60119E63B62E}">
  <dimension ref="A1:P13"/>
  <sheetViews>
    <sheetView workbookViewId="0">
      <selection activeCell="A2" sqref="A2"/>
    </sheetView>
  </sheetViews>
  <sheetFormatPr defaultRowHeight="15" x14ac:dyDescent="0.25"/>
  <sheetData>
    <row r="1" spans="1:16" x14ac:dyDescent="0.25">
      <c r="A1" t="s">
        <v>17</v>
      </c>
    </row>
    <row r="3" spans="1:16" x14ac:dyDescent="0.25">
      <c r="F3" s="4" t="s">
        <v>13</v>
      </c>
      <c r="G3" s="4"/>
      <c r="H3" s="4"/>
      <c r="I3" s="4"/>
      <c r="J3" s="4"/>
      <c r="L3" s="4" t="s">
        <v>14</v>
      </c>
      <c r="M3" s="4"/>
      <c r="N3" s="4"/>
      <c r="O3" s="4"/>
      <c r="P3" s="4"/>
    </row>
    <row r="4" spans="1:16" x14ac:dyDescent="0.25">
      <c r="C4" t="s">
        <v>6</v>
      </c>
      <c r="D4" t="s">
        <v>7</v>
      </c>
      <c r="F4" t="s">
        <v>8</v>
      </c>
      <c r="G4" t="s">
        <v>9</v>
      </c>
      <c r="H4" t="s">
        <v>10</v>
      </c>
      <c r="I4" t="s">
        <v>11</v>
      </c>
      <c r="J4" t="s">
        <v>12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x14ac:dyDescent="0.25">
      <c r="C5">
        <v>2506</v>
      </c>
      <c r="D5">
        <v>2273</v>
      </c>
      <c r="E5">
        <v>1</v>
      </c>
      <c r="F5">
        <v>1846</v>
      </c>
      <c r="G5">
        <v>1646</v>
      </c>
      <c r="H5">
        <v>1449</v>
      </c>
      <c r="I5">
        <v>1264</v>
      </c>
      <c r="J5">
        <v>832</v>
      </c>
      <c r="L5">
        <v>1943</v>
      </c>
      <c r="M5">
        <v>2013</v>
      </c>
      <c r="N5">
        <v>1769</v>
      </c>
      <c r="O5">
        <v>1860</v>
      </c>
      <c r="P5">
        <v>1472</v>
      </c>
    </row>
    <row r="6" spans="1:16" x14ac:dyDescent="0.25">
      <c r="C6">
        <v>2522</v>
      </c>
      <c r="D6">
        <v>2162</v>
      </c>
      <c r="E6">
        <v>2</v>
      </c>
      <c r="F6">
        <v>2077</v>
      </c>
      <c r="G6">
        <v>1882</v>
      </c>
      <c r="H6">
        <v>1719</v>
      </c>
      <c r="I6">
        <v>1397</v>
      </c>
      <c r="J6">
        <v>993</v>
      </c>
      <c r="L6">
        <v>2055</v>
      </c>
      <c r="M6">
        <v>1989</v>
      </c>
      <c r="N6">
        <v>1832</v>
      </c>
      <c r="O6">
        <v>1777</v>
      </c>
      <c r="P6">
        <v>1199</v>
      </c>
    </row>
    <row r="7" spans="1:16" x14ac:dyDescent="0.25">
      <c r="C7">
        <v>2495</v>
      </c>
      <c r="D7">
        <v>2013</v>
      </c>
      <c r="E7">
        <v>3</v>
      </c>
      <c r="F7">
        <v>2079</v>
      </c>
      <c r="G7">
        <v>1650</v>
      </c>
      <c r="H7">
        <v>1382</v>
      </c>
      <c r="I7">
        <v>1110</v>
      </c>
      <c r="J7">
        <v>866</v>
      </c>
      <c r="L7">
        <v>2120</v>
      </c>
      <c r="M7">
        <v>1704</v>
      </c>
      <c r="N7">
        <v>1704</v>
      </c>
      <c r="O7">
        <v>1509</v>
      </c>
      <c r="P7">
        <v>1270</v>
      </c>
    </row>
    <row r="8" spans="1:16" x14ac:dyDescent="0.25">
      <c r="C8">
        <v>2586</v>
      </c>
      <c r="D8">
        <v>2371</v>
      </c>
      <c r="E8">
        <v>4</v>
      </c>
      <c r="F8">
        <v>1902</v>
      </c>
      <c r="G8">
        <v>1603</v>
      </c>
      <c r="H8">
        <v>1205</v>
      </c>
      <c r="I8">
        <v>1105</v>
      </c>
      <c r="J8">
        <v>997</v>
      </c>
      <c r="L8">
        <v>1768</v>
      </c>
      <c r="M8">
        <v>1701</v>
      </c>
      <c r="N8">
        <v>1628</v>
      </c>
      <c r="O8">
        <v>1382</v>
      </c>
      <c r="P8">
        <v>1648</v>
      </c>
    </row>
    <row r="9" spans="1:16" x14ac:dyDescent="0.25">
      <c r="C9" s="2"/>
      <c r="D9" s="2"/>
      <c r="E9" s="2">
        <v>5</v>
      </c>
      <c r="F9" s="2">
        <v>2097</v>
      </c>
      <c r="G9" s="2">
        <v>1727</v>
      </c>
      <c r="H9" s="2">
        <v>1450</v>
      </c>
      <c r="I9" s="2">
        <v>1307</v>
      </c>
      <c r="J9" s="2">
        <v>1198</v>
      </c>
      <c r="K9" s="2"/>
      <c r="L9" s="2">
        <v>2185</v>
      </c>
      <c r="M9" s="2">
        <v>1881</v>
      </c>
      <c r="N9" s="2">
        <v>1612</v>
      </c>
      <c r="O9" s="2">
        <v>1493</v>
      </c>
      <c r="P9" s="2">
        <v>1589</v>
      </c>
    </row>
    <row r="10" spans="1:16" x14ac:dyDescent="0.25">
      <c r="B10" t="s">
        <v>4</v>
      </c>
      <c r="C10">
        <f>AVERAGE(C5:C9)</f>
        <v>2527.25</v>
      </c>
      <c r="D10">
        <f t="shared" ref="D10:O10" si="0">AVERAGE(D5:D9)</f>
        <v>2204.75</v>
      </c>
      <c r="F10">
        <f t="shared" si="0"/>
        <v>2000.2</v>
      </c>
      <c r="G10">
        <f t="shared" si="0"/>
        <v>1701.6</v>
      </c>
      <c r="H10">
        <f t="shared" si="0"/>
        <v>1441</v>
      </c>
      <c r="I10">
        <f>AVERAGE(I5:I9)</f>
        <v>1236.5999999999999</v>
      </c>
      <c r="J10">
        <f t="shared" si="0"/>
        <v>977.2</v>
      </c>
      <c r="L10">
        <f t="shared" si="0"/>
        <v>2014.2</v>
      </c>
      <c r="M10">
        <f t="shared" si="0"/>
        <v>1857.6</v>
      </c>
      <c r="N10">
        <f t="shared" si="0"/>
        <v>1709</v>
      </c>
      <c r="O10">
        <f t="shared" si="0"/>
        <v>1604.2</v>
      </c>
      <c r="P10">
        <f>AVERAGE(P5:P9)</f>
        <v>1435.6</v>
      </c>
    </row>
    <row r="11" spans="1:16" x14ac:dyDescent="0.25">
      <c r="B11" t="s">
        <v>15</v>
      </c>
      <c r="C11">
        <f>STDEV(C5:C9)</f>
        <v>40.705241267761416</v>
      </c>
      <c r="D11">
        <f t="shared" ref="D11:P11" si="1">STDEV(D5:D9)</f>
        <v>153.72350720259627</v>
      </c>
      <c r="F11">
        <f t="shared" si="1"/>
        <v>117.15246476280386</v>
      </c>
      <c r="G11">
        <f t="shared" si="1"/>
        <v>110.30095194512148</v>
      </c>
      <c r="H11">
        <f t="shared" si="1"/>
        <v>184.80124458455359</v>
      </c>
      <c r="I11">
        <f t="shared" si="1"/>
        <v>127.260755930491</v>
      </c>
      <c r="J11">
        <f t="shared" si="1"/>
        <v>143.91212596581275</v>
      </c>
      <c r="L11">
        <f t="shared" si="1"/>
        <v>164.09966483817084</v>
      </c>
      <c r="M11">
        <f t="shared" si="1"/>
        <v>150.06598548638527</v>
      </c>
      <c r="N11">
        <f t="shared" si="1"/>
        <v>93.171884171138231</v>
      </c>
      <c r="O11">
        <f t="shared" si="1"/>
        <v>203.77364893430206</v>
      </c>
      <c r="P11">
        <f t="shared" si="1"/>
        <v>195.81445299057935</v>
      </c>
    </row>
    <row r="13" spans="1:16" x14ac:dyDescent="0.25">
      <c r="E13" t="s">
        <v>18</v>
      </c>
      <c r="F13">
        <f>TTEST(F5:F9,L5:L9,2,2)</f>
        <v>0.88046089410896688</v>
      </c>
      <c r="G13">
        <f t="shared" ref="G13:J13" si="2">TTEST(G5:G9,M5:M9,2,2)</f>
        <v>9.7958082628426105E-2</v>
      </c>
      <c r="H13">
        <f t="shared" si="2"/>
        <v>2.0027503409972357E-2</v>
      </c>
      <c r="I13">
        <f t="shared" si="2"/>
        <v>9.0694749008864671E-3</v>
      </c>
      <c r="J13">
        <f t="shared" si="2"/>
        <v>2.9238483885904139E-3</v>
      </c>
    </row>
  </sheetData>
  <mergeCells count="2">
    <mergeCell ref="L3:P3"/>
    <mergeCell ref="F3:J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55C75-2B8D-44BF-8327-4EE3E32EF43B}">
  <dimension ref="A1:G10"/>
  <sheetViews>
    <sheetView workbookViewId="0">
      <selection activeCell="E3" sqref="E3:G4"/>
    </sheetView>
  </sheetViews>
  <sheetFormatPr defaultRowHeight="15" x14ac:dyDescent="0.25"/>
  <sheetData>
    <row r="1" spans="1:7" x14ac:dyDescent="0.25">
      <c r="A1" t="s">
        <v>16</v>
      </c>
    </row>
    <row r="3" spans="1:7" x14ac:dyDescent="0.25">
      <c r="F3" s="4" t="s">
        <v>1</v>
      </c>
      <c r="G3" s="4"/>
    </row>
    <row r="4" spans="1:7" x14ac:dyDescent="0.25">
      <c r="E4" t="s">
        <v>0</v>
      </c>
      <c r="F4" t="s">
        <v>2</v>
      </c>
      <c r="G4" t="s">
        <v>3</v>
      </c>
    </row>
    <row r="5" spans="1:7" x14ac:dyDescent="0.25">
      <c r="E5">
        <v>2201</v>
      </c>
      <c r="F5">
        <v>671.6</v>
      </c>
      <c r="G5">
        <v>1212</v>
      </c>
    </row>
    <row r="6" spans="1:7" x14ac:dyDescent="0.25">
      <c r="E6">
        <v>2119.6999999999998</v>
      </c>
      <c r="F6">
        <v>823</v>
      </c>
      <c r="G6">
        <v>1078.4000000000001</v>
      </c>
    </row>
    <row r="7" spans="1:7" x14ac:dyDescent="0.25">
      <c r="E7">
        <v>2110.5</v>
      </c>
      <c r="F7">
        <v>655.4</v>
      </c>
      <c r="G7">
        <v>1241.5</v>
      </c>
    </row>
    <row r="8" spans="1:7" x14ac:dyDescent="0.25">
      <c r="E8" s="2">
        <v>2105.3000000000002</v>
      </c>
      <c r="F8" s="2">
        <v>556.79999999999995</v>
      </c>
      <c r="G8" s="2">
        <v>1031.3</v>
      </c>
    </row>
    <row r="9" spans="1:7" x14ac:dyDescent="0.25">
      <c r="D9" t="s">
        <v>4</v>
      </c>
      <c r="E9" s="1">
        <f>AVERAGE(E5:E8)</f>
        <v>2134.125</v>
      </c>
      <c r="F9" s="1">
        <f t="shared" ref="F9:G9" si="0">AVERAGE(F5:F8)</f>
        <v>676.7</v>
      </c>
      <c r="G9" s="1">
        <f t="shared" si="0"/>
        <v>1140.8</v>
      </c>
    </row>
    <row r="10" spans="1:7" x14ac:dyDescent="0.25">
      <c r="D10" t="s">
        <v>5</v>
      </c>
      <c r="E10" s="1">
        <f>STDEV(E5:E8)</f>
        <v>44.979134051246454</v>
      </c>
      <c r="F10" s="1">
        <f t="shared" ref="F10:G10" si="1">STDEV(F5:F8)</f>
        <v>109.93846763834102</v>
      </c>
      <c r="G10" s="1">
        <f t="shared" si="1"/>
        <v>101.80690873740674</v>
      </c>
    </row>
  </sheetData>
  <mergeCells count="1">
    <mergeCell ref="F3:G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E7439-EB69-4012-B3CE-66277261D490}">
  <dimension ref="A1:E10"/>
  <sheetViews>
    <sheetView tabSelected="1" workbookViewId="0">
      <selection activeCell="E21" sqref="E21"/>
    </sheetView>
  </sheetViews>
  <sheetFormatPr defaultRowHeight="15" x14ac:dyDescent="0.25"/>
  <cols>
    <col min="2" max="2" width="19" customWidth="1"/>
  </cols>
  <sheetData>
    <row r="1" spans="1:5" x14ac:dyDescent="0.25">
      <c r="A1" t="s">
        <v>21</v>
      </c>
    </row>
    <row r="3" spans="1:5" x14ac:dyDescent="0.25">
      <c r="D3" s="4" t="s">
        <v>1</v>
      </c>
      <c r="E3" s="4"/>
    </row>
    <row r="4" spans="1:5" x14ac:dyDescent="0.25">
      <c r="C4" s="2" t="s">
        <v>0</v>
      </c>
      <c r="D4" s="2" t="s">
        <v>2</v>
      </c>
      <c r="E4" s="2" t="s">
        <v>3</v>
      </c>
    </row>
    <row r="5" spans="1:5" x14ac:dyDescent="0.25">
      <c r="C5" s="1">
        <v>2305.9855046525167</v>
      </c>
      <c r="D5" s="1">
        <v>627.6860149305819</v>
      </c>
      <c r="E5" s="1">
        <v>1144.1122058571557</v>
      </c>
    </row>
    <row r="6" spans="1:5" x14ac:dyDescent="0.25">
      <c r="C6" s="1">
        <v>2059.3156431989096</v>
      </c>
      <c r="D6" s="1">
        <v>643.22740359462614</v>
      </c>
      <c r="E6" s="1">
        <v>1137.4311476248674</v>
      </c>
    </row>
    <row r="7" spans="1:5" x14ac:dyDescent="0.25">
      <c r="C7" s="1">
        <v>2052.1624480524961</v>
      </c>
      <c r="D7" s="1">
        <v>752.88213037749313</v>
      </c>
      <c r="E7" s="1">
        <v>1396.6683696029813</v>
      </c>
    </row>
    <row r="8" spans="1:5" x14ac:dyDescent="0.25">
      <c r="C8" s="3">
        <v>2013.6211490942924</v>
      </c>
      <c r="D8" s="3">
        <v>760.82204114916749</v>
      </c>
      <c r="E8" s="3">
        <v>1347.5882636423955</v>
      </c>
    </row>
    <row r="9" spans="1:5" x14ac:dyDescent="0.25">
      <c r="B9" t="s">
        <v>19</v>
      </c>
      <c r="C9" s="1">
        <f>AVERAGE(C5:C8)</f>
        <v>2107.7711862495535</v>
      </c>
      <c r="D9" s="1">
        <f t="shared" ref="D9:E9" si="0">AVERAGE(D5:D8)</f>
        <v>696.15439751296719</v>
      </c>
      <c r="E9" s="1">
        <f t="shared" si="0"/>
        <v>1256.4499966818501</v>
      </c>
    </row>
    <row r="10" spans="1:5" x14ac:dyDescent="0.25">
      <c r="B10" t="s">
        <v>20</v>
      </c>
      <c r="C10" s="1">
        <f>STDEV(C5:C8)</f>
        <v>133.65804244724671</v>
      </c>
      <c r="D10" s="1">
        <f t="shared" ref="D10:E10" si="1">STDEV(D5:D8)</f>
        <v>70.448860667597273</v>
      </c>
      <c r="E10" s="1">
        <f t="shared" si="1"/>
        <v>135.09581968297255</v>
      </c>
    </row>
  </sheetData>
  <mergeCells count="1">
    <mergeCell ref="D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TimeCourse</vt:lpstr>
      <vt:lpstr>12M_invivoAnalysis</vt:lpstr>
      <vt:lpstr>12M_Alizarin 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上原大典</dc:creator>
  <cp:lastModifiedBy>Hiro Uehara</cp:lastModifiedBy>
  <dcterms:created xsi:type="dcterms:W3CDTF">2020-03-13T20:24:44Z</dcterms:created>
  <dcterms:modified xsi:type="dcterms:W3CDTF">2021-05-06T04:06:39Z</dcterms:modified>
</cp:coreProperties>
</file>