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aac/Desktop/Sepsis+EAE_manuscript/Revised Submission/"/>
    </mc:Choice>
  </mc:AlternateContent>
  <xr:revisionPtr revIDLastSave="0" documentId="13_ncr:1_{520C69F1-73D5-5D4D-A4C8-566F2115F604}" xr6:coauthVersionLast="45" xr6:coauthVersionMax="45" xr10:uidLastSave="{00000000-0000-0000-0000-000000000000}"/>
  <bookViews>
    <workbookView xWindow="2140" yWindow="500" windowWidth="34880" windowHeight="21100" xr2:uid="{B55C6BB8-EB04-CA4C-B691-0BF95AE1DD23}"/>
  </bookViews>
  <sheets>
    <sheet name="Figure 6-figure supplement 1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3" l="1"/>
  <c r="E21" i="13" s="1"/>
  <c r="G21" i="13" s="1"/>
  <c r="C20" i="13"/>
  <c r="E20" i="13" s="1"/>
  <c r="G20" i="13" s="1"/>
  <c r="C19" i="13"/>
  <c r="E19" i="13" s="1"/>
  <c r="G19" i="13" s="1"/>
  <c r="C18" i="13"/>
  <c r="E18" i="13" s="1"/>
  <c r="G18" i="13" s="1"/>
  <c r="C17" i="13"/>
  <c r="E17" i="13" s="1"/>
  <c r="G17" i="13" s="1"/>
  <c r="C16" i="13"/>
  <c r="E16" i="13" s="1"/>
  <c r="G16" i="13" s="1"/>
  <c r="C15" i="13"/>
  <c r="E15" i="13" s="1"/>
  <c r="G15" i="13" s="1"/>
  <c r="C14" i="13"/>
  <c r="E14" i="13" s="1"/>
  <c r="G14" i="13" s="1"/>
  <c r="C13" i="13"/>
  <c r="E13" i="13" s="1"/>
  <c r="G13" i="13" s="1"/>
  <c r="C12" i="13"/>
  <c r="E12" i="13" s="1"/>
  <c r="G12" i="13" s="1"/>
  <c r="E11" i="13"/>
  <c r="G11" i="13" s="1"/>
  <c r="C11" i="13"/>
  <c r="C10" i="13"/>
  <c r="E10" i="13" s="1"/>
  <c r="G10" i="13" s="1"/>
  <c r="C9" i="13"/>
  <c r="E9" i="13" s="1"/>
  <c r="G9" i="13" s="1"/>
  <c r="C8" i="13"/>
  <c r="E8" i="13" s="1"/>
  <c r="G8" i="13" s="1"/>
  <c r="C7" i="13"/>
  <c r="E7" i="13" s="1"/>
  <c r="G7" i="13" s="1"/>
  <c r="C6" i="13"/>
  <c r="E6" i="13" s="1"/>
  <c r="G6" i="13" s="1"/>
  <c r="C5" i="13"/>
  <c r="E5" i="13" s="1"/>
  <c r="G5" i="13" s="1"/>
  <c r="C4" i="13"/>
  <c r="E4" i="13" s="1"/>
  <c r="G4" i="13" s="1"/>
  <c r="C3" i="13"/>
  <c r="E3" i="13" s="1"/>
  <c r="G3" i="13" s="1"/>
  <c r="C2" i="13"/>
  <c r="E2" i="13" s="1"/>
  <c r="G2" i="13" s="1"/>
  <c r="Q9" i="13" l="1"/>
  <c r="I9" i="13"/>
  <c r="Q15" i="13"/>
  <c r="I15" i="13"/>
  <c r="Q3" i="13"/>
  <c r="I3" i="13"/>
  <c r="I13" i="13"/>
  <c r="Q13" i="13"/>
  <c r="Q19" i="13"/>
  <c r="I19" i="13"/>
  <c r="Q7" i="13"/>
  <c r="I7" i="13"/>
  <c r="Q14" i="13"/>
  <c r="I14" i="13"/>
  <c r="Q17" i="13"/>
  <c r="I17" i="13"/>
  <c r="Q20" i="13"/>
  <c r="I20" i="13"/>
  <c r="Q6" i="13"/>
  <c r="I6" i="13"/>
  <c r="Q12" i="13"/>
  <c r="I12" i="13"/>
  <c r="Q10" i="13"/>
  <c r="I10" i="13"/>
  <c r="Q16" i="13"/>
  <c r="I16" i="13"/>
  <c r="I4" i="13"/>
  <c r="Q4" i="13"/>
  <c r="Q2" i="13"/>
  <c r="I2" i="13"/>
  <c r="Q5" i="13"/>
  <c r="I5" i="13"/>
  <c r="Q8" i="13"/>
  <c r="I8" i="13"/>
  <c r="Q11" i="13"/>
  <c r="I11" i="13"/>
  <c r="Q18" i="13"/>
  <c r="I18" i="13"/>
  <c r="I21" i="13"/>
  <c r="Q21" i="13"/>
  <c r="K11" i="13" l="1"/>
  <c r="M11" i="13"/>
  <c r="O11" i="13"/>
  <c r="S15" i="13"/>
  <c r="W15" i="13"/>
  <c r="U15" i="13"/>
  <c r="W21" i="13"/>
  <c r="U21" i="13"/>
  <c r="S21" i="13"/>
  <c r="U4" i="13"/>
  <c r="W4" i="13"/>
  <c r="S4" i="13"/>
  <c r="O6" i="13"/>
  <c r="M6" i="13"/>
  <c r="K6" i="13"/>
  <c r="K7" i="13"/>
  <c r="M7" i="13"/>
  <c r="O7" i="13"/>
  <c r="W13" i="13"/>
  <c r="U13" i="13"/>
  <c r="S13" i="13"/>
  <c r="S11" i="13"/>
  <c r="U11" i="13"/>
  <c r="W11" i="13"/>
  <c r="M4" i="13"/>
  <c r="K4" i="13"/>
  <c r="O4" i="13"/>
  <c r="W6" i="13"/>
  <c r="U6" i="13"/>
  <c r="S6" i="13"/>
  <c r="O13" i="13"/>
  <c r="M13" i="13"/>
  <c r="K13" i="13"/>
  <c r="K18" i="13"/>
  <c r="O18" i="13"/>
  <c r="M18" i="13"/>
  <c r="M8" i="13"/>
  <c r="K8" i="13"/>
  <c r="O8" i="13"/>
  <c r="O2" i="13"/>
  <c r="K2" i="13"/>
  <c r="M2" i="13"/>
  <c r="M16" i="13"/>
  <c r="K16" i="13"/>
  <c r="O16" i="13"/>
  <c r="M12" i="13"/>
  <c r="K12" i="13"/>
  <c r="O12" i="13"/>
  <c r="M20" i="13"/>
  <c r="K20" i="13"/>
  <c r="O20" i="13"/>
  <c r="O14" i="13"/>
  <c r="K14" i="13"/>
  <c r="M14" i="13"/>
  <c r="K19" i="13"/>
  <c r="M19" i="13"/>
  <c r="O19" i="13"/>
  <c r="K3" i="13"/>
  <c r="M3" i="13"/>
  <c r="O3" i="13"/>
  <c r="O9" i="13"/>
  <c r="M9" i="13"/>
  <c r="K9" i="13"/>
  <c r="O5" i="13"/>
  <c r="K5" i="13"/>
  <c r="M5" i="13"/>
  <c r="O10" i="13"/>
  <c r="K10" i="13"/>
  <c r="M10" i="13"/>
  <c r="O17" i="13"/>
  <c r="M17" i="13"/>
  <c r="K17" i="13"/>
  <c r="K15" i="13"/>
  <c r="M15" i="13"/>
  <c r="O15" i="13"/>
  <c r="O21" i="13"/>
  <c r="M21" i="13"/>
  <c r="K21" i="13"/>
  <c r="W5" i="13"/>
  <c r="U5" i="13"/>
  <c r="S5" i="13"/>
  <c r="S10" i="13"/>
  <c r="W10" i="13"/>
  <c r="U10" i="13"/>
  <c r="W17" i="13"/>
  <c r="U17" i="13"/>
  <c r="S17" i="13"/>
  <c r="S7" i="13"/>
  <c r="W7" i="13"/>
  <c r="U7" i="13"/>
  <c r="W18" i="13"/>
  <c r="S18" i="13"/>
  <c r="U18" i="13"/>
  <c r="U8" i="13"/>
  <c r="S8" i="13"/>
  <c r="W8" i="13"/>
  <c r="U2" i="13"/>
  <c r="S2" i="13"/>
  <c r="W2" i="13"/>
  <c r="U16" i="13"/>
  <c r="W16" i="13"/>
  <c r="S16" i="13"/>
  <c r="U12" i="13"/>
  <c r="S12" i="13"/>
  <c r="W12" i="13"/>
  <c r="U20" i="13"/>
  <c r="S20" i="13"/>
  <c r="W20" i="13"/>
  <c r="W14" i="13"/>
  <c r="U14" i="13"/>
  <c r="S14" i="13"/>
  <c r="S19" i="13"/>
  <c r="U19" i="13"/>
  <c r="W19" i="13"/>
  <c r="S3" i="13"/>
  <c r="W3" i="13"/>
  <c r="U3" i="13"/>
  <c r="W9" i="13"/>
  <c r="U9" i="13"/>
  <c r="S9" i="13"/>
  <c r="O44" i="13" l="1"/>
  <c r="P44" i="13" s="1"/>
  <c r="U37" i="13"/>
  <c r="V37" i="13" s="1"/>
  <c r="W35" i="13"/>
  <c r="X35" i="13" s="1"/>
  <c r="W25" i="13"/>
  <c r="W37" i="13" s="1"/>
  <c r="X37" i="13" s="1"/>
  <c r="W28" i="13"/>
  <c r="X28" i="13" s="1"/>
  <c r="O45" i="13"/>
  <c r="P45" i="13" s="1"/>
  <c r="O46" i="13"/>
  <c r="P46" i="13" s="1"/>
  <c r="O42" i="13"/>
  <c r="P42" i="13" s="1"/>
  <c r="U40" i="13"/>
  <c r="V40" i="13" s="1"/>
  <c r="S26" i="13"/>
  <c r="S47" i="13" s="1"/>
  <c r="T47" i="13" s="1"/>
  <c r="S25" i="13"/>
  <c r="S37" i="13" s="1"/>
  <c r="T37" i="13" s="1"/>
  <c r="S28" i="13"/>
  <c r="T28" i="13" s="1"/>
  <c r="U43" i="13"/>
  <c r="V43" i="13" s="1"/>
  <c r="U31" i="13"/>
  <c r="V31" i="13" s="1"/>
  <c r="K34" i="13"/>
  <c r="L34" i="13" s="1"/>
  <c r="U47" i="13"/>
  <c r="V47" i="13" s="1"/>
  <c r="M37" i="13"/>
  <c r="N37" i="13" s="1"/>
  <c r="S29" i="13"/>
  <c r="T29" i="13" s="1"/>
  <c r="U26" i="13"/>
  <c r="U44" i="13" s="1"/>
  <c r="V44" i="13" s="1"/>
  <c r="U25" i="13"/>
  <c r="U29" i="13" s="1"/>
  <c r="V29" i="13" s="1"/>
  <c r="U28" i="13"/>
  <c r="V28" i="13" s="1"/>
  <c r="W44" i="13"/>
  <c r="X44" i="13" s="1"/>
  <c r="O36" i="13"/>
  <c r="P36" i="13" s="1"/>
  <c r="O35" i="13"/>
  <c r="P35" i="13" s="1"/>
  <c r="O39" i="13"/>
  <c r="P39" i="13" s="1"/>
  <c r="W39" i="13"/>
  <c r="X39" i="13" s="1"/>
  <c r="O32" i="13"/>
  <c r="P32" i="13" s="1"/>
  <c r="W34" i="13"/>
  <c r="X34" i="13" s="1"/>
  <c r="U33" i="13"/>
  <c r="V33" i="13" s="1"/>
  <c r="M31" i="13"/>
  <c r="N31" i="13" s="1"/>
  <c r="O29" i="13"/>
  <c r="P29" i="13" s="1"/>
  <c r="M40" i="13"/>
  <c r="N40" i="13" s="1"/>
  <c r="O26" i="13"/>
  <c r="O47" i="13" s="1"/>
  <c r="P47" i="13" s="1"/>
  <c r="O38" i="13"/>
  <c r="P38" i="13" s="1"/>
  <c r="M25" i="13"/>
  <c r="M30" i="13" s="1"/>
  <c r="N30" i="13" s="1"/>
  <c r="M28" i="13"/>
  <c r="N28" i="13" s="1"/>
  <c r="M44" i="13"/>
  <c r="N44" i="13" s="1"/>
  <c r="S32" i="13"/>
  <c r="T32" i="13" s="1"/>
  <c r="S30" i="13"/>
  <c r="T30" i="13" s="1"/>
  <c r="U41" i="13"/>
  <c r="V41" i="13" s="1"/>
  <c r="W42" i="13"/>
  <c r="X42" i="13" s="1"/>
  <c r="M43" i="13"/>
  <c r="N43" i="13" s="1"/>
  <c r="K26" i="13"/>
  <c r="K38" i="13" s="1"/>
  <c r="L38" i="13" s="1"/>
  <c r="U46" i="13"/>
  <c r="V46" i="13" s="1"/>
  <c r="S36" i="13"/>
  <c r="T36" i="13" s="1"/>
  <c r="O40" i="13"/>
  <c r="P40" i="13" s="1"/>
  <c r="W32" i="13"/>
  <c r="X32" i="13" s="1"/>
  <c r="O34" i="13"/>
  <c r="P34" i="13" s="1"/>
  <c r="O37" i="13"/>
  <c r="P37" i="13" s="1"/>
  <c r="U45" i="13"/>
  <c r="V45" i="13" s="1"/>
  <c r="W36" i="13"/>
  <c r="X36" i="13" s="1"/>
  <c r="U42" i="13"/>
  <c r="V42" i="13" s="1"/>
  <c r="O43" i="13"/>
  <c r="P43" i="13" s="1"/>
  <c r="O28" i="13"/>
  <c r="P28" i="13" s="1"/>
  <c r="O25" i="13"/>
  <c r="O30" i="13" s="1"/>
  <c r="P30" i="13" s="1"/>
  <c r="W26" i="13"/>
  <c r="W47" i="13" s="1"/>
  <c r="X47" i="13" s="1"/>
  <c r="W38" i="13"/>
  <c r="X38" i="13" s="1"/>
  <c r="O41" i="13"/>
  <c r="P41" i="13" s="1"/>
  <c r="U39" i="13"/>
  <c r="V39" i="13" s="1"/>
  <c r="K25" i="13"/>
  <c r="K37" i="13" s="1"/>
  <c r="L37" i="13" s="1"/>
  <c r="K28" i="13"/>
  <c r="L28" i="13" s="1"/>
  <c r="M33" i="13"/>
  <c r="N33" i="13" s="1"/>
  <c r="S33" i="13"/>
  <c r="T33" i="13" s="1"/>
  <c r="O31" i="13"/>
  <c r="P31" i="13" s="1"/>
  <c r="M26" i="13"/>
  <c r="M47" i="13" s="1"/>
  <c r="N47" i="13" s="1"/>
  <c r="M38" i="13"/>
  <c r="N38" i="13" s="1"/>
  <c r="K33" i="13"/>
  <c r="L33" i="13" s="1"/>
  <c r="S31" i="13"/>
  <c r="T31" i="13" s="1"/>
  <c r="M35" i="13"/>
  <c r="N35" i="13" s="1"/>
  <c r="K45" i="13" l="1"/>
  <c r="L45" i="13" s="1"/>
  <c r="K39" i="13"/>
  <c r="L39" i="13" s="1"/>
  <c r="S42" i="13"/>
  <c r="T42" i="13" s="1"/>
  <c r="K42" i="13"/>
  <c r="L42" i="13" s="1"/>
  <c r="K46" i="13"/>
  <c r="L46" i="13" s="1"/>
  <c r="S44" i="13"/>
  <c r="T44" i="13" s="1"/>
  <c r="W29" i="13"/>
  <c r="X29" i="13" s="1"/>
  <c r="U30" i="13"/>
  <c r="V30" i="13" s="1"/>
  <c r="K31" i="13"/>
  <c r="L31" i="13" s="1"/>
  <c r="W41" i="13"/>
  <c r="X41" i="13" s="1"/>
  <c r="K43" i="13"/>
  <c r="L43" i="13" s="1"/>
  <c r="W46" i="13"/>
  <c r="X46" i="13" s="1"/>
  <c r="M34" i="13"/>
  <c r="N34" i="13" s="1"/>
  <c r="K41" i="13"/>
  <c r="L41" i="13" s="1"/>
  <c r="M32" i="13"/>
  <c r="N32" i="13" s="1"/>
  <c r="M45" i="13"/>
  <c r="N45" i="13" s="1"/>
  <c r="K32" i="13"/>
  <c r="L32" i="13" s="1"/>
  <c r="K44" i="13"/>
  <c r="L44" i="13" s="1"/>
  <c r="M29" i="13"/>
  <c r="N29" i="13" s="1"/>
  <c r="W33" i="13"/>
  <c r="X33" i="13" s="1"/>
  <c r="S41" i="13"/>
  <c r="T41" i="13" s="1"/>
  <c r="U32" i="13"/>
  <c r="V32" i="13" s="1"/>
  <c r="K35" i="13"/>
  <c r="L35" i="13" s="1"/>
  <c r="W30" i="13"/>
  <c r="X30" i="13" s="1"/>
  <c r="K47" i="13"/>
  <c r="L47" i="13" s="1"/>
  <c r="W45" i="13"/>
  <c r="X45" i="13" s="1"/>
  <c r="M42" i="13"/>
  <c r="N42" i="13" s="1"/>
  <c r="W31" i="13"/>
  <c r="X31" i="13" s="1"/>
  <c r="U38" i="13"/>
  <c r="V38" i="13" s="1"/>
  <c r="K30" i="13"/>
  <c r="L30" i="13" s="1"/>
  <c r="K36" i="13"/>
  <c r="L36" i="13" s="1"/>
  <c r="S39" i="13"/>
  <c r="T39" i="13" s="1"/>
  <c r="M36" i="13"/>
  <c r="N36" i="13" s="1"/>
  <c r="K29" i="13"/>
  <c r="L29" i="13" s="1"/>
  <c r="S34" i="13"/>
  <c r="T34" i="13" s="1"/>
  <c r="S40" i="13"/>
  <c r="T40" i="13" s="1"/>
  <c r="S45" i="13"/>
  <c r="T45" i="13" s="1"/>
  <c r="S46" i="13"/>
  <c r="T46" i="13" s="1"/>
  <c r="K40" i="13"/>
  <c r="L40" i="13" s="1"/>
  <c r="O33" i="13"/>
  <c r="P33" i="13" s="1"/>
  <c r="U36" i="13"/>
  <c r="V36" i="13" s="1"/>
  <c r="S35" i="13"/>
  <c r="T35" i="13" s="1"/>
  <c r="M46" i="13"/>
  <c r="N46" i="13" s="1"/>
  <c r="W43" i="13"/>
  <c r="X43" i="13" s="1"/>
  <c r="W40" i="13"/>
  <c r="X40" i="13" s="1"/>
  <c r="M39" i="13"/>
  <c r="N39" i="13" s="1"/>
  <c r="M41" i="13"/>
  <c r="N41" i="13" s="1"/>
  <c r="S38" i="13"/>
  <c r="T38" i="13" s="1"/>
  <c r="S43" i="13"/>
  <c r="T43" i="13" s="1"/>
  <c r="U34" i="13"/>
  <c r="V34" i="13" s="1"/>
  <c r="U35" i="13"/>
  <c r="V35" i="13" s="1"/>
</calcChain>
</file>

<file path=xl/sharedStrings.xml><?xml version="1.0" encoding="utf-8"?>
<sst xmlns="http://schemas.openxmlformats.org/spreadsheetml/2006/main" count="34" uniqueCount="34">
  <si>
    <t>Sample:</t>
  </si>
  <si>
    <t>Large/Lymphocytes | Freq. of Parent</t>
  </si>
  <si>
    <t>Large/Lymphocytes/Single Cells | Freq. of Parent</t>
  </si>
  <si>
    <t>CLP_Post__001.fcs</t>
  </si>
  <si>
    <t>CLP_Post__002.fcs</t>
  </si>
  <si>
    <t>CLP_Post__003.fcs</t>
  </si>
  <si>
    <t>CLP_Post__004.fcs</t>
  </si>
  <si>
    <t>CLP_Post__005.fcs</t>
  </si>
  <si>
    <t>CLP_Pre__001.fcs</t>
  </si>
  <si>
    <t>CLP_Pre__002.fcs</t>
  </si>
  <si>
    <t>CLP_Pre__003.fcs</t>
  </si>
  <si>
    <t>CLP_Pre__004.fcs</t>
  </si>
  <si>
    <t>CLP_Pre__005.fcs</t>
  </si>
  <si>
    <t>Sham_Post__001.fcs</t>
  </si>
  <si>
    <t>Sham_Post__002.fcs</t>
  </si>
  <si>
    <t>Sham_Post__003.fcs</t>
  </si>
  <si>
    <t>Sham_Post__004.fcs</t>
  </si>
  <si>
    <t>Sham_Post__005.fcs</t>
  </si>
  <si>
    <t>Sham_Pre__001.fcs</t>
  </si>
  <si>
    <t>Sham_Pre__002.fcs</t>
  </si>
  <si>
    <t>Sham_Pre__003.fcs</t>
  </si>
  <si>
    <t>Sham_Pre__004.fcs</t>
  </si>
  <si>
    <t>Sham_Pre__005.fcs</t>
  </si>
  <si>
    <t>Large/Lymphocytes/Single Cells/2D2 | Freq. of Parent</t>
  </si>
  <si>
    <t>Large/Lymphocytes/Single Cells/2D2/FoxP3+ | Freq. of Parent</t>
  </si>
  <si>
    <t>Large/Lymphocytes/Single Cells/2D2/RORgT+ | Freq. of Parent</t>
  </si>
  <si>
    <t>Large/Lymphocytes/Single Cells/2D2/Tbet+ | Freq. of Parent</t>
  </si>
  <si>
    <t>Large/Lymphocytes/Single Cells/Endo CD4 | Freq. of Parent</t>
  </si>
  <si>
    <t>Large/Lymphocytes/Single Cells/Endo CD4/FoxP3+ | Freq. of Parent</t>
  </si>
  <si>
    <t>Large/Lymphocytes/Single Cells/Endo CD4/RORgT+ | Freq. of Parent</t>
  </si>
  <si>
    <t>Large/Lymphocytes/Single Cells/Endo CD4/Tbet+ | Freq. of Parent</t>
  </si>
  <si>
    <t>FMO_FITC.fcs</t>
  </si>
  <si>
    <t>FMO_PE.fcs</t>
  </si>
  <si>
    <t>FMO_PerCP.fcs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</si>
</sst>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11" fontId="0" fillId="0" borderId="0" xfId="0" applyNumberFormat="1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9375-62E1-8D45-A8CB-55FEB3239F19}">
  <dimension ref="A1:X47"/>
  <sheetViews>
    <sheetView tabSelected="1" workbookViewId="0">
      <selection activeCell="Q41" sqref="Q41:Q42"/>
    </sheetView>
  </sheetViews>
  <sheetFormatPr baseColWidth="10" defaultRowHeight="16"/>
  <sheetData>
    <row r="1" spans="1:23">
      <c r="A1" t="s">
        <v>0</v>
      </c>
      <c r="D1" t="s">
        <v>1</v>
      </c>
      <c r="F1" t="s">
        <v>2</v>
      </c>
      <c r="H1" t="s">
        <v>23</v>
      </c>
      <c r="J1" t="s">
        <v>24</v>
      </c>
      <c r="L1" t="s">
        <v>25</v>
      </c>
      <c r="N1" t="s">
        <v>26</v>
      </c>
      <c r="P1" t="s">
        <v>27</v>
      </c>
      <c r="R1" t="s">
        <v>28</v>
      </c>
      <c r="T1" t="s">
        <v>29</v>
      </c>
      <c r="V1" t="s">
        <v>30</v>
      </c>
    </row>
    <row r="2" spans="1:23">
      <c r="A2" t="s">
        <v>18</v>
      </c>
      <c r="B2">
        <v>31</v>
      </c>
      <c r="C2">
        <f>B2*10000*20*1.2/2</f>
        <v>3720000</v>
      </c>
      <c r="D2">
        <v>97.1</v>
      </c>
      <c r="E2">
        <f>C2*D2/100</f>
        <v>3612120</v>
      </c>
      <c r="F2">
        <v>95</v>
      </c>
      <c r="G2">
        <f>E2*F2/100</f>
        <v>3431514</v>
      </c>
      <c r="H2">
        <v>0.31</v>
      </c>
      <c r="I2">
        <f>G2*H2/100</f>
        <v>10637.6934</v>
      </c>
      <c r="J2">
        <v>3.04</v>
      </c>
      <c r="K2">
        <f>I2*J2/100</f>
        <v>323.38587935999999</v>
      </c>
      <c r="L2" s="1">
        <v>62.8</v>
      </c>
      <c r="M2" s="1">
        <f>I2*L2/100</f>
        <v>6680.4714552000005</v>
      </c>
      <c r="N2">
        <v>11</v>
      </c>
      <c r="O2">
        <f>I2*N2/100</f>
        <v>1170.1462739999999</v>
      </c>
      <c r="P2">
        <v>33.4</v>
      </c>
      <c r="Q2">
        <f>G2*P2/100</f>
        <v>1146125.676</v>
      </c>
      <c r="R2">
        <v>14.3</v>
      </c>
      <c r="S2">
        <f>Q2*R2/100</f>
        <v>163895.97166799998</v>
      </c>
      <c r="T2">
        <v>8.25</v>
      </c>
      <c r="U2" s="1">
        <f>Q2*T2/100</f>
        <v>94555.368269999992</v>
      </c>
      <c r="V2">
        <v>4.1500000000000004</v>
      </c>
      <c r="W2">
        <f>Q2*V2/100</f>
        <v>47564.215554000002</v>
      </c>
    </row>
    <row r="3" spans="1:23">
      <c r="A3" t="s">
        <v>19</v>
      </c>
      <c r="B3">
        <v>33</v>
      </c>
      <c r="C3">
        <f t="shared" ref="C3:C21" si="0">B3*10000*20*1.2/2</f>
        <v>3960000</v>
      </c>
      <c r="D3">
        <v>97.1</v>
      </c>
      <c r="E3">
        <f t="shared" ref="E3:K21" si="1">C3*D3/100</f>
        <v>3845160</v>
      </c>
      <c r="F3">
        <v>91.9</v>
      </c>
      <c r="G3">
        <f t="shared" si="1"/>
        <v>3533702.04</v>
      </c>
      <c r="H3">
        <v>0.37</v>
      </c>
      <c r="I3">
        <f t="shared" si="1"/>
        <v>13074.697548</v>
      </c>
      <c r="J3">
        <v>10.199999999999999</v>
      </c>
      <c r="K3">
        <f t="shared" si="1"/>
        <v>1333.619149896</v>
      </c>
      <c r="L3">
        <v>83</v>
      </c>
      <c r="M3" s="1">
        <f t="shared" ref="M3:M21" si="2">I3*L3/100</f>
        <v>10851.998964839999</v>
      </c>
      <c r="N3">
        <v>36.299999999999997</v>
      </c>
      <c r="O3">
        <f t="shared" ref="O3:O21" si="3">I3*N3/100</f>
        <v>4746.1152099239998</v>
      </c>
      <c r="P3">
        <v>17.7</v>
      </c>
      <c r="Q3">
        <f t="shared" ref="Q3:Q21" si="4">G3*P3/100</f>
        <v>625465.26107999997</v>
      </c>
      <c r="R3">
        <v>20.2</v>
      </c>
      <c r="S3">
        <f t="shared" ref="S3:S21" si="5">Q3*R3/100</f>
        <v>126343.98273815999</v>
      </c>
      <c r="T3">
        <v>18.7</v>
      </c>
      <c r="U3" s="1">
        <f t="shared" ref="U3:U21" si="6">Q3*T3/100</f>
        <v>116962.00382196</v>
      </c>
      <c r="V3">
        <v>5.91</v>
      </c>
      <c r="W3">
        <f t="shared" ref="W3:W21" si="7">Q3*V3/100</f>
        <v>36964.996929827998</v>
      </c>
    </row>
    <row r="4" spans="1:23">
      <c r="A4" t="s">
        <v>20</v>
      </c>
      <c r="B4">
        <v>60</v>
      </c>
      <c r="C4">
        <f t="shared" si="0"/>
        <v>7200000</v>
      </c>
      <c r="D4">
        <v>95.5</v>
      </c>
      <c r="E4">
        <f t="shared" si="1"/>
        <v>6876000</v>
      </c>
      <c r="F4">
        <v>89.3</v>
      </c>
      <c r="G4">
        <f t="shared" si="1"/>
        <v>6140268</v>
      </c>
      <c r="H4">
        <v>0.19</v>
      </c>
      <c r="I4">
        <f t="shared" si="1"/>
        <v>11666.509199999999</v>
      </c>
      <c r="J4" s="1">
        <v>15.9</v>
      </c>
      <c r="K4">
        <f t="shared" si="1"/>
        <v>1854.9749628</v>
      </c>
      <c r="L4">
        <v>82.1</v>
      </c>
      <c r="M4" s="1">
        <f t="shared" si="2"/>
        <v>9578.2040531999974</v>
      </c>
      <c r="N4">
        <v>33</v>
      </c>
      <c r="O4">
        <f t="shared" si="3"/>
        <v>3849.9480359999993</v>
      </c>
      <c r="P4">
        <v>21</v>
      </c>
      <c r="Q4">
        <f t="shared" si="4"/>
        <v>1289456.28</v>
      </c>
      <c r="R4">
        <v>20.7</v>
      </c>
      <c r="S4">
        <f t="shared" si="5"/>
        <v>266917.44996</v>
      </c>
      <c r="T4">
        <v>25.5</v>
      </c>
      <c r="U4" s="1">
        <f t="shared" si="6"/>
        <v>328811.35139999999</v>
      </c>
      <c r="V4">
        <v>7.43</v>
      </c>
      <c r="W4">
        <f t="shared" si="7"/>
        <v>95806.601603999996</v>
      </c>
    </row>
    <row r="5" spans="1:23">
      <c r="A5" t="s">
        <v>21</v>
      </c>
      <c r="B5">
        <v>45</v>
      </c>
      <c r="C5">
        <f t="shared" si="0"/>
        <v>5400000</v>
      </c>
      <c r="D5">
        <v>95.5</v>
      </c>
      <c r="E5">
        <f t="shared" si="1"/>
        <v>5157000</v>
      </c>
      <c r="F5">
        <v>92.8</v>
      </c>
      <c r="G5">
        <f t="shared" si="1"/>
        <v>4785696</v>
      </c>
      <c r="H5">
        <v>0.23</v>
      </c>
      <c r="I5">
        <f t="shared" si="1"/>
        <v>11007.1008</v>
      </c>
      <c r="J5">
        <v>9.58</v>
      </c>
      <c r="K5">
        <f t="shared" si="1"/>
        <v>1054.4802566400001</v>
      </c>
      <c r="L5" s="1">
        <v>64.5</v>
      </c>
      <c r="M5" s="1">
        <f t="shared" si="2"/>
        <v>7099.5800159999999</v>
      </c>
      <c r="N5">
        <v>22.5</v>
      </c>
      <c r="O5">
        <f t="shared" si="3"/>
        <v>2476.5976800000003</v>
      </c>
      <c r="P5">
        <v>25</v>
      </c>
      <c r="Q5">
        <f t="shared" si="4"/>
        <v>1196424</v>
      </c>
      <c r="R5">
        <v>18</v>
      </c>
      <c r="S5">
        <f t="shared" si="5"/>
        <v>215356.32</v>
      </c>
      <c r="T5">
        <v>17.100000000000001</v>
      </c>
      <c r="U5" s="1">
        <f t="shared" si="6"/>
        <v>204588.50400000002</v>
      </c>
      <c r="V5">
        <v>6.3</v>
      </c>
      <c r="W5">
        <f t="shared" si="7"/>
        <v>75374.712</v>
      </c>
    </row>
    <row r="6" spans="1:23">
      <c r="A6" t="s">
        <v>22</v>
      </c>
      <c r="B6">
        <v>43</v>
      </c>
      <c r="C6">
        <f t="shared" si="0"/>
        <v>5160000</v>
      </c>
      <c r="D6">
        <v>96.2</v>
      </c>
      <c r="E6">
        <f t="shared" si="1"/>
        <v>4963920</v>
      </c>
      <c r="F6">
        <v>90.4</v>
      </c>
      <c r="G6">
        <f t="shared" si="1"/>
        <v>4487383.68</v>
      </c>
      <c r="H6">
        <v>0.22</v>
      </c>
      <c r="I6">
        <f t="shared" si="1"/>
        <v>9872.2440959999985</v>
      </c>
      <c r="J6">
        <v>4.55</v>
      </c>
      <c r="K6">
        <f t="shared" si="1"/>
        <v>449.18710636799995</v>
      </c>
      <c r="L6">
        <v>55.2</v>
      </c>
      <c r="M6" s="1">
        <f t="shared" si="2"/>
        <v>5449.4787409919991</v>
      </c>
      <c r="N6">
        <v>13.4</v>
      </c>
      <c r="O6">
        <f t="shared" si="3"/>
        <v>1322.8807088639996</v>
      </c>
      <c r="P6">
        <v>29.8</v>
      </c>
      <c r="Q6">
        <f t="shared" si="4"/>
        <v>1337240.3366399999</v>
      </c>
      <c r="R6">
        <v>15.9</v>
      </c>
      <c r="S6">
        <f t="shared" si="5"/>
        <v>212621.21352575999</v>
      </c>
      <c r="T6">
        <v>10.6</v>
      </c>
      <c r="U6" s="1">
        <f t="shared" si="6"/>
        <v>141747.47568383996</v>
      </c>
      <c r="V6">
        <v>3.53</v>
      </c>
      <c r="W6">
        <f t="shared" si="7"/>
        <v>47204.583883391992</v>
      </c>
    </row>
    <row r="7" spans="1:23">
      <c r="A7" t="s">
        <v>8</v>
      </c>
      <c r="B7">
        <v>21</v>
      </c>
      <c r="C7">
        <f t="shared" si="0"/>
        <v>2520000</v>
      </c>
      <c r="D7">
        <v>96.3</v>
      </c>
      <c r="E7">
        <f t="shared" si="1"/>
        <v>2426760</v>
      </c>
      <c r="F7">
        <v>94.7</v>
      </c>
      <c r="G7">
        <f t="shared" si="1"/>
        <v>2298141.7200000002</v>
      </c>
      <c r="H7">
        <v>1.2E-2</v>
      </c>
      <c r="I7">
        <f t="shared" si="1"/>
        <v>275.7770064</v>
      </c>
      <c r="J7">
        <v>9.52</v>
      </c>
      <c r="K7">
        <f t="shared" si="1"/>
        <v>26.253971009279997</v>
      </c>
      <c r="L7">
        <v>42.9</v>
      </c>
      <c r="M7" s="1">
        <f t="shared" si="2"/>
        <v>118.3083357456</v>
      </c>
      <c r="N7">
        <v>19</v>
      </c>
      <c r="O7">
        <f t="shared" si="3"/>
        <v>52.397631216000001</v>
      </c>
      <c r="P7">
        <v>26.5</v>
      </c>
      <c r="Q7">
        <f t="shared" si="4"/>
        <v>609007.55580000009</v>
      </c>
      <c r="R7">
        <v>27.2</v>
      </c>
      <c r="S7">
        <f t="shared" si="5"/>
        <v>165650.05517760001</v>
      </c>
      <c r="T7">
        <v>13.3</v>
      </c>
      <c r="U7" s="1">
        <f t="shared" si="6"/>
        <v>80998.004921400017</v>
      </c>
      <c r="V7">
        <v>6.64</v>
      </c>
      <c r="W7">
        <f t="shared" si="7"/>
        <v>40438.101705120003</v>
      </c>
    </row>
    <row r="8" spans="1:23">
      <c r="A8" t="s">
        <v>9</v>
      </c>
      <c r="B8">
        <v>8</v>
      </c>
      <c r="C8">
        <f t="shared" si="0"/>
        <v>960000</v>
      </c>
      <c r="D8">
        <v>95.5</v>
      </c>
      <c r="E8">
        <f t="shared" si="1"/>
        <v>916800</v>
      </c>
      <c r="F8">
        <v>90.7</v>
      </c>
      <c r="G8">
        <f t="shared" si="1"/>
        <v>831537.6</v>
      </c>
      <c r="H8">
        <v>0.12</v>
      </c>
      <c r="I8">
        <f t="shared" si="1"/>
        <v>997.84511999999984</v>
      </c>
      <c r="J8">
        <v>14.2</v>
      </c>
      <c r="K8">
        <f t="shared" si="1"/>
        <v>141.69400703999997</v>
      </c>
      <c r="L8">
        <v>79.099999999999994</v>
      </c>
      <c r="M8" s="1">
        <f t="shared" si="2"/>
        <v>789.2954899199998</v>
      </c>
      <c r="N8">
        <v>22.6</v>
      </c>
      <c r="O8">
        <f t="shared" si="3"/>
        <v>225.51299711999997</v>
      </c>
      <c r="P8">
        <v>29.7</v>
      </c>
      <c r="Q8">
        <f t="shared" si="4"/>
        <v>246966.6672</v>
      </c>
      <c r="R8">
        <v>24.2</v>
      </c>
      <c r="S8">
        <f t="shared" si="5"/>
        <v>59765.933462399997</v>
      </c>
      <c r="T8">
        <v>16.399999999999999</v>
      </c>
      <c r="U8" s="1">
        <f t="shared" si="6"/>
        <v>40502.533420799991</v>
      </c>
      <c r="V8">
        <v>7.78</v>
      </c>
      <c r="W8">
        <f t="shared" si="7"/>
        <v>19214.006708159999</v>
      </c>
    </row>
    <row r="9" spans="1:23">
      <c r="A9" t="s">
        <v>10</v>
      </c>
      <c r="B9">
        <v>8</v>
      </c>
      <c r="C9">
        <f t="shared" si="0"/>
        <v>960000</v>
      </c>
      <c r="D9">
        <v>96.5</v>
      </c>
      <c r="E9">
        <f t="shared" si="1"/>
        <v>926400</v>
      </c>
      <c r="F9">
        <v>93.7</v>
      </c>
      <c r="G9">
        <f t="shared" si="1"/>
        <v>868036.8</v>
      </c>
      <c r="H9">
        <v>0.16</v>
      </c>
      <c r="I9">
        <f t="shared" si="1"/>
        <v>1388.85888</v>
      </c>
      <c r="J9">
        <v>6.79</v>
      </c>
      <c r="K9">
        <f t="shared" si="1"/>
        <v>94.303517952000007</v>
      </c>
      <c r="L9">
        <v>76.599999999999994</v>
      </c>
      <c r="M9" s="1">
        <f t="shared" si="2"/>
        <v>1063.8659020799998</v>
      </c>
      <c r="N9">
        <v>21.9</v>
      </c>
      <c r="O9">
        <f t="shared" si="3"/>
        <v>304.16009471999996</v>
      </c>
      <c r="P9">
        <v>28.9</v>
      </c>
      <c r="Q9">
        <f t="shared" si="4"/>
        <v>250862.63519999999</v>
      </c>
      <c r="R9">
        <v>24.1</v>
      </c>
      <c r="S9">
        <f t="shared" si="5"/>
        <v>60457.895083199997</v>
      </c>
      <c r="T9">
        <v>13.1</v>
      </c>
      <c r="U9" s="1">
        <f t="shared" si="6"/>
        <v>32863.005211199998</v>
      </c>
      <c r="V9">
        <v>8.48</v>
      </c>
      <c r="W9">
        <f t="shared" si="7"/>
        <v>21273.151464960003</v>
      </c>
    </row>
    <row r="10" spans="1:23">
      <c r="A10" t="s">
        <v>11</v>
      </c>
      <c r="B10">
        <v>9</v>
      </c>
      <c r="C10">
        <f t="shared" si="0"/>
        <v>1080000</v>
      </c>
      <c r="D10">
        <v>96.4</v>
      </c>
      <c r="E10">
        <f t="shared" si="1"/>
        <v>1041120</v>
      </c>
      <c r="F10">
        <v>91.8</v>
      </c>
      <c r="G10">
        <f t="shared" si="1"/>
        <v>955748.16</v>
      </c>
      <c r="H10">
        <v>0.12</v>
      </c>
      <c r="I10">
        <f t="shared" si="1"/>
        <v>1146.897792</v>
      </c>
      <c r="J10">
        <v>5.35</v>
      </c>
      <c r="K10">
        <f t="shared" si="1"/>
        <v>61.359031871999996</v>
      </c>
      <c r="L10">
        <v>45.3</v>
      </c>
      <c r="M10" s="1">
        <f t="shared" si="2"/>
        <v>519.54469977600002</v>
      </c>
      <c r="N10">
        <v>16.7</v>
      </c>
      <c r="O10">
        <f t="shared" si="3"/>
        <v>191.53193126399998</v>
      </c>
      <c r="P10">
        <v>28.1</v>
      </c>
      <c r="Q10">
        <f t="shared" si="4"/>
        <v>268565.23296000005</v>
      </c>
      <c r="R10">
        <v>23</v>
      </c>
      <c r="S10">
        <f t="shared" si="5"/>
        <v>61770.003580800018</v>
      </c>
      <c r="T10">
        <v>12.2</v>
      </c>
      <c r="U10" s="1">
        <f t="shared" si="6"/>
        <v>32764.958421120005</v>
      </c>
      <c r="V10">
        <v>7.17</v>
      </c>
      <c r="W10">
        <f t="shared" si="7"/>
        <v>19256.127203232005</v>
      </c>
    </row>
    <row r="11" spans="1:23">
      <c r="A11" t="s">
        <v>12</v>
      </c>
      <c r="B11">
        <v>15</v>
      </c>
      <c r="C11">
        <f t="shared" si="0"/>
        <v>1800000</v>
      </c>
      <c r="D11">
        <v>97.3</v>
      </c>
      <c r="E11">
        <f t="shared" si="1"/>
        <v>1751400</v>
      </c>
      <c r="F11">
        <v>95.1</v>
      </c>
      <c r="G11">
        <f t="shared" si="1"/>
        <v>1665581.4</v>
      </c>
      <c r="H11">
        <v>7.0999999999999994E-2</v>
      </c>
      <c r="I11">
        <f t="shared" si="1"/>
        <v>1182.5627939999999</v>
      </c>
      <c r="J11">
        <v>2.99</v>
      </c>
      <c r="K11">
        <f t="shared" si="1"/>
        <v>35.358627540599997</v>
      </c>
      <c r="L11">
        <v>41.9</v>
      </c>
      <c r="M11" s="1">
        <f t="shared" si="2"/>
        <v>495.4938106859999</v>
      </c>
      <c r="N11">
        <v>10.199999999999999</v>
      </c>
      <c r="O11">
        <f t="shared" si="3"/>
        <v>120.62140498799998</v>
      </c>
      <c r="P11">
        <v>27.3</v>
      </c>
      <c r="Q11">
        <f t="shared" si="4"/>
        <v>454703.72219999996</v>
      </c>
      <c r="R11">
        <v>22.2</v>
      </c>
      <c r="S11">
        <f t="shared" si="5"/>
        <v>100944.22632839998</v>
      </c>
      <c r="T11">
        <v>7.47</v>
      </c>
      <c r="U11" s="1">
        <f t="shared" si="6"/>
        <v>33966.368048339995</v>
      </c>
      <c r="V11">
        <v>4.59</v>
      </c>
      <c r="W11">
        <f t="shared" si="7"/>
        <v>20870.900848979996</v>
      </c>
    </row>
    <row r="12" spans="1:23">
      <c r="A12" t="s">
        <v>13</v>
      </c>
      <c r="B12">
        <v>67</v>
      </c>
      <c r="C12">
        <f t="shared" si="0"/>
        <v>8040000</v>
      </c>
      <c r="D12">
        <v>98.4</v>
      </c>
      <c r="E12">
        <f t="shared" si="1"/>
        <v>7911360</v>
      </c>
      <c r="F12">
        <v>87.4</v>
      </c>
      <c r="G12">
        <f t="shared" si="1"/>
        <v>6914528.6399999997</v>
      </c>
      <c r="H12">
        <v>3.1E-2</v>
      </c>
      <c r="I12">
        <f t="shared" si="1"/>
        <v>2143.5038783999998</v>
      </c>
      <c r="J12">
        <v>6.52</v>
      </c>
      <c r="K12">
        <f t="shared" si="1"/>
        <v>139.75645287167998</v>
      </c>
      <c r="L12">
        <v>67.400000000000006</v>
      </c>
      <c r="M12" s="1">
        <f t="shared" si="2"/>
        <v>1444.7216140415999</v>
      </c>
      <c r="N12">
        <v>14.5</v>
      </c>
      <c r="O12">
        <f t="shared" si="3"/>
        <v>310.80806236799998</v>
      </c>
      <c r="P12">
        <v>25.6</v>
      </c>
      <c r="Q12">
        <f t="shared" si="4"/>
        <v>1770119.3318400001</v>
      </c>
      <c r="R12">
        <v>16.5</v>
      </c>
      <c r="S12">
        <f t="shared" si="5"/>
        <v>292069.68975360005</v>
      </c>
      <c r="T12">
        <v>10.8</v>
      </c>
      <c r="U12" s="1">
        <f t="shared" si="6"/>
        <v>191172.88783871999</v>
      </c>
      <c r="V12">
        <v>4.63</v>
      </c>
      <c r="W12">
        <f t="shared" si="7"/>
        <v>81956.525064191999</v>
      </c>
    </row>
    <row r="13" spans="1:23">
      <c r="A13" t="s">
        <v>14</v>
      </c>
      <c r="B13">
        <v>66</v>
      </c>
      <c r="C13">
        <f t="shared" si="0"/>
        <v>7920000</v>
      </c>
      <c r="D13">
        <v>98.9</v>
      </c>
      <c r="E13">
        <f t="shared" si="1"/>
        <v>7832880</v>
      </c>
      <c r="F13">
        <v>88.9</v>
      </c>
      <c r="G13">
        <f t="shared" si="1"/>
        <v>6963430.3200000003</v>
      </c>
      <c r="H13">
        <v>0.03</v>
      </c>
      <c r="I13">
        <f t="shared" si="1"/>
        <v>2089.0290960000002</v>
      </c>
      <c r="J13">
        <v>4.4000000000000004</v>
      </c>
      <c r="K13">
        <f t="shared" si="1"/>
        <v>91.917280224000024</v>
      </c>
      <c r="L13">
        <v>61</v>
      </c>
      <c r="M13" s="1">
        <f t="shared" si="2"/>
        <v>1274.3077485600002</v>
      </c>
      <c r="N13">
        <v>16.5</v>
      </c>
      <c r="O13">
        <f t="shared" si="3"/>
        <v>344.68980084000003</v>
      </c>
      <c r="P13">
        <v>34.200000000000003</v>
      </c>
      <c r="Q13">
        <f t="shared" si="4"/>
        <v>2381493.1694400003</v>
      </c>
      <c r="R13">
        <v>14.9</v>
      </c>
      <c r="S13">
        <f t="shared" si="5"/>
        <v>354842.4822465601</v>
      </c>
      <c r="T13">
        <v>8.9</v>
      </c>
      <c r="U13" s="1">
        <f t="shared" si="6"/>
        <v>211952.89208016003</v>
      </c>
      <c r="V13">
        <v>3.98</v>
      </c>
      <c r="W13">
        <f t="shared" si="7"/>
        <v>94783.428143712023</v>
      </c>
    </row>
    <row r="14" spans="1:23">
      <c r="A14" t="s">
        <v>15</v>
      </c>
      <c r="B14">
        <v>87</v>
      </c>
      <c r="C14">
        <f t="shared" si="0"/>
        <v>10440000</v>
      </c>
      <c r="D14">
        <v>99</v>
      </c>
      <c r="E14">
        <f t="shared" si="1"/>
        <v>10335600</v>
      </c>
      <c r="F14">
        <v>88.6</v>
      </c>
      <c r="G14">
        <f t="shared" si="1"/>
        <v>9157341.5999999996</v>
      </c>
      <c r="H14">
        <v>4.9000000000000002E-2</v>
      </c>
      <c r="I14">
        <f t="shared" si="1"/>
        <v>4487.0973839999997</v>
      </c>
      <c r="J14">
        <v>3.73</v>
      </c>
      <c r="K14">
        <f t="shared" si="1"/>
        <v>167.36873242319999</v>
      </c>
      <c r="L14">
        <v>61.8</v>
      </c>
      <c r="M14" s="1">
        <f t="shared" si="2"/>
        <v>2773.0261833119998</v>
      </c>
      <c r="N14">
        <v>8.24</v>
      </c>
      <c r="O14">
        <f t="shared" si="3"/>
        <v>369.73682444159999</v>
      </c>
      <c r="P14">
        <v>30.8</v>
      </c>
      <c r="Q14">
        <f t="shared" si="4"/>
        <v>2820461.2127999999</v>
      </c>
      <c r="R14">
        <v>15.5</v>
      </c>
      <c r="S14">
        <f t="shared" si="5"/>
        <v>437171.48798400001</v>
      </c>
      <c r="T14">
        <v>8.41</v>
      </c>
      <c r="U14" s="1">
        <f t="shared" si="6"/>
        <v>237200.78799647998</v>
      </c>
      <c r="V14">
        <v>2.13</v>
      </c>
      <c r="W14">
        <f t="shared" si="7"/>
        <v>60075.823832639995</v>
      </c>
    </row>
    <row r="15" spans="1:23">
      <c r="A15" t="s">
        <v>16</v>
      </c>
      <c r="B15">
        <v>62</v>
      </c>
      <c r="C15">
        <f t="shared" si="0"/>
        <v>7440000</v>
      </c>
      <c r="D15">
        <v>97.7</v>
      </c>
      <c r="E15">
        <f t="shared" si="1"/>
        <v>7268880</v>
      </c>
      <c r="F15">
        <v>92.3</v>
      </c>
      <c r="G15">
        <f t="shared" si="1"/>
        <v>6709176.2400000002</v>
      </c>
      <c r="H15">
        <v>0.03</v>
      </c>
      <c r="I15">
        <f t="shared" si="1"/>
        <v>2012.752872</v>
      </c>
      <c r="J15">
        <v>8.24</v>
      </c>
      <c r="K15">
        <f t="shared" si="1"/>
        <v>165.85083665279998</v>
      </c>
      <c r="L15">
        <v>70.599999999999994</v>
      </c>
      <c r="M15" s="1">
        <f t="shared" si="2"/>
        <v>1421.003527632</v>
      </c>
      <c r="N15">
        <v>18.2</v>
      </c>
      <c r="O15">
        <f t="shared" si="3"/>
        <v>366.32102270399997</v>
      </c>
      <c r="P15">
        <v>31.5</v>
      </c>
      <c r="Q15">
        <f t="shared" si="4"/>
        <v>2113390.5156</v>
      </c>
      <c r="R15">
        <v>17.3</v>
      </c>
      <c r="S15">
        <f t="shared" si="5"/>
        <v>365616.55919880001</v>
      </c>
      <c r="T15">
        <v>9.4600000000000009</v>
      </c>
      <c r="U15" s="1">
        <f t="shared" si="6"/>
        <v>199926.74277576004</v>
      </c>
      <c r="V15">
        <v>4.9800000000000004</v>
      </c>
      <c r="W15">
        <f t="shared" si="7"/>
        <v>105246.84767688</v>
      </c>
    </row>
    <row r="16" spans="1:23">
      <c r="A16" t="s">
        <v>17</v>
      </c>
      <c r="B16">
        <v>74</v>
      </c>
      <c r="C16">
        <f t="shared" si="0"/>
        <v>8880000</v>
      </c>
      <c r="D16">
        <v>97.9</v>
      </c>
      <c r="E16">
        <f t="shared" si="1"/>
        <v>8693520</v>
      </c>
      <c r="F16">
        <v>91.7</v>
      </c>
      <c r="G16">
        <f t="shared" si="1"/>
        <v>7971957.8399999999</v>
      </c>
      <c r="H16">
        <v>6.9000000000000006E-2</v>
      </c>
      <c r="I16">
        <f t="shared" si="1"/>
        <v>5500.6509096000009</v>
      </c>
      <c r="J16" s="1">
        <v>5.68</v>
      </c>
      <c r="K16">
        <f t="shared" si="1"/>
        <v>312.43697166528005</v>
      </c>
      <c r="L16">
        <v>55.1</v>
      </c>
      <c r="M16" s="1">
        <f t="shared" si="2"/>
        <v>3030.8586511896006</v>
      </c>
      <c r="N16">
        <v>10.9</v>
      </c>
      <c r="O16">
        <f t="shared" si="3"/>
        <v>599.57094914640004</v>
      </c>
      <c r="P16">
        <v>37.4</v>
      </c>
      <c r="Q16">
        <f t="shared" si="4"/>
        <v>2981512.2321599997</v>
      </c>
      <c r="R16">
        <v>14.3</v>
      </c>
      <c r="S16">
        <f t="shared" si="5"/>
        <v>426356.24919887999</v>
      </c>
      <c r="T16">
        <v>6.27</v>
      </c>
      <c r="U16" s="1">
        <f t="shared" si="6"/>
        <v>186940.81695643198</v>
      </c>
      <c r="V16">
        <v>3.03</v>
      </c>
      <c r="W16">
        <f t="shared" si="7"/>
        <v>90339.820634447984</v>
      </c>
    </row>
    <row r="17" spans="1:24">
      <c r="A17" t="s">
        <v>3</v>
      </c>
      <c r="B17">
        <v>30</v>
      </c>
      <c r="C17">
        <f t="shared" si="0"/>
        <v>3600000</v>
      </c>
      <c r="D17">
        <v>94.7</v>
      </c>
      <c r="E17">
        <f t="shared" si="1"/>
        <v>3409200</v>
      </c>
      <c r="F17">
        <v>90.5</v>
      </c>
      <c r="G17">
        <f t="shared" si="1"/>
        <v>3085326</v>
      </c>
      <c r="H17">
        <v>6.9000000000000006E-2</v>
      </c>
      <c r="I17">
        <f t="shared" si="1"/>
        <v>2128.8749400000002</v>
      </c>
      <c r="J17">
        <v>4.29</v>
      </c>
      <c r="K17">
        <f t="shared" si="1"/>
        <v>91.32873492600001</v>
      </c>
      <c r="L17">
        <v>30</v>
      </c>
      <c r="M17" s="1">
        <f t="shared" si="2"/>
        <v>638.66248200000007</v>
      </c>
      <c r="N17">
        <v>15.7</v>
      </c>
      <c r="O17">
        <f t="shared" si="3"/>
        <v>334.23336558000005</v>
      </c>
      <c r="P17">
        <v>31.4</v>
      </c>
      <c r="Q17">
        <f t="shared" si="4"/>
        <v>968792.36399999994</v>
      </c>
      <c r="R17">
        <v>29.7</v>
      </c>
      <c r="S17">
        <f t="shared" si="5"/>
        <v>287731.33210799994</v>
      </c>
      <c r="T17">
        <v>10</v>
      </c>
      <c r="U17" s="1">
        <f t="shared" si="6"/>
        <v>96879.236399999994</v>
      </c>
      <c r="V17">
        <v>7.49</v>
      </c>
      <c r="W17">
        <f t="shared" si="7"/>
        <v>72562.548063599999</v>
      </c>
    </row>
    <row r="18" spans="1:24">
      <c r="A18" t="s">
        <v>4</v>
      </c>
      <c r="B18">
        <v>27</v>
      </c>
      <c r="C18">
        <f t="shared" si="0"/>
        <v>3240000</v>
      </c>
      <c r="D18">
        <v>95.5</v>
      </c>
      <c r="E18">
        <f t="shared" si="1"/>
        <v>3094200</v>
      </c>
      <c r="F18">
        <v>95.4</v>
      </c>
      <c r="G18">
        <f t="shared" si="1"/>
        <v>2951866.8</v>
      </c>
      <c r="H18">
        <v>3.9E-2</v>
      </c>
      <c r="I18">
        <f t="shared" si="1"/>
        <v>1151.2280519999999</v>
      </c>
      <c r="J18">
        <v>7.14</v>
      </c>
      <c r="K18">
        <f t="shared" si="1"/>
        <v>82.197682912799991</v>
      </c>
      <c r="L18">
        <v>44.6</v>
      </c>
      <c r="M18" s="1">
        <f t="shared" si="2"/>
        <v>513.44771119200004</v>
      </c>
      <c r="N18">
        <v>19.600000000000001</v>
      </c>
      <c r="O18">
        <f t="shared" si="3"/>
        <v>225.64069819200003</v>
      </c>
      <c r="P18">
        <v>33.1</v>
      </c>
      <c r="Q18">
        <f t="shared" si="4"/>
        <v>977067.91079999995</v>
      </c>
      <c r="R18">
        <v>23.6</v>
      </c>
      <c r="S18">
        <f t="shared" si="5"/>
        <v>230588.02694880002</v>
      </c>
      <c r="T18">
        <v>6.33</v>
      </c>
      <c r="U18" s="1">
        <f t="shared" si="6"/>
        <v>61848.398753640002</v>
      </c>
      <c r="V18">
        <v>3.09</v>
      </c>
      <c r="W18">
        <f t="shared" si="7"/>
        <v>30191.398443719998</v>
      </c>
    </row>
    <row r="19" spans="1:24">
      <c r="A19" t="s">
        <v>5</v>
      </c>
      <c r="B19">
        <v>31</v>
      </c>
      <c r="C19">
        <f t="shared" si="0"/>
        <v>3720000</v>
      </c>
      <c r="D19">
        <v>97.7</v>
      </c>
      <c r="E19">
        <f t="shared" si="1"/>
        <v>3634440</v>
      </c>
      <c r="F19">
        <v>95.6</v>
      </c>
      <c r="G19">
        <f t="shared" si="1"/>
        <v>3474524.64</v>
      </c>
      <c r="H19">
        <v>0.16</v>
      </c>
      <c r="I19">
        <f t="shared" si="1"/>
        <v>5559.2394240000003</v>
      </c>
      <c r="J19" s="1">
        <v>1.23</v>
      </c>
      <c r="K19">
        <f t="shared" si="1"/>
        <v>68.378644915199999</v>
      </c>
      <c r="L19">
        <v>38.4</v>
      </c>
      <c r="M19" s="1">
        <f t="shared" si="2"/>
        <v>2134.747938816</v>
      </c>
      <c r="N19">
        <v>6.9</v>
      </c>
      <c r="O19">
        <f t="shared" si="3"/>
        <v>383.58752025600006</v>
      </c>
      <c r="P19">
        <v>28.5</v>
      </c>
      <c r="Q19">
        <f t="shared" si="4"/>
        <v>990239.52240000013</v>
      </c>
      <c r="R19">
        <v>21.2</v>
      </c>
      <c r="S19">
        <f t="shared" si="5"/>
        <v>209930.77874880002</v>
      </c>
      <c r="T19">
        <v>6.24</v>
      </c>
      <c r="U19" s="1">
        <f t="shared" si="6"/>
        <v>61790.946197760015</v>
      </c>
      <c r="V19">
        <v>3.56</v>
      </c>
      <c r="W19">
        <f t="shared" si="7"/>
        <v>35252.526997440007</v>
      </c>
    </row>
    <row r="20" spans="1:24">
      <c r="A20" t="s">
        <v>6</v>
      </c>
      <c r="B20">
        <v>33</v>
      </c>
      <c r="C20">
        <f t="shared" si="0"/>
        <v>3960000</v>
      </c>
      <c r="D20">
        <v>98</v>
      </c>
      <c r="E20">
        <f t="shared" si="1"/>
        <v>3880800</v>
      </c>
      <c r="F20">
        <v>93.4</v>
      </c>
      <c r="G20">
        <f t="shared" si="1"/>
        <v>3624667.2</v>
      </c>
      <c r="H20">
        <v>5.2999999999999999E-2</v>
      </c>
      <c r="I20">
        <f t="shared" si="1"/>
        <v>1921.0736160000001</v>
      </c>
      <c r="J20">
        <v>6.21</v>
      </c>
      <c r="K20">
        <f t="shared" si="1"/>
        <v>119.29867155360002</v>
      </c>
      <c r="L20" s="1">
        <v>26.9</v>
      </c>
      <c r="M20" s="1">
        <f t="shared" si="2"/>
        <v>516.768802704</v>
      </c>
      <c r="N20">
        <v>15.9</v>
      </c>
      <c r="O20">
        <f t="shared" si="3"/>
        <v>305.45070494400005</v>
      </c>
      <c r="P20">
        <v>27.2</v>
      </c>
      <c r="Q20">
        <f t="shared" si="4"/>
        <v>985909.47840000002</v>
      </c>
      <c r="R20">
        <v>21.6</v>
      </c>
      <c r="S20">
        <f t="shared" si="5"/>
        <v>212956.4473344</v>
      </c>
      <c r="T20">
        <v>6.48</v>
      </c>
      <c r="U20" s="1">
        <f t="shared" si="6"/>
        <v>63886.93420032</v>
      </c>
      <c r="V20">
        <v>6.43</v>
      </c>
      <c r="W20">
        <f t="shared" si="7"/>
        <v>63393.979461119998</v>
      </c>
    </row>
    <row r="21" spans="1:24">
      <c r="A21" t="s">
        <v>7</v>
      </c>
      <c r="B21">
        <v>42</v>
      </c>
      <c r="C21">
        <f t="shared" si="0"/>
        <v>5040000</v>
      </c>
      <c r="D21">
        <v>97.4</v>
      </c>
      <c r="E21">
        <f t="shared" si="1"/>
        <v>4908960</v>
      </c>
      <c r="F21">
        <v>90.5</v>
      </c>
      <c r="G21">
        <f t="shared" si="1"/>
        <v>4442608.8</v>
      </c>
      <c r="H21">
        <v>3.5000000000000003E-2</v>
      </c>
      <c r="I21">
        <f t="shared" si="1"/>
        <v>1554.9130800000003</v>
      </c>
      <c r="J21">
        <v>3.32</v>
      </c>
      <c r="K21">
        <f t="shared" si="1"/>
        <v>51.623114256000008</v>
      </c>
      <c r="L21">
        <v>20.7</v>
      </c>
      <c r="M21" s="1">
        <f t="shared" si="2"/>
        <v>321.86700756000005</v>
      </c>
      <c r="N21">
        <v>4.9800000000000004</v>
      </c>
      <c r="O21">
        <f t="shared" si="3"/>
        <v>77.434671384000026</v>
      </c>
      <c r="P21">
        <v>25.4</v>
      </c>
      <c r="Q21">
        <f t="shared" si="4"/>
        <v>1128422.6351999999</v>
      </c>
      <c r="R21">
        <v>20.9</v>
      </c>
      <c r="S21">
        <f t="shared" si="5"/>
        <v>235840.33075679996</v>
      </c>
      <c r="T21">
        <v>4.6399999999999997</v>
      </c>
      <c r="U21" s="1">
        <f t="shared" si="6"/>
        <v>52358.810273279996</v>
      </c>
      <c r="V21">
        <v>2.5499999999999998</v>
      </c>
      <c r="W21">
        <f t="shared" si="7"/>
        <v>28774.777197599997</v>
      </c>
    </row>
    <row r="22" spans="1:24">
      <c r="A22" t="s">
        <v>31</v>
      </c>
      <c r="D22">
        <v>97.5</v>
      </c>
      <c r="F22">
        <v>95</v>
      </c>
      <c r="H22">
        <v>9.8000000000000004E-2</v>
      </c>
      <c r="J22">
        <v>0</v>
      </c>
      <c r="L22">
        <v>96.9</v>
      </c>
      <c r="N22">
        <v>48</v>
      </c>
      <c r="P22">
        <v>28.2</v>
      </c>
      <c r="R22">
        <v>0.21</v>
      </c>
      <c r="T22">
        <v>77.400000000000006</v>
      </c>
      <c r="V22">
        <v>24.6</v>
      </c>
    </row>
    <row r="23" spans="1:24">
      <c r="A23" t="s">
        <v>32</v>
      </c>
      <c r="D23">
        <v>97</v>
      </c>
      <c r="F23">
        <v>92.8</v>
      </c>
      <c r="H23">
        <v>0.13</v>
      </c>
      <c r="J23">
        <v>62.8</v>
      </c>
      <c r="L23">
        <v>0.19</v>
      </c>
      <c r="N23">
        <v>43</v>
      </c>
      <c r="P23">
        <v>28.3</v>
      </c>
      <c r="R23">
        <v>35.4</v>
      </c>
      <c r="T23">
        <v>2.5000000000000001E-2</v>
      </c>
      <c r="V23">
        <v>17</v>
      </c>
    </row>
    <row r="24" spans="1:24">
      <c r="A24" t="s">
        <v>33</v>
      </c>
      <c r="D24">
        <v>97.9</v>
      </c>
      <c r="F24">
        <v>96.3</v>
      </c>
      <c r="H24">
        <v>0.1</v>
      </c>
      <c r="J24">
        <v>28.7</v>
      </c>
      <c r="L24">
        <v>95.7</v>
      </c>
      <c r="N24">
        <v>0.56999999999999995</v>
      </c>
      <c r="P24">
        <v>30.1</v>
      </c>
      <c r="R24">
        <v>26.3</v>
      </c>
      <c r="T24">
        <v>76.7</v>
      </c>
      <c r="V24">
        <v>5.5E-2</v>
      </c>
    </row>
    <row r="25" spans="1:24">
      <c r="K25">
        <f>AVERAGE(K2:K6)</f>
        <v>1003.1294710128001</v>
      </c>
      <c r="M25">
        <f>AVERAGE(M2:M6)</f>
        <v>7931.9466460464</v>
      </c>
      <c r="O25">
        <f>AVERAGE(O2:O6)</f>
        <v>2713.1375817575999</v>
      </c>
      <c r="S25">
        <f>AVERAGE(S2:S6)</f>
        <v>197026.98757838403</v>
      </c>
      <c r="U25">
        <f>AVERAGE(U2:U6)</f>
        <v>177332.94063515999</v>
      </c>
      <c r="W25">
        <f>AVERAGE(W2:W6)</f>
        <v>60583.021994243994</v>
      </c>
    </row>
    <row r="26" spans="1:24">
      <c r="K26">
        <f>AVERAGE(K12:K16)</f>
        <v>175.466054767392</v>
      </c>
      <c r="M26">
        <f>AVERAGE(M12:M16)</f>
        <v>1988.7835449470399</v>
      </c>
      <c r="O26">
        <f>AVERAGE(O12:O16)</f>
        <v>398.22533189999996</v>
      </c>
      <c r="S26">
        <f>AVERAGE(S12:S16)</f>
        <v>375211.29367636808</v>
      </c>
      <c r="U26">
        <f>AVERAGE(U12:U16)</f>
        <v>205438.82552951039</v>
      </c>
      <c r="W26">
        <f>AVERAGE(W12:W16)</f>
        <v>86480.489070374388</v>
      </c>
    </row>
    <row r="28" spans="1:24">
      <c r="K28">
        <f>K2/K25*100</f>
        <v>32.237700985247351</v>
      </c>
      <c r="L28">
        <f>K28/100</f>
        <v>0.32237700985247353</v>
      </c>
      <c r="M28">
        <f>M2/M25*100</f>
        <v>84.222344820357748</v>
      </c>
      <c r="N28">
        <f>M28/100</f>
        <v>0.84222344820357753</v>
      </c>
      <c r="O28">
        <f>O2/O25*100</f>
        <v>43.128895558697266</v>
      </c>
      <c r="P28">
        <f>O28/100</f>
        <v>0.43128895558697267</v>
      </c>
      <c r="S28">
        <f>S2/S25*100</f>
        <v>83.184529024378747</v>
      </c>
      <c r="T28">
        <f>S28/100</f>
        <v>0.83184529024378751</v>
      </c>
      <c r="U28">
        <f>U2/U25*100</f>
        <v>53.320814469848365</v>
      </c>
      <c r="V28">
        <f>U28/100</f>
        <v>0.53320814469848365</v>
      </c>
      <c r="W28">
        <f>W2/W25*100</f>
        <v>78.510800531738241</v>
      </c>
      <c r="X28">
        <f>W28/100</f>
        <v>0.78510800531738245</v>
      </c>
    </row>
    <row r="29" spans="1:24">
      <c r="K29">
        <f>K3/K25*100</f>
        <v>132.94586475956328</v>
      </c>
      <c r="L29">
        <f t="shared" ref="L29:N47" si="8">K29/100</f>
        <v>1.3294586475956327</v>
      </c>
      <c r="M29">
        <f>M3/M25*100</f>
        <v>136.8138169493244</v>
      </c>
      <c r="N29">
        <f t="shared" si="8"/>
        <v>1.368138169493244</v>
      </c>
      <c r="O29">
        <f>O3/O25*100</f>
        <v>174.93087124794516</v>
      </c>
      <c r="P29">
        <f t="shared" ref="P29:P47" si="9">O29/100</f>
        <v>1.7493087124794515</v>
      </c>
      <c r="S29">
        <f>S3/S25*100</f>
        <v>64.1252166979897</v>
      </c>
      <c r="T29">
        <f t="shared" ref="T29:T47" si="10">S29/100</f>
        <v>0.64125216697989695</v>
      </c>
      <c r="U29">
        <f>U3/U25*100</f>
        <v>65.95616325034301</v>
      </c>
      <c r="V29">
        <f t="shared" ref="V29:V47" si="11">U29/100</f>
        <v>0.65956163250343014</v>
      </c>
      <c r="W29">
        <f>W3/W25*100</f>
        <v>61.01543916600933</v>
      </c>
      <c r="X29">
        <f t="shared" ref="X29:X47" si="12">W29/100</f>
        <v>0.61015439166009333</v>
      </c>
    </row>
    <row r="30" spans="1:24">
      <c r="K30">
        <f>K4/K25*100</f>
        <v>184.91879826111997</v>
      </c>
      <c r="L30">
        <f t="shared" si="8"/>
        <v>1.8491879826111997</v>
      </c>
      <c r="M30">
        <f>M4/M25*100</f>
        <v>120.75477156637405</v>
      </c>
      <c r="N30">
        <f t="shared" si="8"/>
        <v>1.2075477156637404</v>
      </c>
      <c r="O30">
        <f>O4/O25*100</f>
        <v>141.9002140505518</v>
      </c>
      <c r="P30">
        <f t="shared" si="9"/>
        <v>1.419002140505518</v>
      </c>
      <c r="S30">
        <f>S4/S25*100</f>
        <v>135.47253259090263</v>
      </c>
      <c r="T30">
        <f t="shared" si="10"/>
        <v>1.3547253259090264</v>
      </c>
      <c r="U30">
        <f>U4/U25*100</f>
        <v>185.42034560656592</v>
      </c>
      <c r="V30">
        <f t="shared" si="11"/>
        <v>1.8542034560656591</v>
      </c>
      <c r="W30">
        <f>W4/W25*100</f>
        <v>158.14100790994314</v>
      </c>
      <c r="X30">
        <f t="shared" si="12"/>
        <v>1.5814100790994314</v>
      </c>
    </row>
    <row r="31" spans="1:24">
      <c r="K31">
        <f>K5/K25*100</f>
        <v>105.11905861716475</v>
      </c>
      <c r="L31">
        <f t="shared" si="8"/>
        <v>1.0511905861716475</v>
      </c>
      <c r="M31">
        <f>M5/M25*100</f>
        <v>89.506149408338686</v>
      </c>
      <c r="N31">
        <f t="shared" si="8"/>
        <v>0.89506149408338687</v>
      </c>
      <c r="O31">
        <f>O5/O25*100</f>
        <v>91.281684226114095</v>
      </c>
      <c r="P31">
        <f t="shared" si="9"/>
        <v>0.9128168422611409</v>
      </c>
      <c r="S31">
        <f>S5/S25*100</f>
        <v>109.30295521791092</v>
      </c>
      <c r="T31">
        <f t="shared" si="10"/>
        <v>1.0930295521791091</v>
      </c>
      <c r="U31">
        <f>U5/U25*100</f>
        <v>115.36971262486134</v>
      </c>
      <c r="V31">
        <f t="shared" si="11"/>
        <v>1.1536971262486133</v>
      </c>
      <c r="W31">
        <f>W5/W25*100</f>
        <v>124.41556977326316</v>
      </c>
      <c r="X31">
        <f t="shared" si="12"/>
        <v>1.2441556977326316</v>
      </c>
    </row>
    <row r="32" spans="1:24">
      <c r="K32">
        <f>K6/K25*100</f>
        <v>44.778577376904543</v>
      </c>
      <c r="L32">
        <f t="shared" si="8"/>
        <v>0.44778577376904544</v>
      </c>
      <c r="M32">
        <f>M6/M25*100</f>
        <v>68.702917255605058</v>
      </c>
      <c r="N32">
        <f t="shared" si="8"/>
        <v>0.68702917255605056</v>
      </c>
      <c r="O32">
        <f>O6/O25*100</f>
        <v>48.758334916691666</v>
      </c>
      <c r="P32">
        <f t="shared" si="9"/>
        <v>0.48758334916691665</v>
      </c>
      <c r="S32">
        <f>S6/S25*100</f>
        <v>107.9147664688179</v>
      </c>
      <c r="T32">
        <f t="shared" si="10"/>
        <v>1.079147664688179</v>
      </c>
      <c r="U32">
        <f>U6/U25*100</f>
        <v>79.932964048381393</v>
      </c>
      <c r="V32">
        <f t="shared" si="11"/>
        <v>0.79932964048381394</v>
      </c>
      <c r="W32">
        <f>W6/W25*100</f>
        <v>77.917182619046159</v>
      </c>
      <c r="X32">
        <f t="shared" si="12"/>
        <v>0.77917182619046155</v>
      </c>
    </row>
    <row r="33" spans="11:24">
      <c r="K33">
        <f>K7/K25*100</f>
        <v>2.617206628649134</v>
      </c>
      <c r="L33">
        <f t="shared" si="8"/>
        <v>2.6172066286491338E-2</v>
      </c>
      <c r="M33">
        <f>M7/M25*100</f>
        <v>1.4915422534337093</v>
      </c>
      <c r="N33">
        <f t="shared" si="8"/>
        <v>1.4915422534337093E-2</v>
      </c>
      <c r="O33">
        <f>O7/O25*100</f>
        <v>1.9312559587212768</v>
      </c>
      <c r="P33">
        <f t="shared" si="9"/>
        <v>1.9312559587212768E-2</v>
      </c>
      <c r="S33">
        <f>S7/S25*100</f>
        <v>84.074804783633411</v>
      </c>
      <c r="T33">
        <f t="shared" si="10"/>
        <v>0.84074804783633406</v>
      </c>
      <c r="U33">
        <f>U7/U25*100</f>
        <v>45.675667832093943</v>
      </c>
      <c r="V33">
        <f t="shared" si="11"/>
        <v>0.45675667832093941</v>
      </c>
      <c r="W33">
        <f>W7/W25*100</f>
        <v>66.74824129598889</v>
      </c>
      <c r="X33">
        <f t="shared" si="12"/>
        <v>0.66748241295988886</v>
      </c>
    </row>
    <row r="34" spans="11:24">
      <c r="K34">
        <f>K8/K25*100</f>
        <v>14.125196311592758</v>
      </c>
      <c r="L34">
        <f t="shared" si="8"/>
        <v>0.14125196311592758</v>
      </c>
      <c r="M34">
        <f>M8/M25*100</f>
        <v>9.9508421468444475</v>
      </c>
      <c r="N34">
        <f t="shared" si="8"/>
        <v>9.9508421468444477E-2</v>
      </c>
      <c r="O34">
        <f>O8/O25*100</f>
        <v>8.3118894757231665</v>
      </c>
      <c r="P34">
        <f t="shared" si="9"/>
        <v>8.3118894757231665E-2</v>
      </c>
      <c r="S34">
        <f>S8/S25*100</f>
        <v>30.333881767655345</v>
      </c>
      <c r="T34">
        <f t="shared" si="10"/>
        <v>0.30333881767655346</v>
      </c>
      <c r="U34">
        <f>U8/U25*100</f>
        <v>22.839825063369819</v>
      </c>
      <c r="V34">
        <f t="shared" si="11"/>
        <v>0.2283982506336982</v>
      </c>
      <c r="W34">
        <f>W8/W25*100</f>
        <v>31.715167179982412</v>
      </c>
      <c r="X34">
        <f t="shared" si="12"/>
        <v>0.31715167179982412</v>
      </c>
    </row>
    <row r="35" spans="11:24">
      <c r="K35">
        <f>K9/K25*100</f>
        <v>9.4009318514774929</v>
      </c>
      <c r="L35">
        <f t="shared" si="8"/>
        <v>9.4009318514774926E-2</v>
      </c>
      <c r="M35">
        <f>M9/M25*100</f>
        <v>13.412418786380432</v>
      </c>
      <c r="N35">
        <f t="shared" si="8"/>
        <v>0.13412418786380431</v>
      </c>
      <c r="O35">
        <f>O9/O25*100</f>
        <v>11.21064028470542</v>
      </c>
      <c r="P35">
        <f t="shared" si="9"/>
        <v>0.1121064028470542</v>
      </c>
      <c r="S35">
        <f>S9/S25*100</f>
        <v>30.685083209297808</v>
      </c>
      <c r="T35">
        <f t="shared" si="10"/>
        <v>0.30685083209297809</v>
      </c>
      <c r="U35">
        <f>U9/U25*100</f>
        <v>18.531810893956504</v>
      </c>
      <c r="V35">
        <f t="shared" si="11"/>
        <v>0.18531810893956505</v>
      </c>
      <c r="W35">
        <f>W9/W25*100</f>
        <v>35.11404806940989</v>
      </c>
      <c r="X35">
        <f t="shared" si="12"/>
        <v>0.35114048069409892</v>
      </c>
    </row>
    <row r="36" spans="11:24">
      <c r="K36">
        <f>K10/K25*100</f>
        <v>6.1167609610800717</v>
      </c>
      <c r="L36">
        <f t="shared" si="8"/>
        <v>6.116760961080072E-2</v>
      </c>
      <c r="M36">
        <f>M10/M25*100</f>
        <v>6.5500276660958363</v>
      </c>
      <c r="N36">
        <f t="shared" si="8"/>
        <v>6.5500276660958368E-2</v>
      </c>
      <c r="O36">
        <f>O10/O25*100</f>
        <v>7.059425683083993</v>
      </c>
      <c r="P36">
        <f t="shared" si="9"/>
        <v>7.0594256830839933E-2</v>
      </c>
      <c r="S36">
        <f>S10/S25*100</f>
        <v>31.351036901087376</v>
      </c>
      <c r="T36">
        <f t="shared" si="10"/>
        <v>0.31351036901087376</v>
      </c>
      <c r="U36">
        <f>U10/U25*100</f>
        <v>18.476521228241371</v>
      </c>
      <c r="V36">
        <f t="shared" si="11"/>
        <v>0.18476521228241372</v>
      </c>
      <c r="W36">
        <f>W10/W25*100</f>
        <v>31.784692425976264</v>
      </c>
      <c r="X36">
        <f t="shared" si="12"/>
        <v>0.31784692425976263</v>
      </c>
    </row>
    <row r="37" spans="11:24">
      <c r="K37">
        <f>K11/K25*100</f>
        <v>3.5248318948201671</v>
      </c>
      <c r="L37">
        <f t="shared" si="8"/>
        <v>3.5248318948201671E-2</v>
      </c>
      <c r="M37">
        <f>M11/M25*100</f>
        <v>6.2468121987806597</v>
      </c>
      <c r="N37">
        <f t="shared" si="8"/>
        <v>6.2468121987806595E-2</v>
      </c>
      <c r="O37">
        <f>O11/O25*100</f>
        <v>4.4458270674891516</v>
      </c>
      <c r="P37">
        <f t="shared" si="9"/>
        <v>4.4458270674891519E-2</v>
      </c>
      <c r="S37">
        <f>S11/S25*100</f>
        <v>51.233705376650974</v>
      </c>
      <c r="T37">
        <f t="shared" si="10"/>
        <v>0.51233705376650973</v>
      </c>
      <c r="U37">
        <f>U11/U25*100</f>
        <v>19.154009360405006</v>
      </c>
      <c r="V37">
        <f t="shared" si="11"/>
        <v>0.19154009360405005</v>
      </c>
      <c r="W37">
        <f>W11/W25*100</f>
        <v>34.450082154969003</v>
      </c>
      <c r="X37">
        <f t="shared" si="12"/>
        <v>0.34450082154969003</v>
      </c>
    </row>
    <row r="38" spans="11:24">
      <c r="K38">
        <f>K12/K26*100</f>
        <v>79.648712143752959</v>
      </c>
      <c r="L38">
        <f t="shared" si="8"/>
        <v>0.79648712143752964</v>
      </c>
      <c r="M38">
        <f>M12/M26*100</f>
        <v>72.643481876760603</v>
      </c>
      <c r="N38">
        <f t="shared" si="8"/>
        <v>0.72643481876760607</v>
      </c>
      <c r="O38">
        <f>O12/O26*100</f>
        <v>78.048290118833592</v>
      </c>
      <c r="P38">
        <f t="shared" si="9"/>
        <v>0.78048290118833596</v>
      </c>
      <c r="S38">
        <f>S12/S26*100</f>
        <v>77.841390884550407</v>
      </c>
      <c r="T38">
        <f t="shared" si="10"/>
        <v>0.7784139088455041</v>
      </c>
      <c r="U38">
        <f>U12/U26*100</f>
        <v>93.055870693370395</v>
      </c>
      <c r="V38">
        <f t="shared" si="11"/>
        <v>0.93055870693370391</v>
      </c>
      <c r="W38">
        <f>W12/W26*100</f>
        <v>94.768803859907678</v>
      </c>
      <c r="X38">
        <f t="shared" si="12"/>
        <v>0.9476880385990768</v>
      </c>
    </row>
    <row r="39" spans="11:24">
      <c r="K39">
        <f>K13/K26*100</f>
        <v>52.384650892077623</v>
      </c>
      <c r="L39">
        <f t="shared" si="8"/>
        <v>0.52384650892077622</v>
      </c>
      <c r="M39">
        <f>M13/M26*100</f>
        <v>64.074733109979249</v>
      </c>
      <c r="N39">
        <f t="shared" si="8"/>
        <v>0.64074733109979254</v>
      </c>
      <c r="O39">
        <f>O13/O26*100</f>
        <v>86.556472737539593</v>
      </c>
      <c r="P39">
        <f t="shared" si="9"/>
        <v>0.86556472737539591</v>
      </c>
      <c r="S39">
        <f>S13/S26*100</f>
        <v>94.571375709341851</v>
      </c>
      <c r="T39">
        <f t="shared" si="10"/>
        <v>0.94571375709341854</v>
      </c>
      <c r="U39">
        <f>U13/U26*100</f>
        <v>103.17080597295079</v>
      </c>
      <c r="V39">
        <f t="shared" si="11"/>
        <v>1.0317080597295079</v>
      </c>
      <c r="W39">
        <f>W13/W26*100</f>
        <v>109.60093908185584</v>
      </c>
      <c r="X39">
        <f t="shared" si="12"/>
        <v>1.0960093908185584</v>
      </c>
    </row>
    <row r="40" spans="11:24">
      <c r="K40">
        <f>K14/K26*100</f>
        <v>95.385248528596435</v>
      </c>
      <c r="L40">
        <f t="shared" si="8"/>
        <v>0.95385248528596434</v>
      </c>
      <c r="M40">
        <f>M14/M26*100</f>
        <v>139.43328273996974</v>
      </c>
      <c r="N40">
        <f t="shared" si="8"/>
        <v>1.3943328273996973</v>
      </c>
      <c r="O40">
        <f>O14/O26*100</f>
        <v>92.846133790013681</v>
      </c>
      <c r="P40">
        <f t="shared" si="9"/>
        <v>0.92846133790013685</v>
      </c>
      <c r="S40">
        <f>S14/S26*100</f>
        <v>116.51341400215811</v>
      </c>
      <c r="T40">
        <f t="shared" si="10"/>
        <v>1.1651341400215811</v>
      </c>
      <c r="U40">
        <f>U14/U26*100</f>
        <v>115.46054519397899</v>
      </c>
      <c r="V40">
        <f t="shared" si="11"/>
        <v>1.1546054519397899</v>
      </c>
      <c r="W40">
        <f>W14/W26*100</f>
        <v>69.467488538082478</v>
      </c>
      <c r="X40">
        <f t="shared" si="12"/>
        <v>0.69467488538082478</v>
      </c>
    </row>
    <row r="41" spans="11:24">
      <c r="K41">
        <f>K15/K26*100</f>
        <v>94.520183332703013</v>
      </c>
      <c r="L41">
        <f t="shared" si="8"/>
        <v>0.94520183332703012</v>
      </c>
      <c r="M41">
        <f>M15/M26*100</f>
        <v>71.450889225345065</v>
      </c>
      <c r="N41">
        <f t="shared" si="8"/>
        <v>0.7145088922534506</v>
      </c>
      <c r="O41">
        <f>O15/O26*100</f>
        <v>91.988377775020197</v>
      </c>
      <c r="P41">
        <f t="shared" si="9"/>
        <v>0.91988377775020203</v>
      </c>
      <c r="S41">
        <f>S15/S26*100</f>
        <v>97.442844967815972</v>
      </c>
      <c r="T41">
        <f t="shared" si="10"/>
        <v>0.97442844967815967</v>
      </c>
      <c r="U41">
        <f>U15/U26*100</f>
        <v>97.316922573158621</v>
      </c>
      <c r="V41">
        <f t="shared" si="11"/>
        <v>0.97316922573158626</v>
      </c>
      <c r="W41">
        <f>W15/W26*100</f>
        <v>121.70010693537394</v>
      </c>
      <c r="X41">
        <f t="shared" si="12"/>
        <v>1.2170010693537394</v>
      </c>
    </row>
    <row r="42" spans="11:24">
      <c r="K42">
        <f>K16/K26*100</f>
        <v>178.06120510286999</v>
      </c>
      <c r="L42">
        <f t="shared" si="8"/>
        <v>1.7806120510287</v>
      </c>
      <c r="M42">
        <f>M16/M26*100</f>
        <v>152.39761304794536</v>
      </c>
      <c r="N42">
        <f t="shared" si="8"/>
        <v>1.5239761304794535</v>
      </c>
      <c r="O42">
        <f>O16/O26*100</f>
        <v>150.56072557859298</v>
      </c>
      <c r="P42">
        <f t="shared" si="9"/>
        <v>1.5056072557859297</v>
      </c>
      <c r="S42">
        <f>S16/S26*100</f>
        <v>113.63097443613361</v>
      </c>
      <c r="T42">
        <f t="shared" si="10"/>
        <v>1.1363097443613361</v>
      </c>
      <c r="U42">
        <f>U16/U26*100</f>
        <v>90.995855566541266</v>
      </c>
      <c r="V42">
        <f t="shared" si="11"/>
        <v>0.90995855566541262</v>
      </c>
      <c r="W42">
        <f>W16/W26*100</f>
        <v>104.46266158478015</v>
      </c>
      <c r="X42">
        <f t="shared" si="12"/>
        <v>1.0446266158478015</v>
      </c>
    </row>
    <row r="43" spans="11:24">
      <c r="K43">
        <f>K17/K26*100</f>
        <v>52.049232569268568</v>
      </c>
      <c r="L43">
        <f t="shared" si="8"/>
        <v>0.52049232569268566</v>
      </c>
      <c r="M43">
        <f>M17/M26*100</f>
        <v>32.113222357589812</v>
      </c>
      <c r="N43">
        <f t="shared" si="8"/>
        <v>0.3211322235758981</v>
      </c>
      <c r="O43">
        <f>O17/O26*100</f>
        <v>83.93071429818805</v>
      </c>
      <c r="P43">
        <f t="shared" si="9"/>
        <v>0.83930714298188047</v>
      </c>
      <c r="S43">
        <f>S17/S26*100</f>
        <v>76.685146997781345</v>
      </c>
      <c r="T43">
        <f t="shared" si="10"/>
        <v>0.7668514699778135</v>
      </c>
      <c r="U43">
        <f>U17/U26*100</f>
        <v>47.157218773178641</v>
      </c>
      <c r="V43">
        <f t="shared" si="11"/>
        <v>0.47157218773178644</v>
      </c>
      <c r="W43">
        <f>W17/W26*100</f>
        <v>83.906264688849618</v>
      </c>
      <c r="X43">
        <f t="shared" si="12"/>
        <v>0.83906264688849619</v>
      </c>
    </row>
    <row r="44" spans="11:24">
      <c r="K44">
        <f>K18/K26*100</f>
        <v>46.845347393127419</v>
      </c>
      <c r="L44">
        <f t="shared" si="8"/>
        <v>0.46845347393127418</v>
      </c>
      <c r="M44">
        <f>M18/M26*100</f>
        <v>25.81717414630323</v>
      </c>
      <c r="N44">
        <f t="shared" si="8"/>
        <v>0.25817174146303229</v>
      </c>
      <c r="O44">
        <f>O18/O26*100</f>
        <v>56.661563219856049</v>
      </c>
      <c r="P44">
        <f t="shared" si="9"/>
        <v>0.56661563219856048</v>
      </c>
      <c r="S44">
        <f>S18/S26*100</f>
        <v>61.455513422708883</v>
      </c>
      <c r="T44">
        <f t="shared" si="10"/>
        <v>0.61455513422708885</v>
      </c>
      <c r="U44">
        <f>U18/U26*100</f>
        <v>30.105506393072595</v>
      </c>
      <c r="V44">
        <f t="shared" si="11"/>
        <v>0.30105506393072595</v>
      </c>
      <c r="W44">
        <f>W18/W26*100</f>
        <v>34.911225373796668</v>
      </c>
      <c r="X44">
        <f t="shared" si="12"/>
        <v>0.34911225373796667</v>
      </c>
    </row>
    <row r="45" spans="11:24">
      <c r="K45">
        <f>K19/K26*100</f>
        <v>38.969728364752207</v>
      </c>
      <c r="L45">
        <f t="shared" si="8"/>
        <v>0.3896972836475221</v>
      </c>
      <c r="M45">
        <f>M19/M26*100</f>
        <v>107.33938060981126</v>
      </c>
      <c r="N45">
        <f t="shared" si="8"/>
        <v>1.0733938060981125</v>
      </c>
      <c r="O45">
        <f>O19/O26*100</f>
        <v>96.32423894930028</v>
      </c>
      <c r="P45">
        <f t="shared" si="9"/>
        <v>0.96324238949300278</v>
      </c>
      <c r="S45">
        <f>S19/S26*100</f>
        <v>55.950015974165247</v>
      </c>
      <c r="T45">
        <f t="shared" si="10"/>
        <v>0.55950015974165246</v>
      </c>
      <c r="U45">
        <f>U19/U26*100</f>
        <v>30.077540619937011</v>
      </c>
      <c r="V45">
        <f t="shared" si="11"/>
        <v>0.3007754061993701</v>
      </c>
      <c r="W45">
        <f>W19/W26*100</f>
        <v>40.76356109498051</v>
      </c>
      <c r="X45">
        <f t="shared" si="12"/>
        <v>0.40763561094980511</v>
      </c>
    </row>
    <row r="46" spans="11:24">
      <c r="K46">
        <f>K20/K26*100</f>
        <v>67.989601585189391</v>
      </c>
      <c r="L46">
        <f t="shared" si="8"/>
        <v>0.67989601585189385</v>
      </c>
      <c r="M46">
        <f>M20/M26*100</f>
        <v>25.984165245985142</v>
      </c>
      <c r="N46">
        <f t="shared" si="8"/>
        <v>0.25984165245985141</v>
      </c>
      <c r="O46">
        <f>O20/O26*100</f>
        <v>76.70298207465693</v>
      </c>
      <c r="P46">
        <f t="shared" si="9"/>
        <v>0.76702982074656934</v>
      </c>
      <c r="S46">
        <f>S20/S26*100</f>
        <v>56.75640656970252</v>
      </c>
      <c r="T46">
        <f t="shared" si="10"/>
        <v>0.56756406569702522</v>
      </c>
      <c r="U46">
        <f>U20/U26*100</f>
        <v>31.097789833861235</v>
      </c>
      <c r="V46">
        <f t="shared" si="11"/>
        <v>0.31097789833861234</v>
      </c>
      <c r="W46">
        <f>W20/W26*100</f>
        <v>73.304372052674793</v>
      </c>
      <c r="X46">
        <f t="shared" si="12"/>
        <v>0.73304372052674793</v>
      </c>
    </row>
    <row r="47" spans="11:24">
      <c r="K47">
        <f>K21/K26*100</f>
        <v>29.420570448474841</v>
      </c>
      <c r="L47">
        <f t="shared" si="8"/>
        <v>0.29420570448474842</v>
      </c>
      <c r="M47">
        <f>M21/M26*100</f>
        <v>16.184114574850387</v>
      </c>
      <c r="N47">
        <f t="shared" si="8"/>
        <v>0.16184114574850386</v>
      </c>
      <c r="O47">
        <f>O21/O26*100</f>
        <v>19.444938626718244</v>
      </c>
      <c r="P47">
        <f t="shared" si="9"/>
        <v>0.19444938626718244</v>
      </c>
      <c r="S47">
        <f>S21/S26*100</f>
        <v>62.855339040039638</v>
      </c>
      <c r="T47">
        <f t="shared" si="10"/>
        <v>0.62855339040039637</v>
      </c>
      <c r="U47">
        <f>U21/U26*100</f>
        <v>25.486326714693412</v>
      </c>
      <c r="V47">
        <f t="shared" si="11"/>
        <v>0.25486326714693414</v>
      </c>
      <c r="W47">
        <f>W21/W26*100</f>
        <v>33.273143464977665</v>
      </c>
      <c r="X47">
        <f t="shared" si="12"/>
        <v>0.33273143464977667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2020-07-24T18:26:39Z</dcterms:modified>
</cp:coreProperties>
</file>