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ukaathukoralage/Dropbox/cOA_Csx1 paper/Revisions/New data transparency docs/"/>
    </mc:Choice>
  </mc:AlternateContent>
  <xr:revisionPtr revIDLastSave="0" documentId="13_ncr:1_{DD46CA6B-84FB-BD41-8096-79F63DF55A18}" xr6:coauthVersionLast="45" xr6:coauthVersionMax="45" xr10:uidLastSave="{00000000-0000-0000-0000-000000000000}"/>
  <bookViews>
    <workbookView xWindow="0" yWindow="460" windowWidth="41300" windowHeight="23120" xr2:uid="{EDD2E35A-3940-9942-8F1F-C66EB28F1400}"/>
  </bookViews>
  <sheets>
    <sheet name="Multiple turnover 1.25 uM RNA " sheetId="4" r:id="rId1"/>
    <sheet name="Multiple turnover 1.5 uM RNA " sheetId="20" r:id="rId2"/>
    <sheet name="Multiple turnover 2 uM RNA " sheetId="21" r:id="rId3"/>
    <sheet name="Multiple turnover 5 uM RNA " sheetId="23" r:id="rId4"/>
    <sheet name="Multiple turnover 10 uM RNA " sheetId="24" r:id="rId5"/>
    <sheet name="Multiple turnover 20 uM RNA " sheetId="25" r:id="rId6"/>
    <sheet name="Single turnover kinetics" sheetId="27" r:id="rId7"/>
  </sheets>
  <definedNames>
    <definedName name="_xlnm.Print_Area" localSheetId="0">'Multiple turnover 1.25 uM RNA '!$A$1:$AI$37</definedName>
    <definedName name="_xlnm.Print_Area" localSheetId="1">'Multiple turnover 1.5 uM RNA '!$A$1:$AI$38</definedName>
    <definedName name="_xlnm.Print_Area" localSheetId="4">'Multiple turnover 10 uM RNA '!$A$1:$AI$38</definedName>
    <definedName name="_xlnm.Print_Area" localSheetId="2">'Multiple turnover 2 uM RNA '!$A$1:$AI$38</definedName>
    <definedName name="_xlnm.Print_Area" localSheetId="5">'Multiple turnover 20 uM RNA '!$A$1:$AI$38</definedName>
    <definedName name="_xlnm.Print_Area" localSheetId="3">'Multiple turnover 5 uM RNA '!$A$1:$AI$38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27" l="1"/>
  <c r="X3" i="27"/>
  <c r="Y3" i="27"/>
  <c r="I4" i="27"/>
  <c r="X4" i="27"/>
  <c r="Y4" i="27"/>
  <c r="I5" i="27"/>
  <c r="J5" i="27"/>
  <c r="X5" i="27"/>
  <c r="Y5" i="27"/>
  <c r="I6" i="27"/>
  <c r="J6" i="27"/>
  <c r="X6" i="27"/>
  <c r="Y6" i="27"/>
  <c r="I7" i="27"/>
  <c r="J7" i="27" s="1"/>
  <c r="X7" i="27"/>
  <c r="Y7" i="27"/>
  <c r="I8" i="27"/>
  <c r="J8" i="27"/>
  <c r="X8" i="27"/>
  <c r="Y8" i="27"/>
  <c r="I9" i="27"/>
  <c r="J9" i="27"/>
  <c r="X9" i="27"/>
  <c r="Y9" i="27"/>
  <c r="I10" i="27"/>
  <c r="J10" i="27" s="1"/>
  <c r="X10" i="27"/>
  <c r="Y10" i="27"/>
  <c r="I11" i="27"/>
  <c r="J11" i="27"/>
  <c r="X11" i="27"/>
  <c r="Y11" i="27"/>
  <c r="I12" i="27"/>
  <c r="J12" i="27"/>
  <c r="X12" i="27"/>
  <c r="Y12" i="27"/>
  <c r="I13" i="27"/>
  <c r="J13" i="27" s="1"/>
  <c r="X13" i="27"/>
  <c r="Y13" i="27"/>
  <c r="I14" i="27"/>
  <c r="J14" i="27"/>
  <c r="X14" i="27"/>
  <c r="Y14" i="27"/>
  <c r="I15" i="27"/>
  <c r="J15" i="27"/>
  <c r="X15" i="27"/>
  <c r="Y15" i="27"/>
  <c r="I16" i="27"/>
  <c r="J16" i="27" s="1"/>
  <c r="X16" i="27"/>
  <c r="Y16" i="27"/>
  <c r="I17" i="27"/>
  <c r="J17" i="27"/>
  <c r="I23" i="27"/>
  <c r="J32" i="27" s="1"/>
  <c r="I24" i="27"/>
  <c r="I25" i="27"/>
  <c r="J25" i="27"/>
  <c r="I26" i="27"/>
  <c r="I27" i="27"/>
  <c r="J27" i="27" s="1"/>
  <c r="I28" i="27"/>
  <c r="I29" i="27"/>
  <c r="I30" i="27"/>
  <c r="J30" i="27"/>
  <c r="I31" i="27"/>
  <c r="J31" i="27"/>
  <c r="I32" i="27"/>
  <c r="I33" i="27"/>
  <c r="J33" i="27" s="1"/>
  <c r="I34" i="27"/>
  <c r="I35" i="27"/>
  <c r="I36" i="27"/>
  <c r="J36" i="27"/>
  <c r="I37" i="27"/>
  <c r="J37" i="27"/>
  <c r="I43" i="27"/>
  <c r="I44" i="27"/>
  <c r="I45" i="27"/>
  <c r="J45" i="27" s="1"/>
  <c r="I46" i="27"/>
  <c r="J46" i="27"/>
  <c r="I47" i="27"/>
  <c r="J47" i="27"/>
  <c r="I48" i="27"/>
  <c r="J48" i="27"/>
  <c r="I49" i="27"/>
  <c r="J49" i="27"/>
  <c r="I50" i="27"/>
  <c r="J50" i="27"/>
  <c r="I51" i="27"/>
  <c r="J51" i="27" s="1"/>
  <c r="I52" i="27"/>
  <c r="J52" i="27"/>
  <c r="I53" i="27"/>
  <c r="J53" i="27"/>
  <c r="I54" i="27"/>
  <c r="J54" i="27"/>
  <c r="I55" i="27"/>
  <c r="J55" i="27"/>
  <c r="I56" i="27"/>
  <c r="J56" i="27"/>
  <c r="I57" i="27"/>
  <c r="J57" i="27" s="1"/>
  <c r="J34" i="27" l="1"/>
  <c r="J28" i="27"/>
  <c r="J26" i="27"/>
  <c r="J35" i="27"/>
  <c r="J29" i="27"/>
  <c r="I35" i="25"/>
  <c r="J35" i="25" s="1"/>
  <c r="I34" i="25"/>
  <c r="J34" i="25" s="1"/>
  <c r="I33" i="25"/>
  <c r="J33" i="25" s="1"/>
  <c r="I32" i="25"/>
  <c r="J32" i="25" s="1"/>
  <c r="I31" i="25"/>
  <c r="J31" i="25" s="1"/>
  <c r="I30" i="25"/>
  <c r="J30" i="25" s="1"/>
  <c r="I29" i="25"/>
  <c r="J29" i="25" s="1"/>
  <c r="I21" i="25"/>
  <c r="J21" i="25" s="1"/>
  <c r="I20" i="25"/>
  <c r="J20" i="25" s="1"/>
  <c r="I19" i="25"/>
  <c r="J19" i="25" s="1"/>
  <c r="I18" i="25"/>
  <c r="J18" i="25" s="1"/>
  <c r="I17" i="25"/>
  <c r="J17" i="25" s="1"/>
  <c r="I16" i="25"/>
  <c r="J16" i="25" s="1"/>
  <c r="I15" i="25"/>
  <c r="J15" i="25" s="1"/>
  <c r="I8" i="25"/>
  <c r="J8" i="25" s="1"/>
  <c r="I7" i="25"/>
  <c r="J7" i="25" s="1"/>
  <c r="I6" i="25"/>
  <c r="J6" i="25" s="1"/>
  <c r="I5" i="25"/>
  <c r="J5" i="25" s="1"/>
  <c r="I4" i="25"/>
  <c r="J4" i="25" s="1"/>
  <c r="I3" i="25"/>
  <c r="J3" i="25" s="1"/>
  <c r="I2" i="25"/>
  <c r="J2" i="25" s="1"/>
  <c r="I35" i="24"/>
  <c r="J35" i="24" s="1"/>
  <c r="I34" i="24"/>
  <c r="J34" i="24" s="1"/>
  <c r="I33" i="24"/>
  <c r="J33" i="24" s="1"/>
  <c r="I32" i="24"/>
  <c r="J32" i="24" s="1"/>
  <c r="I31" i="24"/>
  <c r="J31" i="24" s="1"/>
  <c r="I30" i="24"/>
  <c r="J30" i="24" s="1"/>
  <c r="I29" i="24"/>
  <c r="J29" i="24" s="1"/>
  <c r="I21" i="24"/>
  <c r="J21" i="24" s="1"/>
  <c r="I20" i="24"/>
  <c r="J20" i="24" s="1"/>
  <c r="I19" i="24"/>
  <c r="J19" i="24" s="1"/>
  <c r="I18" i="24"/>
  <c r="J18" i="24" s="1"/>
  <c r="I17" i="24"/>
  <c r="J17" i="24" s="1"/>
  <c r="I16" i="24"/>
  <c r="J16" i="24" s="1"/>
  <c r="I15" i="24"/>
  <c r="J15" i="24" s="1"/>
  <c r="I8" i="24"/>
  <c r="J8" i="24" s="1"/>
  <c r="I7" i="24"/>
  <c r="J7" i="24" s="1"/>
  <c r="I6" i="24"/>
  <c r="J6" i="24" s="1"/>
  <c r="I5" i="24"/>
  <c r="J5" i="24" s="1"/>
  <c r="I4" i="24"/>
  <c r="J4" i="24" s="1"/>
  <c r="I3" i="24"/>
  <c r="J3" i="24" s="1"/>
  <c r="I2" i="24"/>
  <c r="J2" i="24" s="1"/>
  <c r="I35" i="23"/>
  <c r="J35" i="23" s="1"/>
  <c r="I34" i="23"/>
  <c r="J34" i="23" s="1"/>
  <c r="I33" i="23"/>
  <c r="J33" i="23" s="1"/>
  <c r="I32" i="23"/>
  <c r="J32" i="23" s="1"/>
  <c r="I31" i="23"/>
  <c r="J31" i="23" s="1"/>
  <c r="I30" i="23"/>
  <c r="J30" i="23" s="1"/>
  <c r="I29" i="23"/>
  <c r="J29" i="23" s="1"/>
  <c r="I21" i="23"/>
  <c r="J21" i="23" s="1"/>
  <c r="I20" i="23"/>
  <c r="J20" i="23" s="1"/>
  <c r="I19" i="23"/>
  <c r="J19" i="23" s="1"/>
  <c r="I18" i="23"/>
  <c r="J18" i="23" s="1"/>
  <c r="I17" i="23"/>
  <c r="J17" i="23" s="1"/>
  <c r="I16" i="23"/>
  <c r="J16" i="23" s="1"/>
  <c r="I15" i="23"/>
  <c r="J15" i="23" s="1"/>
  <c r="I8" i="23"/>
  <c r="J8" i="23" s="1"/>
  <c r="I7" i="23"/>
  <c r="J7" i="23" s="1"/>
  <c r="I6" i="23"/>
  <c r="J6" i="23" s="1"/>
  <c r="I5" i="23"/>
  <c r="J5" i="23" s="1"/>
  <c r="I4" i="23"/>
  <c r="J4" i="23" s="1"/>
  <c r="I3" i="23"/>
  <c r="J3" i="23" s="1"/>
  <c r="I2" i="23"/>
  <c r="J2" i="23" s="1"/>
  <c r="I35" i="21"/>
  <c r="J35" i="21" s="1"/>
  <c r="I34" i="21"/>
  <c r="J34" i="21" s="1"/>
  <c r="I33" i="21"/>
  <c r="J33" i="21" s="1"/>
  <c r="I32" i="21"/>
  <c r="J32" i="21" s="1"/>
  <c r="I31" i="21"/>
  <c r="J31" i="21" s="1"/>
  <c r="I30" i="21"/>
  <c r="J30" i="21" s="1"/>
  <c r="I29" i="21"/>
  <c r="J29" i="21" s="1"/>
  <c r="I21" i="21"/>
  <c r="J21" i="21" s="1"/>
  <c r="I20" i="21"/>
  <c r="J20" i="21" s="1"/>
  <c r="I19" i="21"/>
  <c r="J19" i="21" s="1"/>
  <c r="I18" i="21"/>
  <c r="J18" i="21" s="1"/>
  <c r="I17" i="21"/>
  <c r="J17" i="21" s="1"/>
  <c r="I16" i="21"/>
  <c r="J16" i="21" s="1"/>
  <c r="I15" i="21"/>
  <c r="J15" i="21" s="1"/>
  <c r="I8" i="21"/>
  <c r="J8" i="21" s="1"/>
  <c r="I7" i="21"/>
  <c r="J7" i="21" s="1"/>
  <c r="I6" i="21"/>
  <c r="J6" i="21" s="1"/>
  <c r="I5" i="21"/>
  <c r="J5" i="21" s="1"/>
  <c r="I4" i="21"/>
  <c r="J4" i="21" s="1"/>
  <c r="I3" i="21"/>
  <c r="J3" i="21" s="1"/>
  <c r="I2" i="21"/>
  <c r="J2" i="21" s="1"/>
  <c r="I2" i="20" l="1"/>
  <c r="I35" i="20"/>
  <c r="J35" i="20" s="1"/>
  <c r="I34" i="20"/>
  <c r="J34" i="20" s="1"/>
  <c r="I33" i="20"/>
  <c r="J33" i="20" s="1"/>
  <c r="I32" i="20"/>
  <c r="J32" i="20" s="1"/>
  <c r="I31" i="20"/>
  <c r="J31" i="20" s="1"/>
  <c r="I30" i="20"/>
  <c r="J30" i="20" s="1"/>
  <c r="I29" i="20"/>
  <c r="J29" i="20" s="1"/>
  <c r="I21" i="20"/>
  <c r="J21" i="20" s="1"/>
  <c r="I20" i="20"/>
  <c r="J20" i="20" s="1"/>
  <c r="I19" i="20"/>
  <c r="J19" i="20" s="1"/>
  <c r="I18" i="20"/>
  <c r="J18" i="20" s="1"/>
  <c r="I17" i="20"/>
  <c r="J17" i="20" s="1"/>
  <c r="I16" i="20"/>
  <c r="J16" i="20" s="1"/>
  <c r="I15" i="20"/>
  <c r="J15" i="20" s="1"/>
  <c r="I8" i="20"/>
  <c r="J8" i="20" s="1"/>
  <c r="I7" i="20"/>
  <c r="J7" i="20" s="1"/>
  <c r="I6" i="20"/>
  <c r="J6" i="20" s="1"/>
  <c r="I5" i="20"/>
  <c r="J5" i="20" s="1"/>
  <c r="I4" i="20"/>
  <c r="J4" i="20" s="1"/>
  <c r="I3" i="20"/>
  <c r="J3" i="20" s="1"/>
  <c r="J2" i="20"/>
  <c r="I2" i="4" l="1"/>
  <c r="J2" i="4" s="1"/>
  <c r="I3" i="4"/>
  <c r="J3" i="4" s="1"/>
  <c r="I4" i="4"/>
  <c r="J4" i="4" s="1"/>
  <c r="I5" i="4"/>
  <c r="J5" i="4" s="1"/>
  <c r="I6" i="4"/>
  <c r="J6" i="4" s="1"/>
  <c r="I7" i="4"/>
  <c r="J7" i="4" s="1"/>
  <c r="I8" i="4"/>
  <c r="J8" i="4" s="1"/>
  <c r="I29" i="4" l="1"/>
  <c r="J29" i="4" s="1"/>
  <c r="I30" i="4"/>
  <c r="I31" i="4"/>
  <c r="I32" i="4"/>
  <c r="I33" i="4"/>
  <c r="I34" i="4"/>
  <c r="I35" i="4"/>
  <c r="I16" i="4"/>
  <c r="J16" i="4" s="1"/>
  <c r="I15" i="4"/>
  <c r="J15" i="4" s="1"/>
  <c r="I17" i="4"/>
  <c r="J17" i="4" s="1"/>
  <c r="I18" i="4"/>
  <c r="J18" i="4" s="1"/>
  <c r="I19" i="4"/>
  <c r="J19" i="4" s="1"/>
  <c r="I20" i="4"/>
  <c r="J20" i="4" s="1"/>
  <c r="I21" i="4"/>
  <c r="J21" i="4" s="1"/>
  <c r="J30" i="4" l="1"/>
  <c r="J31" i="4"/>
  <c r="J32" i="4"/>
  <c r="J33" i="4"/>
  <c r="J34" i="4"/>
  <c r="J35" i="4"/>
</calcChain>
</file>

<file path=xl/sharedStrings.xml><?xml version="1.0" encoding="utf-8"?>
<sst xmlns="http://schemas.openxmlformats.org/spreadsheetml/2006/main" count="276" uniqueCount="47">
  <si>
    <t>Background</t>
  </si>
  <si>
    <t>RNA</t>
  </si>
  <si>
    <t>RNA+Csx1</t>
  </si>
  <si>
    <t>Time (min)</t>
  </si>
  <si>
    <t>Rate from linear region</t>
  </si>
  <si>
    <t>Cut compared to adjusted RNA and Csx1 control</t>
  </si>
  <si>
    <t xml:space="preserve">Uncut adjusted </t>
  </si>
  <si>
    <t>Replicate 1</t>
  </si>
  <si>
    <t>Lane</t>
  </si>
  <si>
    <t>Mean</t>
  </si>
  <si>
    <t>Area</t>
  </si>
  <si>
    <t>Min</t>
  </si>
  <si>
    <t>Max</t>
  </si>
  <si>
    <t xml:space="preserve">RNA </t>
  </si>
  <si>
    <t>20 uM A1 RNA replicate 1</t>
  </si>
  <si>
    <t>20 uM A1 RNA replicate 2</t>
  </si>
  <si>
    <t xml:space="preserve">20 uM A1 RNA replicate 3 </t>
  </si>
  <si>
    <t xml:space="preserve">10 uM A1 RNA replicate 1 </t>
  </si>
  <si>
    <t>10 uM A1 RNA replicate 2</t>
  </si>
  <si>
    <t xml:space="preserve">10 uM A1 RNA replicate 3 </t>
  </si>
  <si>
    <t xml:space="preserve">5 uM A1 RNA replicate 3 </t>
  </si>
  <si>
    <t>5 uM A1 RNA replicate 2</t>
  </si>
  <si>
    <t xml:space="preserve">5 uM A1 RNA replicate 1  </t>
  </si>
  <si>
    <t xml:space="preserve">2 uM A1 RNA replicate 1 </t>
  </si>
  <si>
    <t>2 uM A1 RNA replicate 2</t>
  </si>
  <si>
    <t>2 uM A1 RNA replicate 3</t>
  </si>
  <si>
    <t>1.5 uM A1 RNA replicate 3</t>
  </si>
  <si>
    <t xml:space="preserve">1.5 uM A1 RNA replicate 2 </t>
  </si>
  <si>
    <t>1.5 uM A1 RNA replicate 1</t>
  </si>
  <si>
    <t xml:space="preserve">1.25 uM A1 RNA replicate 1 </t>
  </si>
  <si>
    <t xml:space="preserve">1.25 uM A1 RNA replicate 2 </t>
  </si>
  <si>
    <t xml:space="preserve">1.25 uM A1 RNA replicate 3 </t>
  </si>
  <si>
    <t>R1</t>
  </si>
  <si>
    <t>RNA + protein no cA4 cntrl</t>
  </si>
  <si>
    <t>RNA + protein no cA4 cntrl (8)</t>
  </si>
  <si>
    <t>RNA only cntrl</t>
  </si>
  <si>
    <t>RNA only cntrl (8)</t>
  </si>
  <si>
    <t>Fraction cut compared to protein only control</t>
  </si>
  <si>
    <t>Uncut (background and area adjusted)</t>
  </si>
  <si>
    <t>Uncut RNA</t>
  </si>
  <si>
    <t>SsoCsx1 ST replicate 2</t>
  </si>
  <si>
    <t>Fraction cut compared to RNA only control</t>
  </si>
  <si>
    <t>SD</t>
  </si>
  <si>
    <t>Average</t>
  </si>
  <si>
    <t>R3</t>
  </si>
  <si>
    <t>R2</t>
  </si>
  <si>
    <t>SsoCsx1 ST replicate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</si>
</sst>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11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11" fontId="3" fillId="0" borderId="0" xfId="0" applyNumberFormat="1" applyFont="1"/>
    <xf numFmtId="0" fontId="4" fillId="0" borderId="0" xfId="0" applyFont="1" applyFill="1"/>
    <xf numFmtId="0" fontId="5" fillId="0" borderId="0" xfId="1" applyFont="1" applyFill="1"/>
    <xf numFmtId="0" fontId="5" fillId="0" borderId="0" xfId="1" applyFont="1" applyFill="1" applyAlignment="1">
      <alignment wrapText="1"/>
    </xf>
    <xf numFmtId="0" fontId="4" fillId="0" borderId="0" xfId="1" applyFont="1" applyFill="1"/>
    <xf numFmtId="0" fontId="0" fillId="0" borderId="0" xfId="0" applyFill="1"/>
    <xf numFmtId="0" fontId="1" fillId="0" borderId="0" xfId="4" applyFill="1"/>
    <xf numFmtId="0" fontId="4" fillId="0" borderId="0" xfId="3" applyFont="1" applyFill="1"/>
    <xf numFmtId="0" fontId="5" fillId="0" borderId="0" xfId="0" applyFont="1" applyFill="1" applyAlignment="1">
      <alignment wrapText="1"/>
    </xf>
    <xf numFmtId="0" fontId="5" fillId="0" borderId="0" xfId="0" applyFont="1" applyFill="1"/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1" fillId="0" borderId="0" xfId="4" applyFill="1" applyBorder="1"/>
    <xf numFmtId="0" fontId="5" fillId="0" borderId="0" xfId="1" applyFont="1" applyFill="1" applyBorder="1"/>
    <xf numFmtId="0" fontId="5" fillId="0" borderId="0" xfId="1" applyFont="1" applyFill="1" applyBorder="1" applyAlignment="1">
      <alignment wrapText="1"/>
    </xf>
    <xf numFmtId="0" fontId="4" fillId="0" borderId="0" xfId="0" applyFont="1" applyFill="1" applyBorder="1"/>
    <xf numFmtId="0" fontId="4" fillId="0" borderId="0" xfId="1" applyFont="1" applyFill="1" applyBorder="1"/>
    <xf numFmtId="0" fontId="5" fillId="0" borderId="0" xfId="0" applyFont="1" applyFill="1" applyBorder="1"/>
    <xf numFmtId="0" fontId="0" fillId="0" borderId="0" xfId="0" applyFill="1" applyBorder="1"/>
    <xf numFmtId="0" fontId="4" fillId="0" borderId="0" xfId="4" applyFont="1" applyFill="1"/>
    <xf numFmtId="0" fontId="4" fillId="0" borderId="0" xfId="2" applyFont="1" applyFill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2" applyFont="1" applyFill="1"/>
    <xf numFmtId="0" fontId="6" fillId="0" borderId="0" xfId="0" applyFont="1"/>
    <xf numFmtId="11" fontId="6" fillId="0" borderId="0" xfId="0" applyNumberFormat="1" applyFont="1"/>
    <xf numFmtId="0" fontId="6" fillId="0" borderId="0" xfId="0" applyFont="1" applyAlignment="1">
      <alignment wrapText="1"/>
    </xf>
    <xf numFmtId="0" fontId="7" fillId="0" borderId="0" xfId="0" applyFont="1"/>
    <xf numFmtId="11" fontId="7" fillId="0" borderId="0" xfId="0" applyNumberFormat="1" applyFont="1"/>
  </cellXfs>
  <cellStyles count="5">
    <cellStyle name="20% - Accent4" xfId="3" builtinId="42"/>
    <cellStyle name="20% - Accent6" xfId="4" builtinId="50"/>
    <cellStyle name="60% - Accent3" xfId="1" builtinId="40"/>
    <cellStyle name="Accent3" xfId="2" builtinId="37"/>
    <cellStyle name="Normal" xfId="0" builtinId="0"/>
  </cellStyles>
  <dxfs count="0"/>
  <tableStyles count="0" defaultTableStyle="TableStyleMedium2" defaultPivotStyle="PivotStyleLight16"/>
  <colors>
    <mruColors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Rate</a:t>
            </a:r>
            <a:r>
              <a:rPr lang="en-US" b="1" baseline="0"/>
              <a:t> of RNA cleavage_replicate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'Multiple turnover 1.25 uM RNA '!$AD$1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xVal>
            <c:numRef>
              <c:f>'Multiple turnover 1.25 uM RNA '!$H$2:$H$8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60</c:v>
                </c:pt>
              </c:numCache>
            </c:numRef>
          </c:xVal>
          <c:yVal>
            <c:numRef>
              <c:f>'Multiple turnover 1.25 uM RNA '!$J$2:$J$8</c:f>
              <c:numCache>
                <c:formatCode>General</c:formatCode>
                <c:ptCount val="7"/>
                <c:pt idx="0">
                  <c:v>0.17239584018090739</c:v>
                </c:pt>
                <c:pt idx="1">
                  <c:v>0.30221269770315928</c:v>
                </c:pt>
                <c:pt idx="2">
                  <c:v>0.43434085799555622</c:v>
                </c:pt>
                <c:pt idx="3">
                  <c:v>0.51485255255650064</c:v>
                </c:pt>
                <c:pt idx="4">
                  <c:v>0.65659930844979686</c:v>
                </c:pt>
                <c:pt idx="5">
                  <c:v>0.73729769527090105</c:v>
                </c:pt>
                <c:pt idx="6">
                  <c:v>0.85109320150931489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AB-3547-949C-BECF3D389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415023"/>
        <c:axId val="1279404895"/>
      </c:scatterChart>
      <c:valAx>
        <c:axId val="148241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404895"/>
        <c:crosses val="autoZero"/>
        <c:crossBetween val="midCat"/>
      </c:valAx>
      <c:valAx>
        <c:axId val="127940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 of RNA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415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Rate</a:t>
            </a:r>
            <a:r>
              <a:rPr lang="en-US" sz="1000" b="1" baseline="0"/>
              <a:t> of RNA cleavage from</a:t>
            </a:r>
          </a:p>
          <a:p>
            <a:pPr>
              <a:defRPr sz="1000"/>
            </a:pPr>
            <a:r>
              <a:rPr lang="en-US" sz="1000" b="1" baseline="0"/>
              <a:t> linear region of replicate 2 plot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'Multiple turnover 1.5 uM RNA '!$H$15:$H$18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</c:numCache>
            </c:numRef>
          </c:xVal>
          <c:yVal>
            <c:numRef>
              <c:f>'Multiple turnover 1.5 uM RNA '!$J$15:$J$18</c:f>
              <c:numCache>
                <c:formatCode>General</c:formatCode>
                <c:ptCount val="4"/>
                <c:pt idx="0">
                  <c:v>4.4130605634809097E-2</c:v>
                </c:pt>
                <c:pt idx="1">
                  <c:v>0.24964474822771035</c:v>
                </c:pt>
                <c:pt idx="2">
                  <c:v>0.26633165829145722</c:v>
                </c:pt>
                <c:pt idx="3">
                  <c:v>0.38937181960354689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A1-B14F-ACC6-CE5C24313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983071"/>
        <c:axId val="1079984751"/>
      </c:scatterChart>
      <c:valAx>
        <c:axId val="1079983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4751"/>
        <c:crosses val="autoZero"/>
        <c:crossBetween val="midCat"/>
      </c:valAx>
      <c:valAx>
        <c:axId val="107998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</a:t>
                </a:r>
                <a:r>
                  <a:rPr lang="en-US" b="1" baseline="0"/>
                  <a:t> of RNA cut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3911286303254212E-2"/>
              <c:y val="0.32443494382065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3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Rate</a:t>
            </a:r>
            <a:r>
              <a:rPr lang="en-US" b="1" baseline="0"/>
              <a:t> of RNA cleavage_replicate 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'Multiple turnover 1.5 uM RNA '!$AD$1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xVal>
            <c:numRef>
              <c:f>'Multiple turnover 1.5 uM RNA '!$H$29:$H$35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25.5</c:v>
                </c:pt>
                <c:pt idx="5">
                  <c:v>30</c:v>
                </c:pt>
                <c:pt idx="6">
                  <c:v>40</c:v>
                </c:pt>
              </c:numCache>
            </c:numRef>
          </c:xVal>
          <c:yVal>
            <c:numRef>
              <c:f>'Multiple turnover 1.5 uM RNA '!$J$29:$J$35</c:f>
              <c:numCache>
                <c:formatCode>General</c:formatCode>
                <c:ptCount val="7"/>
                <c:pt idx="0">
                  <c:v>0.18769367221929659</c:v>
                </c:pt>
                <c:pt idx="1">
                  <c:v>0.35174478228332273</c:v>
                </c:pt>
                <c:pt idx="2">
                  <c:v>0.48028493029185959</c:v>
                </c:pt>
                <c:pt idx="3">
                  <c:v>0.60265528423736803</c:v>
                </c:pt>
                <c:pt idx="4">
                  <c:v>0.68632168297347496</c:v>
                </c:pt>
                <c:pt idx="5">
                  <c:v>0.7979323151972062</c:v>
                </c:pt>
                <c:pt idx="6">
                  <c:v>0.86690872806895991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06-ED48-83C1-427043304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415023"/>
        <c:axId val="1279404895"/>
      </c:scatterChart>
      <c:valAx>
        <c:axId val="148241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404895"/>
        <c:crosses val="autoZero"/>
        <c:crossBetween val="midCat"/>
      </c:valAx>
      <c:valAx>
        <c:axId val="127940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 of RNA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415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Rate</a:t>
            </a:r>
            <a:r>
              <a:rPr lang="en-US" sz="1000" b="1" baseline="0"/>
              <a:t> of RNA cleavage from</a:t>
            </a:r>
          </a:p>
          <a:p>
            <a:pPr>
              <a:defRPr sz="1000"/>
            </a:pPr>
            <a:r>
              <a:rPr lang="en-US" sz="1000" b="1" baseline="0"/>
              <a:t> linear region of replicate 3 plot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'Multiple turnover 1.5 uM RNA '!$H$29:$H$32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</c:numCache>
            </c:numRef>
          </c:xVal>
          <c:yVal>
            <c:numRef>
              <c:f>'Multiple turnover 1.5 uM RNA '!$J$29:$J$32</c:f>
              <c:numCache>
                <c:formatCode>General</c:formatCode>
                <c:ptCount val="4"/>
                <c:pt idx="0">
                  <c:v>0.18769367221929659</c:v>
                </c:pt>
                <c:pt idx="1">
                  <c:v>0.35174478228332273</c:v>
                </c:pt>
                <c:pt idx="2">
                  <c:v>0.48028493029185959</c:v>
                </c:pt>
                <c:pt idx="3">
                  <c:v>0.60265528423736803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DD-DD4F-B417-A9D6B2955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983071"/>
        <c:axId val="1079984751"/>
      </c:scatterChart>
      <c:valAx>
        <c:axId val="1079983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4751"/>
        <c:crosses val="autoZero"/>
        <c:crossBetween val="midCat"/>
      </c:valAx>
      <c:valAx>
        <c:axId val="107998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</a:t>
                </a:r>
                <a:r>
                  <a:rPr lang="en-US" b="1" baseline="0"/>
                  <a:t> of RNA cut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3911286303254212E-2"/>
              <c:y val="0.32443494382065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3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Rate</a:t>
            </a:r>
            <a:r>
              <a:rPr lang="en-US" b="1" baseline="0"/>
              <a:t> of RNA cleavage_replicate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'Multiple turnover 2 uM RNA '!$AD$1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xVal>
            <c:numRef>
              <c:f>'Multiple turnover 2 uM RNA '!$H$2:$H$8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40</c:v>
                </c:pt>
              </c:numCache>
            </c:numRef>
          </c:xVal>
          <c:yVal>
            <c:numRef>
              <c:f>'Multiple turnover 2 uM RNA '!$J$2:$J$8</c:f>
              <c:numCache>
                <c:formatCode>General</c:formatCode>
                <c:ptCount val="7"/>
                <c:pt idx="0">
                  <c:v>5.582402364036225E-2</c:v>
                </c:pt>
                <c:pt idx="1">
                  <c:v>0.15926523725697678</c:v>
                </c:pt>
                <c:pt idx="2">
                  <c:v>0.22507107225231993</c:v>
                </c:pt>
                <c:pt idx="3">
                  <c:v>0.3311064840325153</c:v>
                </c:pt>
                <c:pt idx="4">
                  <c:v>0.4340551901030365</c:v>
                </c:pt>
                <c:pt idx="5">
                  <c:v>0.474855295431383</c:v>
                </c:pt>
                <c:pt idx="6">
                  <c:v>0.57432231449288795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8D-0040-BDB4-944E5DE8F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415023"/>
        <c:axId val="1279404895"/>
      </c:scatterChart>
      <c:valAx>
        <c:axId val="148241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404895"/>
        <c:crosses val="autoZero"/>
        <c:crossBetween val="midCat"/>
      </c:valAx>
      <c:valAx>
        <c:axId val="127940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 of RNA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415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Rate</a:t>
            </a:r>
            <a:r>
              <a:rPr lang="en-US" sz="1000" b="1" baseline="0"/>
              <a:t> of RNA cleavage from</a:t>
            </a:r>
          </a:p>
          <a:p>
            <a:pPr>
              <a:defRPr sz="1000"/>
            </a:pPr>
            <a:r>
              <a:rPr lang="en-US" sz="1000" b="1" baseline="0"/>
              <a:t> linear region of replicate 1 plot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'Multiple turnover 2 uM RNA '!$H$2:$H$5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</c:numCache>
            </c:numRef>
          </c:xVal>
          <c:yVal>
            <c:numRef>
              <c:f>'Multiple turnover 2 uM RNA '!$J$2:$J$5</c:f>
              <c:numCache>
                <c:formatCode>General</c:formatCode>
                <c:ptCount val="4"/>
                <c:pt idx="0">
                  <c:v>5.582402364036225E-2</c:v>
                </c:pt>
                <c:pt idx="1">
                  <c:v>0.15926523725697678</c:v>
                </c:pt>
                <c:pt idx="2">
                  <c:v>0.22507107225231993</c:v>
                </c:pt>
                <c:pt idx="3">
                  <c:v>0.3311064840325153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5C-594A-8868-3105A9B96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983071"/>
        <c:axId val="1079984751"/>
      </c:scatterChart>
      <c:valAx>
        <c:axId val="1079983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4751"/>
        <c:crosses val="autoZero"/>
        <c:crossBetween val="midCat"/>
      </c:valAx>
      <c:valAx>
        <c:axId val="107998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</a:t>
                </a:r>
                <a:r>
                  <a:rPr lang="en-US" b="1" baseline="0"/>
                  <a:t> of RNA cut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3911286303254212E-2"/>
              <c:y val="0.32443494382065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3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Rate</a:t>
            </a:r>
            <a:r>
              <a:rPr lang="en-US" b="1" baseline="0"/>
              <a:t> of RNA cleavage_replicate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'Multiple turnover 2 uM RNA '!$AD$1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xVal>
            <c:numRef>
              <c:f>'Multiple turnover 2 uM RNA '!$H$15:$H$21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40</c:v>
                </c:pt>
              </c:numCache>
            </c:numRef>
          </c:xVal>
          <c:yVal>
            <c:numRef>
              <c:f>'Multiple turnover 2 uM RNA '!$J$15:$J$21</c:f>
              <c:numCache>
                <c:formatCode>General</c:formatCode>
                <c:ptCount val="7"/>
                <c:pt idx="0">
                  <c:v>9.455404744121397E-3</c:v>
                </c:pt>
                <c:pt idx="1">
                  <c:v>0.18299765627012127</c:v>
                </c:pt>
                <c:pt idx="2">
                  <c:v>0.29045831509001468</c:v>
                </c:pt>
                <c:pt idx="3">
                  <c:v>0.43099840317304972</c:v>
                </c:pt>
                <c:pt idx="4">
                  <c:v>0.49475880186468174</c:v>
                </c:pt>
                <c:pt idx="5">
                  <c:v>0.62822262858320244</c:v>
                </c:pt>
                <c:pt idx="6">
                  <c:v>0.7571792824580833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FE-7C43-952E-CA722BBF5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415023"/>
        <c:axId val="1279404895"/>
      </c:scatterChart>
      <c:valAx>
        <c:axId val="148241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404895"/>
        <c:crosses val="autoZero"/>
        <c:crossBetween val="midCat"/>
      </c:valAx>
      <c:valAx>
        <c:axId val="127940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 of RNA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415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Rate</a:t>
            </a:r>
            <a:r>
              <a:rPr lang="en-US" sz="1000" b="1" baseline="0"/>
              <a:t> of RNA cleavage from</a:t>
            </a:r>
          </a:p>
          <a:p>
            <a:pPr>
              <a:defRPr sz="1000"/>
            </a:pPr>
            <a:r>
              <a:rPr lang="en-US" sz="1000" b="1" baseline="0"/>
              <a:t> linear region of replicate 2 plot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'Multiple turnover 2 uM RNA '!$H$15:$H$18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</c:numCache>
            </c:numRef>
          </c:xVal>
          <c:yVal>
            <c:numRef>
              <c:f>'Multiple turnover 2 uM RNA '!$J$15:$J$18</c:f>
              <c:numCache>
                <c:formatCode>General</c:formatCode>
                <c:ptCount val="4"/>
                <c:pt idx="0">
                  <c:v>9.455404744121397E-3</c:v>
                </c:pt>
                <c:pt idx="1">
                  <c:v>0.18299765627012127</c:v>
                </c:pt>
                <c:pt idx="2">
                  <c:v>0.29045831509001468</c:v>
                </c:pt>
                <c:pt idx="3">
                  <c:v>0.43099840317304972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9C-E345-A35D-62F88BB0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983071"/>
        <c:axId val="1079984751"/>
      </c:scatterChart>
      <c:valAx>
        <c:axId val="1079983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4751"/>
        <c:crosses val="autoZero"/>
        <c:crossBetween val="midCat"/>
      </c:valAx>
      <c:valAx>
        <c:axId val="107998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</a:t>
                </a:r>
                <a:r>
                  <a:rPr lang="en-US" b="1" baseline="0"/>
                  <a:t> of RNA cut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3911286303254212E-2"/>
              <c:y val="0.32443494382065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3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Rate</a:t>
            </a:r>
            <a:r>
              <a:rPr lang="en-US" b="1" baseline="0"/>
              <a:t> of RNA cleavage_replicate 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'Multiple turnover 2 uM RNA '!$AD$1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xVal>
            <c:numRef>
              <c:f>'Multiple turnover 2 uM RNA '!$H$29:$H$35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40</c:v>
                </c:pt>
              </c:numCache>
            </c:numRef>
          </c:xVal>
          <c:yVal>
            <c:numRef>
              <c:f>'Multiple turnover 2 uM RNA '!$J$29:$J$35</c:f>
              <c:numCache>
                <c:formatCode>General</c:formatCode>
                <c:ptCount val="7"/>
                <c:pt idx="0">
                  <c:v>0.14384021347996601</c:v>
                </c:pt>
                <c:pt idx="1">
                  <c:v>0.23583067157239315</c:v>
                </c:pt>
                <c:pt idx="2">
                  <c:v>0.28810091780212671</c:v>
                </c:pt>
                <c:pt idx="3">
                  <c:v>0.40972789390692593</c:v>
                </c:pt>
                <c:pt idx="4">
                  <c:v>0.57380827234868403</c:v>
                </c:pt>
                <c:pt idx="5">
                  <c:v>0.78027736222860145</c:v>
                </c:pt>
                <c:pt idx="6">
                  <c:v>0.9224194396150891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9D-A84B-8453-9A87D6E3B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415023"/>
        <c:axId val="1279404895"/>
      </c:scatterChart>
      <c:valAx>
        <c:axId val="148241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404895"/>
        <c:crosses val="autoZero"/>
        <c:crossBetween val="midCat"/>
      </c:valAx>
      <c:valAx>
        <c:axId val="127940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 of RNA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415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Rate</a:t>
            </a:r>
            <a:r>
              <a:rPr lang="en-US" sz="1000" b="1" baseline="0"/>
              <a:t> of RNA cleavage from</a:t>
            </a:r>
          </a:p>
          <a:p>
            <a:pPr>
              <a:defRPr sz="1000"/>
            </a:pPr>
            <a:r>
              <a:rPr lang="en-US" sz="1000" b="1" baseline="0"/>
              <a:t> linear region of replicate 3 plot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'Multiple turnover 2 uM RNA '!$H$29:$H$32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</c:numCache>
            </c:numRef>
          </c:xVal>
          <c:yVal>
            <c:numRef>
              <c:f>'Multiple turnover 2 uM RNA '!$J$29:$J$32</c:f>
              <c:numCache>
                <c:formatCode>General</c:formatCode>
                <c:ptCount val="4"/>
                <c:pt idx="0">
                  <c:v>0.14384021347996601</c:v>
                </c:pt>
                <c:pt idx="1">
                  <c:v>0.23583067157239315</c:v>
                </c:pt>
                <c:pt idx="2">
                  <c:v>0.28810091780212671</c:v>
                </c:pt>
                <c:pt idx="3">
                  <c:v>0.40972789390692593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7E-9F40-A686-7E02A544F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983071"/>
        <c:axId val="1079984751"/>
      </c:scatterChart>
      <c:valAx>
        <c:axId val="1079983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4751"/>
        <c:crosses val="autoZero"/>
        <c:crossBetween val="midCat"/>
      </c:valAx>
      <c:valAx>
        <c:axId val="107998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</a:t>
                </a:r>
                <a:r>
                  <a:rPr lang="en-US" b="1" baseline="0"/>
                  <a:t> of RNA cut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3911286303254212E-2"/>
              <c:y val="0.32443494382065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3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Rate</a:t>
            </a:r>
            <a:r>
              <a:rPr lang="en-US" b="1" baseline="0"/>
              <a:t> of RNA cleavage_replicate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'Multiple turnover 5 uM RNA '!$AD$1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xVal>
            <c:numRef>
              <c:f>'Multiple turnover 5 uM RNA '!$H$2:$H$8</c:f>
              <c:numCache>
                <c:formatCode>General</c:formatCode>
                <c:ptCount val="7"/>
                <c:pt idx="0">
                  <c:v>30</c:v>
                </c:pt>
                <c:pt idx="1">
                  <c:v>40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</c:numCache>
            </c:numRef>
          </c:xVal>
          <c:yVal>
            <c:numRef>
              <c:f>'Multiple turnover 5 uM RNA '!$J$2:$J$8</c:f>
              <c:numCache>
                <c:formatCode>General</c:formatCode>
                <c:ptCount val="7"/>
                <c:pt idx="0">
                  <c:v>0.27491126086732864</c:v>
                </c:pt>
                <c:pt idx="1">
                  <c:v>0.32926076444261543</c:v>
                </c:pt>
                <c:pt idx="2">
                  <c:v>0.54284342473035307</c:v>
                </c:pt>
                <c:pt idx="3">
                  <c:v>0.57168578630587996</c:v>
                </c:pt>
                <c:pt idx="4">
                  <c:v>0.62018365142239817</c:v>
                </c:pt>
                <c:pt idx="5">
                  <c:v>0.72698355539551074</c:v>
                </c:pt>
                <c:pt idx="6">
                  <c:v>0.77747483581117005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C0-8945-99F0-1CA384225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415023"/>
        <c:axId val="1279404895"/>
      </c:scatterChart>
      <c:valAx>
        <c:axId val="148241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404895"/>
        <c:crosses val="autoZero"/>
        <c:crossBetween val="midCat"/>
      </c:valAx>
      <c:valAx>
        <c:axId val="127940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 of RNA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415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Rate</a:t>
            </a:r>
            <a:r>
              <a:rPr lang="en-US" sz="1000" b="1" baseline="0"/>
              <a:t> of RNA cleavage from</a:t>
            </a:r>
          </a:p>
          <a:p>
            <a:pPr>
              <a:defRPr sz="1000"/>
            </a:pPr>
            <a:r>
              <a:rPr lang="en-US" sz="1000" b="1" baseline="0"/>
              <a:t> linear region of replicate 1 plot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'Multiple turnover 1.25 uM RNA '!$H$2:$H$5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</c:numCache>
            </c:numRef>
          </c:xVal>
          <c:yVal>
            <c:numRef>
              <c:f>'Multiple turnover 1.25 uM RNA '!$J$2:$J$5</c:f>
              <c:numCache>
                <c:formatCode>General</c:formatCode>
                <c:ptCount val="4"/>
                <c:pt idx="0">
                  <c:v>0.17239584018090739</c:v>
                </c:pt>
                <c:pt idx="1">
                  <c:v>0.30221269770315928</c:v>
                </c:pt>
                <c:pt idx="2">
                  <c:v>0.43434085799555622</c:v>
                </c:pt>
                <c:pt idx="3">
                  <c:v>0.51485255255650064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E1-A64C-B68E-BA9CCC023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983071"/>
        <c:axId val="1079984751"/>
      </c:scatterChart>
      <c:valAx>
        <c:axId val="1079983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4751"/>
        <c:crosses val="autoZero"/>
        <c:crossBetween val="midCat"/>
      </c:valAx>
      <c:valAx>
        <c:axId val="107998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</a:t>
                </a:r>
                <a:r>
                  <a:rPr lang="en-US" b="1" baseline="0"/>
                  <a:t> of RNA cut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3911286303254212E-2"/>
              <c:y val="0.32443494382065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3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Rate</a:t>
            </a:r>
            <a:r>
              <a:rPr lang="en-US" sz="1000" b="1" baseline="0"/>
              <a:t> of RNA cleavage from</a:t>
            </a:r>
          </a:p>
          <a:p>
            <a:pPr>
              <a:defRPr sz="1000"/>
            </a:pPr>
            <a:r>
              <a:rPr lang="en-US" sz="1000" b="1" baseline="0"/>
              <a:t> linear region of replicate 1 plot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'Multiple turnover 5 uM RNA '!$H$2:$H$5</c:f>
              <c:numCache>
                <c:formatCode>General</c:formatCode>
                <c:ptCount val="4"/>
                <c:pt idx="0">
                  <c:v>30</c:v>
                </c:pt>
                <c:pt idx="1">
                  <c:v>40</c:v>
                </c:pt>
                <c:pt idx="2">
                  <c:v>60</c:v>
                </c:pt>
                <c:pt idx="3">
                  <c:v>70</c:v>
                </c:pt>
              </c:numCache>
            </c:numRef>
          </c:xVal>
          <c:yVal>
            <c:numRef>
              <c:f>'Multiple turnover 5 uM RNA '!$J$2:$J$5</c:f>
              <c:numCache>
                <c:formatCode>General</c:formatCode>
                <c:ptCount val="4"/>
                <c:pt idx="0">
                  <c:v>0.27491126086732864</c:v>
                </c:pt>
                <c:pt idx="1">
                  <c:v>0.32926076444261543</c:v>
                </c:pt>
                <c:pt idx="2">
                  <c:v>0.54284342473035307</c:v>
                </c:pt>
                <c:pt idx="3">
                  <c:v>0.57168578630587996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53-5C49-A4F6-27BDCD59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983071"/>
        <c:axId val="1079984751"/>
      </c:scatterChart>
      <c:valAx>
        <c:axId val="1079983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4751"/>
        <c:crosses val="autoZero"/>
        <c:crossBetween val="midCat"/>
      </c:valAx>
      <c:valAx>
        <c:axId val="107998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</a:t>
                </a:r>
                <a:r>
                  <a:rPr lang="en-US" b="1" baseline="0"/>
                  <a:t> of RNA cut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3911286303254212E-2"/>
              <c:y val="0.32443494382065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3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Rate</a:t>
            </a:r>
            <a:r>
              <a:rPr lang="en-US" b="1" baseline="0"/>
              <a:t> of RNA cleavage_replicate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'Multiple turnover 5 uM RNA '!$AD$1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xVal>
            <c:numRef>
              <c:f>'Multiple turnover 5 uM RNA '!$H$15:$H$21</c:f>
              <c:numCache>
                <c:formatCode>General</c:formatCode>
                <c:ptCount val="7"/>
                <c:pt idx="0">
                  <c:v>30</c:v>
                </c:pt>
                <c:pt idx="1">
                  <c:v>40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</c:numCache>
            </c:numRef>
          </c:xVal>
          <c:yVal>
            <c:numRef>
              <c:f>'Multiple turnover 5 uM RNA '!$J$15:$J$21</c:f>
              <c:numCache>
                <c:formatCode>General</c:formatCode>
                <c:ptCount val="7"/>
                <c:pt idx="0">
                  <c:v>0.33132684543482044</c:v>
                </c:pt>
                <c:pt idx="1">
                  <c:v>0.34531580441091642</c:v>
                </c:pt>
                <c:pt idx="2">
                  <c:v>0.52765291268802239</c:v>
                </c:pt>
                <c:pt idx="3">
                  <c:v>0.61065284860247726</c:v>
                </c:pt>
                <c:pt idx="4">
                  <c:v>0.64130862682987111</c:v>
                </c:pt>
                <c:pt idx="5">
                  <c:v>0.73921302950681589</c:v>
                </c:pt>
                <c:pt idx="6">
                  <c:v>0.77835098737514752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09-8845-9627-277931A1C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415023"/>
        <c:axId val="1279404895"/>
      </c:scatterChart>
      <c:valAx>
        <c:axId val="148241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404895"/>
        <c:crosses val="autoZero"/>
        <c:crossBetween val="midCat"/>
      </c:valAx>
      <c:valAx>
        <c:axId val="127940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 of RNA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415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Rate</a:t>
            </a:r>
            <a:r>
              <a:rPr lang="en-US" sz="1000" b="1" baseline="0"/>
              <a:t> of RNA cleavage from</a:t>
            </a:r>
          </a:p>
          <a:p>
            <a:pPr>
              <a:defRPr sz="1000"/>
            </a:pPr>
            <a:r>
              <a:rPr lang="en-US" sz="1000" b="1" baseline="0"/>
              <a:t> linear region of replicate 2 plot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'Multiple turnover 5 uM RNA '!$H$15:$H$18</c:f>
              <c:numCache>
                <c:formatCode>General</c:formatCode>
                <c:ptCount val="4"/>
                <c:pt idx="0">
                  <c:v>30</c:v>
                </c:pt>
                <c:pt idx="1">
                  <c:v>40</c:v>
                </c:pt>
                <c:pt idx="2">
                  <c:v>60</c:v>
                </c:pt>
                <c:pt idx="3">
                  <c:v>70</c:v>
                </c:pt>
              </c:numCache>
            </c:numRef>
          </c:xVal>
          <c:yVal>
            <c:numRef>
              <c:f>'Multiple turnover 5 uM RNA '!$J$15:$J$18</c:f>
              <c:numCache>
                <c:formatCode>General</c:formatCode>
                <c:ptCount val="4"/>
                <c:pt idx="0">
                  <c:v>0.33132684543482044</c:v>
                </c:pt>
                <c:pt idx="1">
                  <c:v>0.34531580441091642</c:v>
                </c:pt>
                <c:pt idx="2">
                  <c:v>0.52765291268802239</c:v>
                </c:pt>
                <c:pt idx="3">
                  <c:v>0.61065284860247726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BB-7047-9261-431AF7C22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983071"/>
        <c:axId val="1079984751"/>
      </c:scatterChart>
      <c:valAx>
        <c:axId val="1079983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4751"/>
        <c:crosses val="autoZero"/>
        <c:crossBetween val="midCat"/>
      </c:valAx>
      <c:valAx>
        <c:axId val="107998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</a:t>
                </a:r>
                <a:r>
                  <a:rPr lang="en-US" b="1" baseline="0"/>
                  <a:t> of RNA cut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3911286303254212E-2"/>
              <c:y val="0.32443494382065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3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Rate</a:t>
            </a:r>
            <a:r>
              <a:rPr lang="en-US" b="1" baseline="0"/>
              <a:t> of RNA cleavage_replicate 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'Multiple turnover 5 uM RNA '!$AD$1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xVal>
            <c:numRef>
              <c:f>'Multiple turnover 5 uM RNA '!$H$29:$H$35</c:f>
              <c:numCache>
                <c:formatCode>General</c:formatCode>
                <c:ptCount val="7"/>
                <c:pt idx="0">
                  <c:v>30</c:v>
                </c:pt>
                <c:pt idx="1">
                  <c:v>40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</c:numCache>
            </c:numRef>
          </c:xVal>
          <c:yVal>
            <c:numRef>
              <c:f>'Multiple turnover 5 uM RNA '!$J$29:$J$35</c:f>
              <c:numCache>
                <c:formatCode>General</c:formatCode>
                <c:ptCount val="7"/>
                <c:pt idx="0">
                  <c:v>0.30408648001645816</c:v>
                </c:pt>
                <c:pt idx="1">
                  <c:v>0.37204735454188415</c:v>
                </c:pt>
                <c:pt idx="2">
                  <c:v>0.51985636537058855</c:v>
                </c:pt>
                <c:pt idx="3">
                  <c:v>0.63465185434550864</c:v>
                </c:pt>
                <c:pt idx="4">
                  <c:v>0.66109708429183278</c:v>
                </c:pt>
                <c:pt idx="5">
                  <c:v>0.7479100039275095</c:v>
                </c:pt>
                <c:pt idx="6">
                  <c:v>0.85133441807402421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D3-0448-8820-46769A935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415023"/>
        <c:axId val="1279404895"/>
      </c:scatterChart>
      <c:valAx>
        <c:axId val="148241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404895"/>
        <c:crosses val="autoZero"/>
        <c:crossBetween val="midCat"/>
      </c:valAx>
      <c:valAx>
        <c:axId val="127940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 of RNA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415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Rate</a:t>
            </a:r>
            <a:r>
              <a:rPr lang="en-US" sz="1000" b="1" baseline="0"/>
              <a:t> of RNA cleavage from</a:t>
            </a:r>
          </a:p>
          <a:p>
            <a:pPr>
              <a:defRPr sz="1000"/>
            </a:pPr>
            <a:r>
              <a:rPr lang="en-US" sz="1000" b="1" baseline="0"/>
              <a:t> linear region of replicate 3 plot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'Multiple turnover 5 uM RNA '!$H$29:$H$32</c:f>
              <c:numCache>
                <c:formatCode>General</c:formatCode>
                <c:ptCount val="4"/>
                <c:pt idx="0">
                  <c:v>30</c:v>
                </c:pt>
                <c:pt idx="1">
                  <c:v>40</c:v>
                </c:pt>
                <c:pt idx="2">
                  <c:v>60</c:v>
                </c:pt>
                <c:pt idx="3">
                  <c:v>70</c:v>
                </c:pt>
              </c:numCache>
            </c:numRef>
          </c:xVal>
          <c:yVal>
            <c:numRef>
              <c:f>'Multiple turnover 5 uM RNA '!$J$29:$J$32</c:f>
              <c:numCache>
                <c:formatCode>General</c:formatCode>
                <c:ptCount val="4"/>
                <c:pt idx="0">
                  <c:v>0.30408648001645816</c:v>
                </c:pt>
                <c:pt idx="1">
                  <c:v>0.37204735454188415</c:v>
                </c:pt>
                <c:pt idx="2">
                  <c:v>0.51985636537058855</c:v>
                </c:pt>
                <c:pt idx="3">
                  <c:v>0.63465185434550864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09-DC4E-88F0-F88688D0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983071"/>
        <c:axId val="1079984751"/>
      </c:scatterChart>
      <c:valAx>
        <c:axId val="1079983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4751"/>
        <c:crosses val="autoZero"/>
        <c:crossBetween val="midCat"/>
      </c:valAx>
      <c:valAx>
        <c:axId val="107998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</a:t>
                </a:r>
                <a:r>
                  <a:rPr lang="en-US" b="1" baseline="0"/>
                  <a:t> of RNA cut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3911286303254212E-2"/>
              <c:y val="0.32443494382065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3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Rate</a:t>
            </a:r>
            <a:r>
              <a:rPr lang="en-US" b="1" baseline="0"/>
              <a:t> of RNA cleavage_replicate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'Multiple turnover 10 uM RNA '!$AD$1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xVal>
            <c:numRef>
              <c:f>'Multiple turnover 10 uM RNA '!$H$2:$H$8</c:f>
              <c:numCache>
                <c:formatCode>General</c:formatCode>
                <c:ptCount val="7"/>
                <c:pt idx="0">
                  <c:v>40</c:v>
                </c:pt>
                <c:pt idx="1">
                  <c:v>60</c:v>
                </c:pt>
                <c:pt idx="2">
                  <c:v>80</c:v>
                </c:pt>
                <c:pt idx="3">
                  <c:v>100</c:v>
                </c:pt>
                <c:pt idx="4">
                  <c:v>120</c:v>
                </c:pt>
                <c:pt idx="5">
                  <c:v>140</c:v>
                </c:pt>
                <c:pt idx="6">
                  <c:v>160</c:v>
                </c:pt>
              </c:numCache>
            </c:numRef>
          </c:xVal>
          <c:yVal>
            <c:numRef>
              <c:f>'Multiple turnover 10 uM RNA '!$J$2:$J$8</c:f>
              <c:numCache>
                <c:formatCode>General</c:formatCode>
                <c:ptCount val="7"/>
                <c:pt idx="0">
                  <c:v>0.25498393922398405</c:v>
                </c:pt>
                <c:pt idx="1">
                  <c:v>0.31046754703512974</c:v>
                </c:pt>
                <c:pt idx="2">
                  <c:v>0.39615561107428748</c:v>
                </c:pt>
                <c:pt idx="3">
                  <c:v>0.47433844898791616</c:v>
                </c:pt>
                <c:pt idx="4">
                  <c:v>0.52008361800846381</c:v>
                </c:pt>
                <c:pt idx="5">
                  <c:v>0.59551318003365117</c:v>
                </c:pt>
                <c:pt idx="6">
                  <c:v>0.70208535155254159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BF-DC4F-A2A2-3F19AFF29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415023"/>
        <c:axId val="1279404895"/>
      </c:scatterChart>
      <c:valAx>
        <c:axId val="148241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404895"/>
        <c:crosses val="autoZero"/>
        <c:crossBetween val="midCat"/>
      </c:valAx>
      <c:valAx>
        <c:axId val="127940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 of RNA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415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Rate</a:t>
            </a:r>
            <a:r>
              <a:rPr lang="en-US" sz="1000" b="1" baseline="0"/>
              <a:t> of RNA cleavage from</a:t>
            </a:r>
          </a:p>
          <a:p>
            <a:pPr>
              <a:defRPr sz="1000"/>
            </a:pPr>
            <a:r>
              <a:rPr lang="en-US" sz="1000" b="1" baseline="0"/>
              <a:t> linear region of replicate 1 plot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'Multiple turnover 10 uM RNA '!$H$2:$H$8</c:f>
              <c:numCache>
                <c:formatCode>General</c:formatCode>
                <c:ptCount val="7"/>
                <c:pt idx="0">
                  <c:v>40</c:v>
                </c:pt>
                <c:pt idx="1">
                  <c:v>60</c:v>
                </c:pt>
                <c:pt idx="2">
                  <c:v>80</c:v>
                </c:pt>
                <c:pt idx="3">
                  <c:v>100</c:v>
                </c:pt>
                <c:pt idx="4">
                  <c:v>120</c:v>
                </c:pt>
                <c:pt idx="5">
                  <c:v>140</c:v>
                </c:pt>
                <c:pt idx="6">
                  <c:v>160</c:v>
                </c:pt>
              </c:numCache>
            </c:numRef>
          </c:xVal>
          <c:yVal>
            <c:numRef>
              <c:f>'Multiple turnover 10 uM RNA '!$J$2:$J$8</c:f>
              <c:numCache>
                <c:formatCode>General</c:formatCode>
                <c:ptCount val="7"/>
                <c:pt idx="0">
                  <c:v>0.25498393922398405</c:v>
                </c:pt>
                <c:pt idx="1">
                  <c:v>0.31046754703512974</c:v>
                </c:pt>
                <c:pt idx="2">
                  <c:v>0.39615561107428748</c:v>
                </c:pt>
                <c:pt idx="3">
                  <c:v>0.47433844898791616</c:v>
                </c:pt>
                <c:pt idx="4">
                  <c:v>0.52008361800846381</c:v>
                </c:pt>
                <c:pt idx="5">
                  <c:v>0.59551318003365117</c:v>
                </c:pt>
                <c:pt idx="6">
                  <c:v>0.70208535155254159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6B-D640-BD6B-F5BFD3FD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983071"/>
        <c:axId val="1079984751"/>
      </c:scatterChart>
      <c:valAx>
        <c:axId val="1079983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4751"/>
        <c:crosses val="autoZero"/>
        <c:crossBetween val="midCat"/>
      </c:valAx>
      <c:valAx>
        <c:axId val="107998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</a:t>
                </a:r>
                <a:r>
                  <a:rPr lang="en-US" b="1" baseline="0"/>
                  <a:t> of RNA cut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3911286303254212E-2"/>
              <c:y val="0.32443494382065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3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Rate</a:t>
            </a:r>
            <a:r>
              <a:rPr lang="en-US" b="1" baseline="0"/>
              <a:t> of RNA cleavage_replicate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'Multiple turnover 10 uM RNA '!$AD$1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xVal>
            <c:numRef>
              <c:f>'Multiple turnover 10 uM RNA '!$H$15:$H$21</c:f>
              <c:numCache>
                <c:formatCode>General</c:formatCode>
                <c:ptCount val="7"/>
                <c:pt idx="0">
                  <c:v>40</c:v>
                </c:pt>
                <c:pt idx="1">
                  <c:v>60</c:v>
                </c:pt>
                <c:pt idx="2">
                  <c:v>80</c:v>
                </c:pt>
                <c:pt idx="3">
                  <c:v>100</c:v>
                </c:pt>
                <c:pt idx="4">
                  <c:v>120</c:v>
                </c:pt>
                <c:pt idx="5">
                  <c:v>140</c:v>
                </c:pt>
                <c:pt idx="6">
                  <c:v>160</c:v>
                </c:pt>
              </c:numCache>
            </c:numRef>
          </c:xVal>
          <c:yVal>
            <c:numRef>
              <c:f>'Multiple turnover 10 uM RNA '!$J$15:$J$21</c:f>
              <c:numCache>
                <c:formatCode>General</c:formatCode>
                <c:ptCount val="7"/>
                <c:pt idx="0">
                  <c:v>0.35331151807413352</c:v>
                </c:pt>
                <c:pt idx="1">
                  <c:v>0.47948919124072686</c:v>
                </c:pt>
                <c:pt idx="2">
                  <c:v>0.5784233053307053</c:v>
                </c:pt>
                <c:pt idx="3">
                  <c:v>0.66283304947981447</c:v>
                </c:pt>
                <c:pt idx="4">
                  <c:v>0.7330437389568224</c:v>
                </c:pt>
                <c:pt idx="5">
                  <c:v>0.82871832162836234</c:v>
                </c:pt>
                <c:pt idx="6">
                  <c:v>0.8405827608422477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2A-C248-A866-15DCB513F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415023"/>
        <c:axId val="1279404895"/>
      </c:scatterChart>
      <c:valAx>
        <c:axId val="148241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404895"/>
        <c:crosses val="autoZero"/>
        <c:crossBetween val="midCat"/>
      </c:valAx>
      <c:valAx>
        <c:axId val="127940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 of RNA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415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Rate</a:t>
            </a:r>
            <a:r>
              <a:rPr lang="en-US" sz="1000" b="1" baseline="0"/>
              <a:t> of RNA cleavage from</a:t>
            </a:r>
          </a:p>
          <a:p>
            <a:pPr>
              <a:defRPr sz="1000"/>
            </a:pPr>
            <a:r>
              <a:rPr lang="en-US" sz="1000" b="1" baseline="0"/>
              <a:t> linear region of replicate 2 plot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'Multiple turnover 10 uM RNA '!$H$15:$H$21</c:f>
              <c:numCache>
                <c:formatCode>General</c:formatCode>
                <c:ptCount val="7"/>
                <c:pt idx="0">
                  <c:v>40</c:v>
                </c:pt>
                <c:pt idx="1">
                  <c:v>60</c:v>
                </c:pt>
                <c:pt idx="2">
                  <c:v>80</c:v>
                </c:pt>
                <c:pt idx="3">
                  <c:v>100</c:v>
                </c:pt>
                <c:pt idx="4">
                  <c:v>120</c:v>
                </c:pt>
                <c:pt idx="5">
                  <c:v>140</c:v>
                </c:pt>
                <c:pt idx="6">
                  <c:v>160</c:v>
                </c:pt>
              </c:numCache>
            </c:numRef>
          </c:xVal>
          <c:yVal>
            <c:numRef>
              <c:f>'Multiple turnover 10 uM RNA '!$J$15:$J$21</c:f>
              <c:numCache>
                <c:formatCode>General</c:formatCode>
                <c:ptCount val="7"/>
                <c:pt idx="0">
                  <c:v>0.35331151807413352</c:v>
                </c:pt>
                <c:pt idx="1">
                  <c:v>0.47948919124072686</c:v>
                </c:pt>
                <c:pt idx="2">
                  <c:v>0.5784233053307053</c:v>
                </c:pt>
                <c:pt idx="3">
                  <c:v>0.66283304947981447</c:v>
                </c:pt>
                <c:pt idx="4">
                  <c:v>0.7330437389568224</c:v>
                </c:pt>
                <c:pt idx="5">
                  <c:v>0.82871832162836234</c:v>
                </c:pt>
                <c:pt idx="6">
                  <c:v>0.8405827608422477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7F-C641-8417-CDC225219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983071"/>
        <c:axId val="1079984751"/>
      </c:scatterChart>
      <c:valAx>
        <c:axId val="1079983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4751"/>
        <c:crosses val="autoZero"/>
        <c:crossBetween val="midCat"/>
      </c:valAx>
      <c:valAx>
        <c:axId val="107998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</a:t>
                </a:r>
                <a:r>
                  <a:rPr lang="en-US" b="1" baseline="0"/>
                  <a:t> of RNA cut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3911286303254212E-2"/>
              <c:y val="0.32443494382065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3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Rate</a:t>
            </a:r>
            <a:r>
              <a:rPr lang="en-US" b="1" baseline="0"/>
              <a:t> of RNA cleavage_replicate 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'Multiple turnover 10 uM RNA '!$AD$1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xVal>
            <c:numRef>
              <c:f>'Multiple turnover 10 uM RNA '!$H$29:$H$35</c:f>
              <c:numCache>
                <c:formatCode>General</c:formatCode>
                <c:ptCount val="7"/>
                <c:pt idx="0">
                  <c:v>40</c:v>
                </c:pt>
                <c:pt idx="1">
                  <c:v>60</c:v>
                </c:pt>
                <c:pt idx="2">
                  <c:v>80</c:v>
                </c:pt>
                <c:pt idx="3">
                  <c:v>100</c:v>
                </c:pt>
                <c:pt idx="4">
                  <c:v>120</c:v>
                </c:pt>
                <c:pt idx="5">
                  <c:v>140</c:v>
                </c:pt>
                <c:pt idx="6">
                  <c:v>160</c:v>
                </c:pt>
              </c:numCache>
            </c:numRef>
          </c:xVal>
          <c:yVal>
            <c:numRef>
              <c:f>'Multiple turnover 10 uM RNA '!$J$29:$J$35</c:f>
              <c:numCache>
                <c:formatCode>General</c:formatCode>
                <c:ptCount val="7"/>
                <c:pt idx="0">
                  <c:v>0.22302226098023747</c:v>
                </c:pt>
                <c:pt idx="1">
                  <c:v>0.34995934336589796</c:v>
                </c:pt>
                <c:pt idx="2">
                  <c:v>0.4852045205463309</c:v>
                </c:pt>
                <c:pt idx="3">
                  <c:v>0.51801854885277576</c:v>
                </c:pt>
                <c:pt idx="4">
                  <c:v>0.54531152409347494</c:v>
                </c:pt>
                <c:pt idx="5">
                  <c:v>0.64312313657093689</c:v>
                </c:pt>
                <c:pt idx="6">
                  <c:v>0.73442379532625479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0F-3A46-88F3-884A90BB8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415023"/>
        <c:axId val="1279404895"/>
      </c:scatterChart>
      <c:valAx>
        <c:axId val="148241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404895"/>
        <c:crosses val="autoZero"/>
        <c:crossBetween val="midCat"/>
      </c:valAx>
      <c:valAx>
        <c:axId val="127940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 of RNA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415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Rate</a:t>
            </a:r>
            <a:r>
              <a:rPr lang="en-US" b="1" baseline="0"/>
              <a:t> of RNA cleavage_replicate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'Multiple turnover 1.25 uM RNA '!$AD$1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xVal>
            <c:numRef>
              <c:f>'Multiple turnover 1.25 uM RNA '!$H$15:$H$21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60</c:v>
                </c:pt>
              </c:numCache>
            </c:numRef>
          </c:xVal>
          <c:yVal>
            <c:numRef>
              <c:f>'Multiple turnover 1.25 uM RNA '!$J$15:$J$21</c:f>
              <c:numCache>
                <c:formatCode>General</c:formatCode>
                <c:ptCount val="7"/>
                <c:pt idx="0">
                  <c:v>3.6976186080856566E-2</c:v>
                </c:pt>
                <c:pt idx="1">
                  <c:v>0.15852870592578916</c:v>
                </c:pt>
                <c:pt idx="2">
                  <c:v>0.2904836625438435</c:v>
                </c:pt>
                <c:pt idx="3">
                  <c:v>0.46383607162636148</c:v>
                </c:pt>
                <c:pt idx="4">
                  <c:v>0.61238693003507483</c:v>
                </c:pt>
                <c:pt idx="5">
                  <c:v>0.72769060365515958</c:v>
                </c:pt>
                <c:pt idx="6">
                  <c:v>0.87182942588148427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5F-C04E-B801-733B53383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415023"/>
        <c:axId val="1279404895"/>
      </c:scatterChart>
      <c:valAx>
        <c:axId val="148241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404895"/>
        <c:crosses val="autoZero"/>
        <c:crossBetween val="midCat"/>
      </c:valAx>
      <c:valAx>
        <c:axId val="127940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 of RNA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415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Rate</a:t>
            </a:r>
            <a:r>
              <a:rPr lang="en-US" sz="1000" b="1" baseline="0"/>
              <a:t> of RNA cleavage from</a:t>
            </a:r>
          </a:p>
          <a:p>
            <a:pPr>
              <a:defRPr sz="1000"/>
            </a:pPr>
            <a:r>
              <a:rPr lang="en-US" sz="1000" b="1" baseline="0"/>
              <a:t> linear region of replicate 3 plot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'Multiple turnover 10 uM RNA '!$H$29:$H$35</c:f>
              <c:numCache>
                <c:formatCode>General</c:formatCode>
                <c:ptCount val="7"/>
                <c:pt idx="0">
                  <c:v>40</c:v>
                </c:pt>
                <c:pt idx="1">
                  <c:v>60</c:v>
                </c:pt>
                <c:pt idx="2">
                  <c:v>80</c:v>
                </c:pt>
                <c:pt idx="3">
                  <c:v>100</c:v>
                </c:pt>
                <c:pt idx="4">
                  <c:v>120</c:v>
                </c:pt>
                <c:pt idx="5">
                  <c:v>140</c:v>
                </c:pt>
                <c:pt idx="6">
                  <c:v>160</c:v>
                </c:pt>
              </c:numCache>
            </c:numRef>
          </c:xVal>
          <c:yVal>
            <c:numRef>
              <c:f>'Multiple turnover 10 uM RNA '!$J$29:$J$35</c:f>
              <c:numCache>
                <c:formatCode>General</c:formatCode>
                <c:ptCount val="7"/>
                <c:pt idx="0">
                  <c:v>0.22302226098023747</c:v>
                </c:pt>
                <c:pt idx="1">
                  <c:v>0.34995934336589796</c:v>
                </c:pt>
                <c:pt idx="2">
                  <c:v>0.4852045205463309</c:v>
                </c:pt>
                <c:pt idx="3">
                  <c:v>0.51801854885277576</c:v>
                </c:pt>
                <c:pt idx="4">
                  <c:v>0.54531152409347494</c:v>
                </c:pt>
                <c:pt idx="5">
                  <c:v>0.64312313657093689</c:v>
                </c:pt>
                <c:pt idx="6">
                  <c:v>0.73442379532625479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D7-FA43-9AF9-56797C881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983071"/>
        <c:axId val="1079984751"/>
      </c:scatterChart>
      <c:valAx>
        <c:axId val="1079983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4751"/>
        <c:crosses val="autoZero"/>
        <c:crossBetween val="midCat"/>
      </c:valAx>
      <c:valAx>
        <c:axId val="107998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</a:t>
                </a:r>
                <a:r>
                  <a:rPr lang="en-US" b="1" baseline="0"/>
                  <a:t> of RNA cut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3911286303254212E-2"/>
              <c:y val="0.32443494382065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3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Rate</a:t>
            </a:r>
            <a:r>
              <a:rPr lang="en-US" b="1" baseline="0"/>
              <a:t> of RNA cleavage_replicate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'Multiple turnover 20 uM RNA '!$AD$1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xVal>
            <c:numRef>
              <c:f>'Multiple turnover 20 uM RNA '!$H$2:$H$8</c:f>
              <c:numCache>
                <c:formatCode>General</c:formatCode>
                <c:ptCount val="7"/>
                <c:pt idx="0">
                  <c:v>40</c:v>
                </c:pt>
                <c:pt idx="1">
                  <c:v>60</c:v>
                </c:pt>
                <c:pt idx="2">
                  <c:v>80</c:v>
                </c:pt>
                <c:pt idx="3">
                  <c:v>100</c:v>
                </c:pt>
                <c:pt idx="4">
                  <c:v>120</c:v>
                </c:pt>
                <c:pt idx="5">
                  <c:v>140</c:v>
                </c:pt>
                <c:pt idx="6">
                  <c:v>160</c:v>
                </c:pt>
              </c:numCache>
            </c:numRef>
          </c:xVal>
          <c:yVal>
            <c:numRef>
              <c:f>'Multiple turnover 20 uM RNA '!$J$2:$J$8</c:f>
              <c:numCache>
                <c:formatCode>General</c:formatCode>
                <c:ptCount val="7"/>
                <c:pt idx="0">
                  <c:v>0.14343153081248453</c:v>
                </c:pt>
                <c:pt idx="1">
                  <c:v>0.15384938519056393</c:v>
                </c:pt>
                <c:pt idx="2">
                  <c:v>0.21717865780108858</c:v>
                </c:pt>
                <c:pt idx="3">
                  <c:v>0.25830397810810318</c:v>
                </c:pt>
                <c:pt idx="4">
                  <c:v>0.26934594357795683</c:v>
                </c:pt>
                <c:pt idx="5">
                  <c:v>0.30925904811056371</c:v>
                </c:pt>
                <c:pt idx="6">
                  <c:v>0.37236628119805326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93-6A4E-8E23-F581E099E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415023"/>
        <c:axId val="1279404895"/>
      </c:scatterChart>
      <c:valAx>
        <c:axId val="148241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404895"/>
        <c:crosses val="autoZero"/>
        <c:crossBetween val="midCat"/>
      </c:valAx>
      <c:valAx>
        <c:axId val="127940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 of RNA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415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Rate</a:t>
            </a:r>
            <a:r>
              <a:rPr lang="en-US" sz="1000" b="1" baseline="0"/>
              <a:t> of RNA cleavage from</a:t>
            </a:r>
          </a:p>
          <a:p>
            <a:pPr>
              <a:defRPr sz="1000"/>
            </a:pPr>
            <a:r>
              <a:rPr lang="en-US" sz="1000" b="1" baseline="0"/>
              <a:t> linear region of replicate 1 plot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'Multiple turnover 20 uM RNA '!$H$2:$H$8</c:f>
              <c:numCache>
                <c:formatCode>General</c:formatCode>
                <c:ptCount val="7"/>
                <c:pt idx="0">
                  <c:v>40</c:v>
                </c:pt>
                <c:pt idx="1">
                  <c:v>60</c:v>
                </c:pt>
                <c:pt idx="2">
                  <c:v>80</c:v>
                </c:pt>
                <c:pt idx="3">
                  <c:v>100</c:v>
                </c:pt>
                <c:pt idx="4">
                  <c:v>120</c:v>
                </c:pt>
                <c:pt idx="5">
                  <c:v>140</c:v>
                </c:pt>
                <c:pt idx="6">
                  <c:v>160</c:v>
                </c:pt>
              </c:numCache>
            </c:numRef>
          </c:xVal>
          <c:yVal>
            <c:numRef>
              <c:f>'Multiple turnover 20 uM RNA '!$J$2:$J$8</c:f>
              <c:numCache>
                <c:formatCode>General</c:formatCode>
                <c:ptCount val="7"/>
                <c:pt idx="0">
                  <c:v>0.14343153081248453</c:v>
                </c:pt>
                <c:pt idx="1">
                  <c:v>0.15384938519056393</c:v>
                </c:pt>
                <c:pt idx="2">
                  <c:v>0.21717865780108858</c:v>
                </c:pt>
                <c:pt idx="3">
                  <c:v>0.25830397810810318</c:v>
                </c:pt>
                <c:pt idx="4">
                  <c:v>0.26934594357795683</c:v>
                </c:pt>
                <c:pt idx="5">
                  <c:v>0.30925904811056371</c:v>
                </c:pt>
                <c:pt idx="6">
                  <c:v>0.37236628119805326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C9-E045-884B-A6615315A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983071"/>
        <c:axId val="1079984751"/>
      </c:scatterChart>
      <c:valAx>
        <c:axId val="1079983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4751"/>
        <c:crosses val="autoZero"/>
        <c:crossBetween val="midCat"/>
      </c:valAx>
      <c:valAx>
        <c:axId val="107998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</a:t>
                </a:r>
                <a:r>
                  <a:rPr lang="en-US" b="1" baseline="0"/>
                  <a:t> of RNA cut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3911286303254212E-2"/>
              <c:y val="0.32443494382065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3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Rate</a:t>
            </a:r>
            <a:r>
              <a:rPr lang="en-US" b="1" baseline="0"/>
              <a:t> of RNA cleavage_replicate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'Multiple turnover 20 uM RNA '!$AD$1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xVal>
            <c:numRef>
              <c:f>'Multiple turnover 20 uM RNA '!$H$15:$H$21</c:f>
              <c:numCache>
                <c:formatCode>General</c:formatCode>
                <c:ptCount val="7"/>
                <c:pt idx="0">
                  <c:v>40</c:v>
                </c:pt>
                <c:pt idx="1">
                  <c:v>60</c:v>
                </c:pt>
                <c:pt idx="2">
                  <c:v>80</c:v>
                </c:pt>
                <c:pt idx="3">
                  <c:v>100</c:v>
                </c:pt>
                <c:pt idx="4">
                  <c:v>120</c:v>
                </c:pt>
                <c:pt idx="5">
                  <c:v>140</c:v>
                </c:pt>
                <c:pt idx="6">
                  <c:v>160</c:v>
                </c:pt>
              </c:numCache>
            </c:numRef>
          </c:xVal>
          <c:yVal>
            <c:numRef>
              <c:f>'Multiple turnover 20 uM RNA '!$J$15:$J$21</c:f>
              <c:numCache>
                <c:formatCode>General</c:formatCode>
                <c:ptCount val="7"/>
                <c:pt idx="0">
                  <c:v>7.9333842282353698E-2</c:v>
                </c:pt>
                <c:pt idx="1">
                  <c:v>0.12775751406678545</c:v>
                </c:pt>
                <c:pt idx="2">
                  <c:v>0.14882046352060771</c:v>
                </c:pt>
                <c:pt idx="3">
                  <c:v>0.21104796373266979</c:v>
                </c:pt>
                <c:pt idx="4">
                  <c:v>0.23064627100592827</c:v>
                </c:pt>
                <c:pt idx="5">
                  <c:v>0.31991404416546498</c:v>
                </c:pt>
                <c:pt idx="6">
                  <c:v>0.37061290657015489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42-D545-A6DF-64C0BAA85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415023"/>
        <c:axId val="1279404895"/>
      </c:scatterChart>
      <c:valAx>
        <c:axId val="148241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404895"/>
        <c:crosses val="autoZero"/>
        <c:crossBetween val="midCat"/>
      </c:valAx>
      <c:valAx>
        <c:axId val="127940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 of RNA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415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Rate</a:t>
            </a:r>
            <a:r>
              <a:rPr lang="en-US" sz="1000" b="1" baseline="0"/>
              <a:t> of RNA cleavage from</a:t>
            </a:r>
          </a:p>
          <a:p>
            <a:pPr>
              <a:defRPr sz="1000"/>
            </a:pPr>
            <a:r>
              <a:rPr lang="en-US" sz="1000" b="1" baseline="0"/>
              <a:t> linear region of replicate 2 plot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'Multiple turnover 20 uM RNA '!$H$15:$H$21</c:f>
              <c:numCache>
                <c:formatCode>General</c:formatCode>
                <c:ptCount val="7"/>
                <c:pt idx="0">
                  <c:v>40</c:v>
                </c:pt>
                <c:pt idx="1">
                  <c:v>60</c:v>
                </c:pt>
                <c:pt idx="2">
                  <c:v>80</c:v>
                </c:pt>
                <c:pt idx="3">
                  <c:v>100</c:v>
                </c:pt>
                <c:pt idx="4">
                  <c:v>120</c:v>
                </c:pt>
                <c:pt idx="5">
                  <c:v>140</c:v>
                </c:pt>
                <c:pt idx="6">
                  <c:v>160</c:v>
                </c:pt>
              </c:numCache>
            </c:numRef>
          </c:xVal>
          <c:yVal>
            <c:numRef>
              <c:f>'Multiple turnover 20 uM RNA '!$J$15:$J$21</c:f>
              <c:numCache>
                <c:formatCode>General</c:formatCode>
                <c:ptCount val="7"/>
                <c:pt idx="0">
                  <c:v>7.9333842282353698E-2</c:v>
                </c:pt>
                <c:pt idx="1">
                  <c:v>0.12775751406678545</c:v>
                </c:pt>
                <c:pt idx="2">
                  <c:v>0.14882046352060771</c:v>
                </c:pt>
                <c:pt idx="3">
                  <c:v>0.21104796373266979</c:v>
                </c:pt>
                <c:pt idx="4">
                  <c:v>0.23064627100592827</c:v>
                </c:pt>
                <c:pt idx="5">
                  <c:v>0.31991404416546498</c:v>
                </c:pt>
                <c:pt idx="6">
                  <c:v>0.37061290657015489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14-1F4C-9C34-CBAEA08DB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983071"/>
        <c:axId val="1079984751"/>
      </c:scatterChart>
      <c:valAx>
        <c:axId val="1079983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4751"/>
        <c:crosses val="autoZero"/>
        <c:crossBetween val="midCat"/>
      </c:valAx>
      <c:valAx>
        <c:axId val="107998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</a:t>
                </a:r>
                <a:r>
                  <a:rPr lang="en-US" b="1" baseline="0"/>
                  <a:t> of RNA cut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3911286303254212E-2"/>
              <c:y val="0.32443494382065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3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Rate</a:t>
            </a:r>
            <a:r>
              <a:rPr lang="en-US" b="1" baseline="0"/>
              <a:t> of RNA cleavage_replicate 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'Multiple turnover 20 uM RNA '!$AD$1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xVal>
            <c:numRef>
              <c:f>'Multiple turnover 20 uM RNA '!$H$29:$H$35</c:f>
              <c:numCache>
                <c:formatCode>General</c:formatCode>
                <c:ptCount val="7"/>
                <c:pt idx="0">
                  <c:v>40</c:v>
                </c:pt>
                <c:pt idx="1">
                  <c:v>60</c:v>
                </c:pt>
                <c:pt idx="2">
                  <c:v>80</c:v>
                </c:pt>
                <c:pt idx="3">
                  <c:v>100</c:v>
                </c:pt>
                <c:pt idx="4">
                  <c:v>120</c:v>
                </c:pt>
                <c:pt idx="5">
                  <c:v>140</c:v>
                </c:pt>
                <c:pt idx="6">
                  <c:v>160</c:v>
                </c:pt>
              </c:numCache>
            </c:numRef>
          </c:xVal>
          <c:yVal>
            <c:numRef>
              <c:f>'Multiple turnover 20 uM RNA '!$J$29:$J$35</c:f>
              <c:numCache>
                <c:formatCode>General</c:formatCode>
                <c:ptCount val="7"/>
                <c:pt idx="0">
                  <c:v>0.17441128151017352</c:v>
                </c:pt>
                <c:pt idx="1">
                  <c:v>0.21601500674130947</c:v>
                </c:pt>
                <c:pt idx="2">
                  <c:v>0.28735264188690518</c:v>
                </c:pt>
                <c:pt idx="3">
                  <c:v>0.33454481505363731</c:v>
                </c:pt>
                <c:pt idx="4">
                  <c:v>0.40345347444239515</c:v>
                </c:pt>
                <c:pt idx="5">
                  <c:v>0.46658730409243332</c:v>
                </c:pt>
                <c:pt idx="6">
                  <c:v>0.50569742116726102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AB-1549-9623-755F332F2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415023"/>
        <c:axId val="1279404895"/>
      </c:scatterChart>
      <c:valAx>
        <c:axId val="148241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404895"/>
        <c:crosses val="autoZero"/>
        <c:crossBetween val="midCat"/>
      </c:valAx>
      <c:valAx>
        <c:axId val="127940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 of RNA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415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Rate</a:t>
            </a:r>
            <a:r>
              <a:rPr lang="en-US" sz="1000" b="1" baseline="0"/>
              <a:t> of RNA cleavage from</a:t>
            </a:r>
          </a:p>
          <a:p>
            <a:pPr>
              <a:defRPr sz="1000"/>
            </a:pPr>
            <a:r>
              <a:rPr lang="en-US" sz="1000" b="1" baseline="0"/>
              <a:t> linear region of replicate 3 plot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'Multiple turnover 20 uM RNA '!$H$29:$H$35</c:f>
              <c:numCache>
                <c:formatCode>General</c:formatCode>
                <c:ptCount val="7"/>
                <c:pt idx="0">
                  <c:v>40</c:v>
                </c:pt>
                <c:pt idx="1">
                  <c:v>60</c:v>
                </c:pt>
                <c:pt idx="2">
                  <c:v>80</c:v>
                </c:pt>
                <c:pt idx="3">
                  <c:v>100</c:v>
                </c:pt>
                <c:pt idx="4">
                  <c:v>120</c:v>
                </c:pt>
                <c:pt idx="5">
                  <c:v>140</c:v>
                </c:pt>
                <c:pt idx="6">
                  <c:v>160</c:v>
                </c:pt>
              </c:numCache>
            </c:numRef>
          </c:xVal>
          <c:yVal>
            <c:numRef>
              <c:f>'Multiple turnover 20 uM RNA '!$J$29:$J$35</c:f>
              <c:numCache>
                <c:formatCode>General</c:formatCode>
                <c:ptCount val="7"/>
                <c:pt idx="0">
                  <c:v>0.17441128151017352</c:v>
                </c:pt>
                <c:pt idx="1">
                  <c:v>0.21601500674130947</c:v>
                </c:pt>
                <c:pt idx="2">
                  <c:v>0.28735264188690518</c:v>
                </c:pt>
                <c:pt idx="3">
                  <c:v>0.33454481505363731</c:v>
                </c:pt>
                <c:pt idx="4">
                  <c:v>0.40345347444239515</c:v>
                </c:pt>
                <c:pt idx="5">
                  <c:v>0.46658730409243332</c:v>
                </c:pt>
                <c:pt idx="6">
                  <c:v>0.50569742116726102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22-694D-8C1B-12DC24913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983071"/>
        <c:axId val="1079984751"/>
      </c:scatterChart>
      <c:valAx>
        <c:axId val="1079983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4751"/>
        <c:crosses val="autoZero"/>
        <c:crossBetween val="midCat"/>
      </c:valAx>
      <c:valAx>
        <c:axId val="107998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</a:t>
                </a:r>
                <a:r>
                  <a:rPr lang="en-US" b="1" baseline="0"/>
                  <a:t> of RNA cut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3911286303254212E-2"/>
              <c:y val="0.32443494382065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3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200" b="1"/>
              <a:t>2 uM dimer SsoCsx1, 50 nM A1 RNA,</a:t>
            </a:r>
            <a:r>
              <a:rPr lang="en-GB" sz="1200" b="1" baseline="0"/>
              <a:t> </a:t>
            </a:r>
            <a:r>
              <a:rPr lang="en-GB" sz="1200" b="1"/>
              <a:t>50 °C, replicate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4"/>
            <c:spPr>
              <a:solidFill>
                <a:srgbClr val="00B0F0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'Single turnover kinetics'!$H$5:$H$17</c:f>
              <c:numCache>
                <c:formatCode>General</c:formatCode>
                <c:ptCount val="13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8</c:v>
                </c:pt>
              </c:numCache>
            </c:numRef>
          </c:xVal>
          <c:yVal>
            <c:numRef>
              <c:f>'Single turnover kinetics'!$J$5:$J$17</c:f>
              <c:numCache>
                <c:formatCode>General</c:formatCode>
                <c:ptCount val="13"/>
                <c:pt idx="0">
                  <c:v>0.73056523553561292</c:v>
                </c:pt>
                <c:pt idx="1">
                  <c:v>0.81443032376115077</c:v>
                </c:pt>
                <c:pt idx="2">
                  <c:v>0.87166367647426002</c:v>
                </c:pt>
                <c:pt idx="3">
                  <c:v>0.91250031209761695</c:v>
                </c:pt>
                <c:pt idx="4">
                  <c:v>0.94414701046151217</c:v>
                </c:pt>
                <c:pt idx="5">
                  <c:v>0.9503925296314395</c:v>
                </c:pt>
                <c:pt idx="6">
                  <c:v>0.96763458540952563</c:v>
                </c:pt>
                <c:pt idx="7">
                  <c:v>0.97655879384079813</c:v>
                </c:pt>
                <c:pt idx="8">
                  <c:v>0.98199107579156875</c:v>
                </c:pt>
                <c:pt idx="9">
                  <c:v>0.99407549552184504</c:v>
                </c:pt>
                <c:pt idx="10">
                  <c:v>0.99402020965826199</c:v>
                </c:pt>
                <c:pt idx="11">
                  <c:v>0.99475854344933856</c:v>
                </c:pt>
                <c:pt idx="12">
                  <c:v>0.99774219666786745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A1-E245-9AAD-1AE710430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5026240"/>
        <c:axId val="1435027872"/>
      </c:scatterChart>
      <c:valAx>
        <c:axId val="143502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5027872"/>
        <c:crosses val="autoZero"/>
        <c:crossBetween val="midCat"/>
      </c:valAx>
      <c:valAx>
        <c:axId val="143502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Fraction of RNA cut</a:t>
                </a:r>
              </a:p>
            </c:rich>
          </c:tx>
          <c:layout>
            <c:manualLayout>
              <c:xMode val="edge"/>
              <c:yMode val="edge"/>
              <c:x val="1.0708384960537071E-2"/>
              <c:y val="0.17719569143216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5026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200" b="1"/>
              <a:t>2 uM dimer SsoCsx1, 50 nM A1 RNA,</a:t>
            </a:r>
            <a:r>
              <a:rPr lang="en-GB" sz="1200" b="1" baseline="0"/>
              <a:t> </a:t>
            </a:r>
            <a:r>
              <a:rPr lang="en-GB" sz="1200" b="1"/>
              <a:t>50 °C, replicate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4"/>
            <c:spPr>
              <a:solidFill>
                <a:srgbClr val="00B0F0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'Single turnover kinetics'!$H$25:$H$37</c:f>
              <c:numCache>
                <c:formatCode>General</c:formatCode>
                <c:ptCount val="13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8</c:v>
                </c:pt>
              </c:numCache>
            </c:numRef>
          </c:xVal>
          <c:yVal>
            <c:numRef>
              <c:f>'Single turnover kinetics'!$J$25:$J$37</c:f>
              <c:numCache>
                <c:formatCode>General</c:formatCode>
                <c:ptCount val="13"/>
                <c:pt idx="0">
                  <c:v>0.88064440080804207</c:v>
                </c:pt>
                <c:pt idx="1">
                  <c:v>0.93334500316920743</c:v>
                </c:pt>
                <c:pt idx="2">
                  <c:v>0.95824975048667449</c:v>
                </c:pt>
                <c:pt idx="3">
                  <c:v>0.96838697928651185</c:v>
                </c:pt>
                <c:pt idx="4">
                  <c:v>0.97561898362317345</c:v>
                </c:pt>
                <c:pt idx="5">
                  <c:v>0.98264911862152893</c:v>
                </c:pt>
                <c:pt idx="6">
                  <c:v>0.98790477978596203</c:v>
                </c:pt>
                <c:pt idx="7">
                  <c:v>0.98971454546224547</c:v>
                </c:pt>
                <c:pt idx="8">
                  <c:v>0.9917332388453074</c:v>
                </c:pt>
                <c:pt idx="9">
                  <c:v>0.99197322337336369</c:v>
                </c:pt>
                <c:pt idx="10">
                  <c:v>0.99923910787869208</c:v>
                </c:pt>
                <c:pt idx="11">
                  <c:v>0.99927581139474775</c:v>
                </c:pt>
                <c:pt idx="12">
                  <c:v>0.99945085893285934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B3-F843-8BA9-03FF9E2AA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5026240"/>
        <c:axId val="1435027872"/>
      </c:scatterChart>
      <c:valAx>
        <c:axId val="143502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5027872"/>
        <c:crosses val="autoZero"/>
        <c:crossBetween val="midCat"/>
      </c:valAx>
      <c:valAx>
        <c:axId val="143502787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Fraction of RNA cut</a:t>
                </a:r>
              </a:p>
            </c:rich>
          </c:tx>
          <c:layout>
            <c:manualLayout>
              <c:xMode val="edge"/>
              <c:yMode val="edge"/>
              <c:x val="1.0708384960537071E-2"/>
              <c:y val="0.17719569143216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5026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200" b="1"/>
              <a:t>2 uM dimer SsoCsx1, 50 nM A1 RNA,</a:t>
            </a:r>
            <a:r>
              <a:rPr lang="en-GB" sz="1200" b="1" baseline="0"/>
              <a:t> </a:t>
            </a:r>
            <a:r>
              <a:rPr lang="en-GB" sz="1200" b="1"/>
              <a:t>50 °C, replicate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4"/>
            <c:spPr>
              <a:solidFill>
                <a:srgbClr val="00B0F0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'Single turnover kinetics'!$H$45:$H$57</c:f>
              <c:numCache>
                <c:formatCode>General</c:formatCode>
                <c:ptCount val="13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8</c:v>
                </c:pt>
              </c:numCache>
            </c:numRef>
          </c:xVal>
          <c:yVal>
            <c:numRef>
              <c:f>'Single turnover kinetics'!$J$45:$J$57</c:f>
              <c:numCache>
                <c:formatCode>General</c:formatCode>
                <c:ptCount val="13"/>
                <c:pt idx="0">
                  <c:v>0.72751927284624662</c:v>
                </c:pt>
                <c:pt idx="1">
                  <c:v>0.82326493262172051</c:v>
                </c:pt>
                <c:pt idx="2">
                  <c:v>0.87550099175919671</c:v>
                </c:pt>
                <c:pt idx="3">
                  <c:v>0.91668967139030322</c:v>
                </c:pt>
                <c:pt idx="4">
                  <c:v>0.93831411160869471</c:v>
                </c:pt>
                <c:pt idx="5">
                  <c:v>0.95052706377931828</c:v>
                </c:pt>
                <c:pt idx="6">
                  <c:v>0.96862922520090788</c:v>
                </c:pt>
                <c:pt idx="7">
                  <c:v>0.97075588409709013</c:v>
                </c:pt>
                <c:pt idx="8">
                  <c:v>0.98690264400956995</c:v>
                </c:pt>
                <c:pt idx="9">
                  <c:v>0.99073932069607185</c:v>
                </c:pt>
                <c:pt idx="10">
                  <c:v>0.98874813406130502</c:v>
                </c:pt>
                <c:pt idx="11">
                  <c:v>0.99543228431793551</c:v>
                </c:pt>
                <c:pt idx="12">
                  <c:v>0.99670776843956399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BA-1D4F-B35E-5AA1FA0BF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5026240"/>
        <c:axId val="1435027872"/>
      </c:scatterChart>
      <c:valAx>
        <c:axId val="143502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5027872"/>
        <c:crosses val="autoZero"/>
        <c:crossBetween val="midCat"/>
      </c:valAx>
      <c:valAx>
        <c:axId val="143502787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Fraction of RNA cut</a:t>
                </a:r>
              </a:p>
            </c:rich>
          </c:tx>
          <c:layout>
            <c:manualLayout>
              <c:xMode val="edge"/>
              <c:yMode val="edge"/>
              <c:x val="1.0708384960537071E-2"/>
              <c:y val="0.17719569143216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5026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Rate</a:t>
            </a:r>
            <a:r>
              <a:rPr lang="en-US" sz="1000" b="1" baseline="0"/>
              <a:t> of RNA cleavage from</a:t>
            </a:r>
          </a:p>
          <a:p>
            <a:pPr>
              <a:defRPr sz="1000"/>
            </a:pPr>
            <a:r>
              <a:rPr lang="en-US" sz="1000" b="1" baseline="0"/>
              <a:t> linear region of replicate 2 plot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'Multiple turnover 1.25 uM RNA '!$H$15:$H$18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</c:numCache>
            </c:numRef>
          </c:xVal>
          <c:yVal>
            <c:numRef>
              <c:f>'Multiple turnover 1.25 uM RNA '!$J$15:$J$18</c:f>
              <c:numCache>
                <c:formatCode>General</c:formatCode>
                <c:ptCount val="4"/>
                <c:pt idx="0">
                  <c:v>3.6976186080856566E-2</c:v>
                </c:pt>
                <c:pt idx="1">
                  <c:v>0.15852870592578916</c:v>
                </c:pt>
                <c:pt idx="2">
                  <c:v>0.2904836625438435</c:v>
                </c:pt>
                <c:pt idx="3">
                  <c:v>0.46383607162636148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7B-5F46-94F6-CA0F22A48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983071"/>
        <c:axId val="1079984751"/>
      </c:scatterChart>
      <c:valAx>
        <c:axId val="1079983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4751"/>
        <c:crosses val="autoZero"/>
        <c:crossBetween val="midCat"/>
      </c:valAx>
      <c:valAx>
        <c:axId val="107998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</a:t>
                </a:r>
                <a:r>
                  <a:rPr lang="en-US" b="1" baseline="0"/>
                  <a:t> of RNA cut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3911286303254212E-2"/>
              <c:y val="0.32443494382065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3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200" b="1"/>
              <a:t>2 uM dimer SsoCsx1, 50 nM A1 RNA,</a:t>
            </a:r>
            <a:r>
              <a:rPr lang="en-GB" sz="1200" b="1" baseline="0"/>
              <a:t> </a:t>
            </a:r>
            <a:r>
              <a:rPr lang="en-GB" sz="1200" b="1"/>
              <a:t>50 °C, average of three replicates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4"/>
            <c:spPr>
              <a:solidFill>
                <a:srgbClr val="00B0F0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'Single turnover kinetics'!$Y$3:$Y$16</c:f>
                <c:numCache>
                  <c:formatCode>General</c:formatCode>
                  <c:ptCount val="14"/>
                  <c:pt idx="0">
                    <c:v>0</c:v>
                  </c:pt>
                  <c:pt idx="1">
                    <c:v>8.7540789112742878E-2</c:v>
                  </c:pt>
                  <c:pt idx="2">
                    <c:v>6.6252513441855995E-2</c:v>
                  </c:pt>
                  <c:pt idx="3">
                    <c:v>4.8920394984126432E-2</c:v>
                  </c:pt>
                  <c:pt idx="4">
                    <c:v>3.1127377939901807E-2</c:v>
                  </c:pt>
                  <c:pt idx="5">
                    <c:v>2.0067225683238522E-2</c:v>
                  </c:pt>
                  <c:pt idx="6">
                    <c:v>1.8584635410281315E-2</c:v>
                  </c:pt>
                  <c:pt idx="7">
                    <c:v>1.1426701864015096E-2</c:v>
                  </c:pt>
                  <c:pt idx="8">
                    <c:v>9.7140654292068428E-3</c:v>
                  </c:pt>
                  <c:pt idx="9">
                    <c:v>4.8711376117009054E-3</c:v>
                  </c:pt>
                  <c:pt idx="10">
                    <c:v>1.6868178360170377E-3</c:v>
                  </c:pt>
                  <c:pt idx="11">
                    <c:v>5.2455093710769788E-3</c:v>
                  </c:pt>
                  <c:pt idx="12">
                    <c:v>2.4369494878785079E-3</c:v>
                  </c:pt>
                  <c:pt idx="13">
                    <c:v>1.3852866099190206E-3</c:v>
                  </c:pt>
                </c:numCache>
              </c:numRef>
            </c:plus>
            <c:minus>
              <c:numRef>
                <c:f>'Single turnover kinetics'!$Y$3:$Y$16</c:f>
                <c:numCache>
                  <c:formatCode>General</c:formatCode>
                  <c:ptCount val="14"/>
                  <c:pt idx="0">
                    <c:v>0</c:v>
                  </c:pt>
                  <c:pt idx="1">
                    <c:v>8.7540789112742878E-2</c:v>
                  </c:pt>
                  <c:pt idx="2">
                    <c:v>6.6252513441855995E-2</c:v>
                  </c:pt>
                  <c:pt idx="3">
                    <c:v>4.8920394984126432E-2</c:v>
                  </c:pt>
                  <c:pt idx="4">
                    <c:v>3.1127377939901807E-2</c:v>
                  </c:pt>
                  <c:pt idx="5">
                    <c:v>2.0067225683238522E-2</c:v>
                  </c:pt>
                  <c:pt idx="6">
                    <c:v>1.8584635410281315E-2</c:v>
                  </c:pt>
                  <c:pt idx="7">
                    <c:v>1.1426701864015096E-2</c:v>
                  </c:pt>
                  <c:pt idx="8">
                    <c:v>9.7140654292068428E-3</c:v>
                  </c:pt>
                  <c:pt idx="9">
                    <c:v>4.8711376117009054E-3</c:v>
                  </c:pt>
                  <c:pt idx="10">
                    <c:v>1.6868178360170377E-3</c:v>
                  </c:pt>
                  <c:pt idx="11">
                    <c:v>5.2455093710769788E-3</c:v>
                  </c:pt>
                  <c:pt idx="12">
                    <c:v>2.4369494878785079E-3</c:v>
                  </c:pt>
                  <c:pt idx="13">
                    <c:v>1.3852866099190206E-3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'Single turnover kinetics'!$T$3:$T$16</c:f>
              <c:numCache>
                <c:formatCode>General</c:formatCode>
                <c:ptCount val="1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8</c:v>
                </c:pt>
              </c:numCache>
            </c:numRef>
          </c:xVal>
          <c:yVal>
            <c:numRef>
              <c:f>'Single turnover kinetics'!$X$3:$X$16</c:f>
              <c:numCache>
                <c:formatCode>General</c:formatCode>
                <c:ptCount val="14"/>
                <c:pt idx="0">
                  <c:v>0</c:v>
                </c:pt>
                <c:pt idx="1">
                  <c:v>0.77957630306330061</c:v>
                </c:pt>
                <c:pt idx="2">
                  <c:v>0.85701341985069279</c:v>
                </c:pt>
                <c:pt idx="3">
                  <c:v>0.90180480624004378</c:v>
                </c:pt>
                <c:pt idx="4">
                  <c:v>0.93252565425814404</c:v>
                </c:pt>
                <c:pt idx="5">
                  <c:v>0.95269336856446019</c:v>
                </c:pt>
                <c:pt idx="6">
                  <c:v>0.96118957067742894</c:v>
                </c:pt>
                <c:pt idx="7">
                  <c:v>0.97472286346546522</c:v>
                </c:pt>
                <c:pt idx="8">
                  <c:v>0.97900974113337791</c:v>
                </c:pt>
                <c:pt idx="9">
                  <c:v>0.98687565288214874</c:v>
                </c:pt>
                <c:pt idx="10">
                  <c:v>0.99226267986376016</c:v>
                </c:pt>
                <c:pt idx="11">
                  <c:v>0.99400248386608636</c:v>
                </c:pt>
                <c:pt idx="12">
                  <c:v>0.9964888797206739</c:v>
                </c:pt>
                <c:pt idx="13">
                  <c:v>0.99796694134676367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FB-F941-B78F-D49C2FF06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5026240"/>
        <c:axId val="1435027872"/>
      </c:scatterChart>
      <c:valAx>
        <c:axId val="143502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5027872"/>
        <c:crosses val="autoZero"/>
        <c:crossBetween val="midCat"/>
      </c:valAx>
      <c:valAx>
        <c:axId val="143502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Fraction of RNA cut</a:t>
                </a:r>
              </a:p>
            </c:rich>
          </c:tx>
          <c:layout>
            <c:manualLayout>
              <c:xMode val="edge"/>
              <c:yMode val="edge"/>
              <c:x val="1.0708384960537071E-2"/>
              <c:y val="0.17719569143216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5026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Rate</a:t>
            </a:r>
            <a:r>
              <a:rPr lang="en-US" b="1" baseline="0"/>
              <a:t> of RNA cleavage_replicate 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'Multiple turnover 1.25 uM RNA '!$AD$1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xVal>
            <c:numRef>
              <c:f>'Multiple turnover 1.25 uM RNA '!$H$29:$H$35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60</c:v>
                </c:pt>
              </c:numCache>
            </c:numRef>
          </c:xVal>
          <c:yVal>
            <c:numRef>
              <c:f>'Multiple turnover 1.25 uM RNA '!$J$29:$J$35</c:f>
              <c:numCache>
                <c:formatCode>General</c:formatCode>
                <c:ptCount val="7"/>
                <c:pt idx="0">
                  <c:v>5.3546245470916208E-2</c:v>
                </c:pt>
                <c:pt idx="1">
                  <c:v>0.24470431682251778</c:v>
                </c:pt>
                <c:pt idx="2">
                  <c:v>0.34008808661126894</c:v>
                </c:pt>
                <c:pt idx="3">
                  <c:v>0.4908912079726338</c:v>
                </c:pt>
                <c:pt idx="4">
                  <c:v>0.63877980516803712</c:v>
                </c:pt>
                <c:pt idx="5">
                  <c:v>0.76671512153493449</c:v>
                </c:pt>
                <c:pt idx="6">
                  <c:v>0.87583982411606021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B6-4E4B-8938-EF9CBC7D4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415023"/>
        <c:axId val="1279404895"/>
      </c:scatterChart>
      <c:valAx>
        <c:axId val="148241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404895"/>
        <c:crosses val="autoZero"/>
        <c:crossBetween val="midCat"/>
      </c:valAx>
      <c:valAx>
        <c:axId val="127940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 of RNA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415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Rate</a:t>
            </a:r>
            <a:r>
              <a:rPr lang="en-US" sz="1000" b="1" baseline="0"/>
              <a:t> of RNA cleavage from</a:t>
            </a:r>
          </a:p>
          <a:p>
            <a:pPr>
              <a:defRPr sz="1000"/>
            </a:pPr>
            <a:r>
              <a:rPr lang="en-US" sz="1000" b="1" baseline="0"/>
              <a:t> linear region of replicate 3 plot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'Multiple turnover 1.25 uM RNA '!$H$29:$H$32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</c:numCache>
            </c:numRef>
          </c:xVal>
          <c:yVal>
            <c:numRef>
              <c:f>'Multiple turnover 1.25 uM RNA '!$J$29:$J$32</c:f>
              <c:numCache>
                <c:formatCode>General</c:formatCode>
                <c:ptCount val="4"/>
                <c:pt idx="0">
                  <c:v>5.3546245470916208E-2</c:v>
                </c:pt>
                <c:pt idx="1">
                  <c:v>0.24470431682251778</c:v>
                </c:pt>
                <c:pt idx="2">
                  <c:v>0.34008808661126894</c:v>
                </c:pt>
                <c:pt idx="3">
                  <c:v>0.4908912079726338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2E-184C-9A08-1EBF3D2CE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983071"/>
        <c:axId val="1079984751"/>
      </c:scatterChart>
      <c:valAx>
        <c:axId val="1079983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4751"/>
        <c:crosses val="autoZero"/>
        <c:crossBetween val="midCat"/>
      </c:valAx>
      <c:valAx>
        <c:axId val="107998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</a:t>
                </a:r>
                <a:r>
                  <a:rPr lang="en-US" b="1" baseline="0"/>
                  <a:t> of RNA cut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3911286303254212E-2"/>
              <c:y val="0.32443494382065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3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Rate</a:t>
            </a:r>
            <a:r>
              <a:rPr lang="en-US" b="1" baseline="0"/>
              <a:t> of RNA cleavage_replicate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265373751384197E-2"/>
          <c:y val="0.21719458853430257"/>
          <c:w val="0.79355642520483027"/>
          <c:h val="0.719449908052358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'Multiple turnover 1.5 uM RNA '!$AD$1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xVal>
            <c:numRef>
              <c:f>'Multiple turnover 1.5 uM RNA '!$H$2:$H$8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25.5</c:v>
                </c:pt>
                <c:pt idx="5">
                  <c:v>30</c:v>
                </c:pt>
                <c:pt idx="6">
                  <c:v>40</c:v>
                </c:pt>
              </c:numCache>
            </c:numRef>
          </c:xVal>
          <c:yVal>
            <c:numRef>
              <c:f>'Multiple turnover 1.5 uM RNA '!$J$2:$J$8</c:f>
              <c:numCache>
                <c:formatCode>General</c:formatCode>
                <c:ptCount val="7"/>
                <c:pt idx="0">
                  <c:v>8.8119124355651599E-2</c:v>
                </c:pt>
                <c:pt idx="1">
                  <c:v>0.20381970677964478</c:v>
                </c:pt>
                <c:pt idx="2">
                  <c:v>0.33169954955385744</c:v>
                </c:pt>
                <c:pt idx="3">
                  <c:v>0.41719346231458548</c:v>
                </c:pt>
                <c:pt idx="4">
                  <c:v>0.49339632566012842</c:v>
                </c:pt>
                <c:pt idx="5">
                  <c:v>0.5807551428325507</c:v>
                </c:pt>
                <c:pt idx="6">
                  <c:v>0.67477023421286686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7C-6144-87AA-67ED2F714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415023"/>
        <c:axId val="1279404895"/>
      </c:scatterChart>
      <c:valAx>
        <c:axId val="148241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404895"/>
        <c:crosses val="autoZero"/>
        <c:crossBetween val="midCat"/>
      </c:valAx>
      <c:valAx>
        <c:axId val="127940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 of RNA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415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Rate</a:t>
            </a:r>
            <a:r>
              <a:rPr lang="en-US" sz="1000" b="1" baseline="0"/>
              <a:t> of RNA cleavage from</a:t>
            </a:r>
          </a:p>
          <a:p>
            <a:pPr>
              <a:defRPr sz="1000"/>
            </a:pPr>
            <a:r>
              <a:rPr lang="en-US" sz="1000" b="1" baseline="0"/>
              <a:t> linear region of replicate 1 plot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'Multiple turnover 1.5 uM RNA '!$H$2:$H$5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</c:numCache>
            </c:numRef>
          </c:xVal>
          <c:yVal>
            <c:numRef>
              <c:f>'Multiple turnover 1.5 uM RNA '!$J$2:$J$5</c:f>
              <c:numCache>
                <c:formatCode>General</c:formatCode>
                <c:ptCount val="4"/>
                <c:pt idx="0">
                  <c:v>8.8119124355651599E-2</c:v>
                </c:pt>
                <c:pt idx="1">
                  <c:v>0.20381970677964478</c:v>
                </c:pt>
                <c:pt idx="2">
                  <c:v>0.33169954955385744</c:v>
                </c:pt>
                <c:pt idx="3">
                  <c:v>0.41719346231458548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2C-A74B-B09E-8B9EFB47C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983071"/>
        <c:axId val="1079984751"/>
      </c:scatterChart>
      <c:valAx>
        <c:axId val="1079983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4751"/>
        <c:crosses val="autoZero"/>
        <c:crossBetween val="midCat"/>
      </c:valAx>
      <c:valAx>
        <c:axId val="107998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</a:t>
                </a:r>
                <a:r>
                  <a:rPr lang="en-US" b="1" baseline="0"/>
                  <a:t> of RNA cut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3911286303254212E-2"/>
              <c:y val="0.32443494382065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983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Rate</a:t>
            </a:r>
            <a:r>
              <a:rPr lang="en-US" b="1" baseline="0"/>
              <a:t> of RNA cleavage_replicate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'Multiple turnover 1.5 uM RNA '!$AD$1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xVal>
            <c:numRef>
              <c:f>'Multiple turnover 1.5 uM RNA '!$H$15:$H$21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25.5</c:v>
                </c:pt>
                <c:pt idx="5">
                  <c:v>30</c:v>
                </c:pt>
                <c:pt idx="6">
                  <c:v>40</c:v>
                </c:pt>
              </c:numCache>
            </c:numRef>
          </c:xVal>
          <c:yVal>
            <c:numRef>
              <c:f>'Multiple turnover 1.5 uM RNA '!$J$15:$J$21</c:f>
              <c:numCache>
                <c:formatCode>General</c:formatCode>
                <c:ptCount val="7"/>
                <c:pt idx="0">
                  <c:v>4.4130605634809097E-2</c:v>
                </c:pt>
                <c:pt idx="1">
                  <c:v>0.24964474822771035</c:v>
                </c:pt>
                <c:pt idx="2">
                  <c:v>0.26633165829145722</c:v>
                </c:pt>
                <c:pt idx="3">
                  <c:v>0.38937181960354689</c:v>
                </c:pt>
                <c:pt idx="4">
                  <c:v>0.4617241023442647</c:v>
                </c:pt>
                <c:pt idx="5">
                  <c:v>0.50706137321679479</c:v>
                </c:pt>
                <c:pt idx="6">
                  <c:v>0.65600514420443445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97-1141-8046-82EACAABB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415023"/>
        <c:axId val="1279404895"/>
      </c:scatterChart>
      <c:valAx>
        <c:axId val="148241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404895"/>
        <c:crosses val="autoZero"/>
        <c:crossBetween val="midCat"/>
      </c:valAx>
      <c:valAx>
        <c:axId val="127940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Fraction of RNA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415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139300</xdr:colOff>
      <xdr:row>0</xdr:row>
      <xdr:rowOff>165020</xdr:rowOff>
    </xdr:from>
    <xdr:to>
      <xdr:col>14</xdr:col>
      <xdr:colOff>728133</xdr:colOff>
      <xdr:row>9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E4C1AD3-3A48-D14E-A904-9ECEB2D29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824233</xdr:colOff>
      <xdr:row>0</xdr:row>
      <xdr:rowOff>939800</xdr:rowOff>
    </xdr:from>
    <xdr:to>
      <xdr:col>18</xdr:col>
      <xdr:colOff>806349</xdr:colOff>
      <xdr:row>9</xdr:row>
      <xdr:rowOff>9417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71E6391-FE05-C644-AFE4-1B1F2BA63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13</xdr:row>
      <xdr:rowOff>0</xdr:rowOff>
    </xdr:from>
    <xdr:to>
      <xdr:col>14</xdr:col>
      <xdr:colOff>588833</xdr:colOff>
      <xdr:row>24</xdr:row>
      <xdr:rowOff>23267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5596593-1797-C14F-ACE6-DA9FBFDEE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684933</xdr:colOff>
      <xdr:row>13</xdr:row>
      <xdr:rowOff>812800</xdr:rowOff>
    </xdr:from>
    <xdr:to>
      <xdr:col>18</xdr:col>
      <xdr:colOff>667049</xdr:colOff>
      <xdr:row>24</xdr:row>
      <xdr:rowOff>15752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0B29871-F7E4-1F40-8948-37D6961BD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41450</xdr:colOff>
      <xdr:row>26</xdr:row>
      <xdr:rowOff>209519</xdr:rowOff>
    </xdr:from>
    <xdr:to>
      <xdr:col>14</xdr:col>
      <xdr:colOff>630283</xdr:colOff>
      <xdr:row>34</xdr:row>
      <xdr:rowOff>215853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AE6F93B-2062-B044-9232-54E57A29C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726383</xdr:colOff>
      <xdr:row>27</xdr:row>
      <xdr:rowOff>152400</xdr:rowOff>
    </xdr:from>
    <xdr:to>
      <xdr:col>18</xdr:col>
      <xdr:colOff>708499</xdr:colOff>
      <xdr:row>34</xdr:row>
      <xdr:rowOff>208338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0D7244-7208-EA4F-BAD5-635D7C2DD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139300</xdr:colOff>
      <xdr:row>0</xdr:row>
      <xdr:rowOff>165020</xdr:rowOff>
    </xdr:from>
    <xdr:to>
      <xdr:col>14</xdr:col>
      <xdr:colOff>728133</xdr:colOff>
      <xdr:row>9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D55497-DC3C-AB40-A8FB-32967B523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824233</xdr:colOff>
      <xdr:row>0</xdr:row>
      <xdr:rowOff>939800</xdr:rowOff>
    </xdr:from>
    <xdr:to>
      <xdr:col>18</xdr:col>
      <xdr:colOff>806349</xdr:colOff>
      <xdr:row>9</xdr:row>
      <xdr:rowOff>9417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057BCE3-9189-D542-8E38-51CCD7CD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13</xdr:row>
      <xdr:rowOff>0</xdr:rowOff>
    </xdr:from>
    <xdr:to>
      <xdr:col>14</xdr:col>
      <xdr:colOff>588833</xdr:colOff>
      <xdr:row>24</xdr:row>
      <xdr:rowOff>23267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91264A6-0108-7A4C-BAB0-CCFF0E8AC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684933</xdr:colOff>
      <xdr:row>13</xdr:row>
      <xdr:rowOff>812800</xdr:rowOff>
    </xdr:from>
    <xdr:to>
      <xdr:col>18</xdr:col>
      <xdr:colOff>667049</xdr:colOff>
      <xdr:row>24</xdr:row>
      <xdr:rowOff>15752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E6CA79A-0D69-4E48-9EC8-C888202DD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41450</xdr:colOff>
      <xdr:row>26</xdr:row>
      <xdr:rowOff>209519</xdr:rowOff>
    </xdr:from>
    <xdr:to>
      <xdr:col>14</xdr:col>
      <xdr:colOff>630283</xdr:colOff>
      <xdr:row>34</xdr:row>
      <xdr:rowOff>215853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059D665-76FC-F34B-95FA-43AE3D459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726383</xdr:colOff>
      <xdr:row>27</xdr:row>
      <xdr:rowOff>152400</xdr:rowOff>
    </xdr:from>
    <xdr:to>
      <xdr:col>18</xdr:col>
      <xdr:colOff>708499</xdr:colOff>
      <xdr:row>34</xdr:row>
      <xdr:rowOff>208338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A57F0AF-5660-6E47-8CAD-6563FA86C6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139300</xdr:colOff>
      <xdr:row>0</xdr:row>
      <xdr:rowOff>165020</xdr:rowOff>
    </xdr:from>
    <xdr:to>
      <xdr:col>14</xdr:col>
      <xdr:colOff>728133</xdr:colOff>
      <xdr:row>9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D813C94-B544-C54C-A934-6D895626A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824233</xdr:colOff>
      <xdr:row>0</xdr:row>
      <xdr:rowOff>939800</xdr:rowOff>
    </xdr:from>
    <xdr:to>
      <xdr:col>18</xdr:col>
      <xdr:colOff>806349</xdr:colOff>
      <xdr:row>9</xdr:row>
      <xdr:rowOff>9417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84B8192-66A9-144A-A97F-6310A20D6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13</xdr:row>
      <xdr:rowOff>0</xdr:rowOff>
    </xdr:from>
    <xdr:to>
      <xdr:col>14</xdr:col>
      <xdr:colOff>588833</xdr:colOff>
      <xdr:row>24</xdr:row>
      <xdr:rowOff>23267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E262F72-B9BA-F645-9480-77C8A0AEE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684933</xdr:colOff>
      <xdr:row>13</xdr:row>
      <xdr:rowOff>812800</xdr:rowOff>
    </xdr:from>
    <xdr:to>
      <xdr:col>18</xdr:col>
      <xdr:colOff>667049</xdr:colOff>
      <xdr:row>24</xdr:row>
      <xdr:rowOff>15752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306D1C5-322D-634C-9BDB-7642C7D7E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41450</xdr:colOff>
      <xdr:row>26</xdr:row>
      <xdr:rowOff>209519</xdr:rowOff>
    </xdr:from>
    <xdr:to>
      <xdr:col>14</xdr:col>
      <xdr:colOff>630283</xdr:colOff>
      <xdr:row>34</xdr:row>
      <xdr:rowOff>215853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F65DAE0-70AF-6C48-94A8-50C797A11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726383</xdr:colOff>
      <xdr:row>27</xdr:row>
      <xdr:rowOff>152400</xdr:rowOff>
    </xdr:from>
    <xdr:to>
      <xdr:col>18</xdr:col>
      <xdr:colOff>708499</xdr:colOff>
      <xdr:row>34</xdr:row>
      <xdr:rowOff>208338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5C1621E-1DFF-B843-B8E1-2AD84018D5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139300</xdr:colOff>
      <xdr:row>0</xdr:row>
      <xdr:rowOff>165020</xdr:rowOff>
    </xdr:from>
    <xdr:to>
      <xdr:col>14</xdr:col>
      <xdr:colOff>728133</xdr:colOff>
      <xdr:row>9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ECBE628-2FC4-EB4D-B299-E308F975C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824233</xdr:colOff>
      <xdr:row>0</xdr:row>
      <xdr:rowOff>939800</xdr:rowOff>
    </xdr:from>
    <xdr:to>
      <xdr:col>18</xdr:col>
      <xdr:colOff>806349</xdr:colOff>
      <xdr:row>9</xdr:row>
      <xdr:rowOff>9417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78C9E75-0A89-2D4C-84F2-A31272AF5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13</xdr:row>
      <xdr:rowOff>0</xdr:rowOff>
    </xdr:from>
    <xdr:to>
      <xdr:col>14</xdr:col>
      <xdr:colOff>588833</xdr:colOff>
      <xdr:row>24</xdr:row>
      <xdr:rowOff>23267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7D7E6D2-E01E-4546-B8B2-FDAF90D18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684933</xdr:colOff>
      <xdr:row>13</xdr:row>
      <xdr:rowOff>812800</xdr:rowOff>
    </xdr:from>
    <xdr:to>
      <xdr:col>18</xdr:col>
      <xdr:colOff>667049</xdr:colOff>
      <xdr:row>24</xdr:row>
      <xdr:rowOff>15752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A498287-3F32-194F-B92F-F0F1190C4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41450</xdr:colOff>
      <xdr:row>26</xdr:row>
      <xdr:rowOff>209519</xdr:rowOff>
    </xdr:from>
    <xdr:to>
      <xdr:col>14</xdr:col>
      <xdr:colOff>630283</xdr:colOff>
      <xdr:row>34</xdr:row>
      <xdr:rowOff>215853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F5AA8B-2F9D-7146-AA46-390CB42E8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726383</xdr:colOff>
      <xdr:row>27</xdr:row>
      <xdr:rowOff>152400</xdr:rowOff>
    </xdr:from>
    <xdr:to>
      <xdr:col>18</xdr:col>
      <xdr:colOff>708499</xdr:colOff>
      <xdr:row>34</xdr:row>
      <xdr:rowOff>208338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A049A05-41F1-8C4A-BED8-D36D1847C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139300</xdr:colOff>
      <xdr:row>0</xdr:row>
      <xdr:rowOff>165020</xdr:rowOff>
    </xdr:from>
    <xdr:to>
      <xdr:col>14</xdr:col>
      <xdr:colOff>728133</xdr:colOff>
      <xdr:row>9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C5905E5-9159-D64C-A512-D060A6DD9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824233</xdr:colOff>
      <xdr:row>0</xdr:row>
      <xdr:rowOff>939800</xdr:rowOff>
    </xdr:from>
    <xdr:to>
      <xdr:col>18</xdr:col>
      <xdr:colOff>806349</xdr:colOff>
      <xdr:row>9</xdr:row>
      <xdr:rowOff>9417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90581E8-DB9E-AA44-9250-015AF9D9E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13</xdr:row>
      <xdr:rowOff>0</xdr:rowOff>
    </xdr:from>
    <xdr:to>
      <xdr:col>14</xdr:col>
      <xdr:colOff>588833</xdr:colOff>
      <xdr:row>24</xdr:row>
      <xdr:rowOff>23267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F944CFC-D7B2-A54C-B7E3-02F02B486B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684933</xdr:colOff>
      <xdr:row>13</xdr:row>
      <xdr:rowOff>812800</xdr:rowOff>
    </xdr:from>
    <xdr:to>
      <xdr:col>18</xdr:col>
      <xdr:colOff>667049</xdr:colOff>
      <xdr:row>24</xdr:row>
      <xdr:rowOff>15752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D0FF18B-2D58-6A4C-9547-8E45A43F9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41450</xdr:colOff>
      <xdr:row>26</xdr:row>
      <xdr:rowOff>209519</xdr:rowOff>
    </xdr:from>
    <xdr:to>
      <xdr:col>14</xdr:col>
      <xdr:colOff>630283</xdr:colOff>
      <xdr:row>34</xdr:row>
      <xdr:rowOff>215853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4F27BEB-ED70-254C-9251-E64DD38B6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726383</xdr:colOff>
      <xdr:row>27</xdr:row>
      <xdr:rowOff>152400</xdr:rowOff>
    </xdr:from>
    <xdr:to>
      <xdr:col>18</xdr:col>
      <xdr:colOff>708499</xdr:colOff>
      <xdr:row>34</xdr:row>
      <xdr:rowOff>208338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1468991-4A2E-9F44-A9FB-880763A4E3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139300</xdr:colOff>
      <xdr:row>0</xdr:row>
      <xdr:rowOff>165020</xdr:rowOff>
    </xdr:from>
    <xdr:to>
      <xdr:col>14</xdr:col>
      <xdr:colOff>728133</xdr:colOff>
      <xdr:row>9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13CE45-D550-9342-9152-6082F9EDB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824233</xdr:colOff>
      <xdr:row>0</xdr:row>
      <xdr:rowOff>939800</xdr:rowOff>
    </xdr:from>
    <xdr:to>
      <xdr:col>18</xdr:col>
      <xdr:colOff>806349</xdr:colOff>
      <xdr:row>9</xdr:row>
      <xdr:rowOff>9417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6C8BB13-1EEE-1B44-BD28-8AB5A5F39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13</xdr:row>
      <xdr:rowOff>0</xdr:rowOff>
    </xdr:from>
    <xdr:to>
      <xdr:col>14</xdr:col>
      <xdr:colOff>588833</xdr:colOff>
      <xdr:row>24</xdr:row>
      <xdr:rowOff>23267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006D98E-4001-A047-996C-3021FA1FB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684933</xdr:colOff>
      <xdr:row>13</xdr:row>
      <xdr:rowOff>812800</xdr:rowOff>
    </xdr:from>
    <xdr:to>
      <xdr:col>18</xdr:col>
      <xdr:colOff>667049</xdr:colOff>
      <xdr:row>24</xdr:row>
      <xdr:rowOff>15752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92BAE4E-2034-9E48-A65A-CA61F37DB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41450</xdr:colOff>
      <xdr:row>26</xdr:row>
      <xdr:rowOff>209519</xdr:rowOff>
    </xdr:from>
    <xdr:to>
      <xdr:col>14</xdr:col>
      <xdr:colOff>630283</xdr:colOff>
      <xdr:row>34</xdr:row>
      <xdr:rowOff>215853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DCABBC1-0A54-444D-BB80-D974F5878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726383</xdr:colOff>
      <xdr:row>27</xdr:row>
      <xdr:rowOff>152400</xdr:rowOff>
    </xdr:from>
    <xdr:to>
      <xdr:col>18</xdr:col>
      <xdr:colOff>708499</xdr:colOff>
      <xdr:row>34</xdr:row>
      <xdr:rowOff>208338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F52432E-242F-FF4E-B259-5F9146FD9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203200</xdr:colOff>
      <xdr:row>1</xdr:row>
      <xdr:rowOff>622300</xdr:rowOff>
    </xdr:from>
    <xdr:to>
      <xdr:col>16</xdr:col>
      <xdr:colOff>778431</xdr:colOff>
      <xdr:row>14</xdr:row>
      <xdr:rowOff>176339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D9E116-CFA2-C342-93A6-4D22130AE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196391</xdr:colOff>
      <xdr:row>21</xdr:row>
      <xdr:rowOff>1283094</xdr:rowOff>
    </xdr:from>
    <xdr:to>
      <xdr:col>16</xdr:col>
      <xdr:colOff>771622</xdr:colOff>
      <xdr:row>37</xdr:row>
      <xdr:rowOff>208680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A83C8C-B8FB-4443-B895-035B9423F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42</xdr:row>
      <xdr:rowOff>0</xdr:rowOff>
    </xdr:from>
    <xdr:to>
      <xdr:col>16</xdr:col>
      <xdr:colOff>575231</xdr:colOff>
      <xdr:row>58</xdr:row>
      <xdr:rowOff>12287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2751CFD-9E63-0A47-B798-73536A027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107324</xdr:colOff>
      <xdr:row>1</xdr:row>
      <xdr:rowOff>840704</xdr:rowOff>
    </xdr:from>
    <xdr:to>
      <xdr:col>31</xdr:col>
      <xdr:colOff>682554</xdr:colOff>
      <xdr:row>16</xdr:row>
      <xdr:rowOff>1222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E335E92-1AEE-3241-8384-E22D48D9C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2ADF7-9390-9A4E-B2C8-AD4EDB28FFC9}">
  <sheetPr>
    <pageSetUpPr fitToPage="1"/>
  </sheetPr>
  <dimension ref="A1:AI37"/>
  <sheetViews>
    <sheetView tabSelected="1" zoomScale="85" zoomScaleNormal="44" workbookViewId="0">
      <selection activeCell="A27" sqref="A27"/>
    </sheetView>
  </sheetViews>
  <sheetFormatPr baseColWidth="10" defaultRowHeight="18" x14ac:dyDescent="0.2"/>
  <cols>
    <col min="1" max="1" width="13.6640625" style="2" customWidth="1"/>
    <col min="2" max="2" width="11" style="2" bestFit="1" customWidth="1"/>
    <col min="3" max="3" width="13" style="2" bestFit="1" customWidth="1"/>
    <col min="4" max="4" width="11" style="9" bestFit="1" customWidth="1"/>
    <col min="5" max="5" width="13" style="2" bestFit="1" customWidth="1"/>
    <col min="6" max="6" width="11" style="2" bestFit="1" customWidth="1"/>
    <col min="7" max="7" width="8.1640625" style="2" customWidth="1"/>
    <col min="8" max="8" width="12.6640625" style="2" customWidth="1"/>
    <col min="9" max="10" width="11" style="2" bestFit="1" customWidth="1"/>
    <col min="11" max="19" width="10.83203125" style="2"/>
    <col min="20" max="20" width="10.83203125" style="9"/>
    <col min="21" max="21" width="13.6640625" style="2" customWidth="1"/>
    <col min="22" max="22" width="11" style="2" bestFit="1" customWidth="1"/>
    <col min="23" max="23" width="13.6640625" style="2" customWidth="1"/>
    <col min="24" max="24" width="12.83203125" style="2" customWidth="1"/>
    <col min="25" max="26" width="11" style="2" bestFit="1" customWidth="1"/>
    <col min="27" max="27" width="11" style="9" bestFit="1" customWidth="1"/>
    <col min="28" max="28" width="12.1640625" style="13" customWidth="1"/>
    <col min="29" max="31" width="10.83203125" style="9"/>
    <col min="32" max="33" width="10.83203125" style="2"/>
    <col min="34" max="34" width="12.5" style="2" customWidth="1"/>
    <col min="35" max="35" width="14.33203125" style="2" customWidth="1"/>
    <col min="36" max="16384" width="10.83203125" style="2"/>
  </cols>
  <sheetData>
    <row r="1" spans="1:35" ht="152" x14ac:dyDescent="0.2">
      <c r="A1" s="6" t="s">
        <v>29</v>
      </c>
      <c r="B1" s="5" t="s">
        <v>8</v>
      </c>
      <c r="C1" s="5" t="s">
        <v>10</v>
      </c>
      <c r="D1" s="33" t="s">
        <v>9</v>
      </c>
      <c r="E1" s="5" t="s">
        <v>11</v>
      </c>
      <c r="F1" s="5" t="s">
        <v>12</v>
      </c>
      <c r="H1" s="5" t="s">
        <v>3</v>
      </c>
      <c r="I1" s="7" t="s">
        <v>6</v>
      </c>
      <c r="J1" s="7" t="s">
        <v>5</v>
      </c>
      <c r="T1" s="15"/>
      <c r="U1" s="5" t="s">
        <v>7</v>
      </c>
      <c r="V1" s="7" t="s">
        <v>4</v>
      </c>
      <c r="W1" s="7"/>
      <c r="X1" s="7"/>
      <c r="Y1" s="3"/>
      <c r="Z1" s="3"/>
      <c r="AA1" s="14"/>
      <c r="AB1" s="10"/>
      <c r="AC1" s="11"/>
      <c r="AD1" s="10"/>
      <c r="AF1" s="7"/>
      <c r="AG1" s="7"/>
      <c r="AH1" s="7"/>
      <c r="AI1" s="3"/>
    </row>
    <row r="2" spans="1:35" x14ac:dyDescent="0.2">
      <c r="A2" s="2" t="s">
        <v>0</v>
      </c>
      <c r="B2" s="2">
        <v>1</v>
      </c>
      <c r="C2" s="4">
        <v>1.429E-5</v>
      </c>
      <c r="D2" s="28">
        <v>73.093999999999994</v>
      </c>
      <c r="E2" s="4">
        <v>2.3280000000000001E-5</v>
      </c>
      <c r="F2" s="2">
        <v>1574.4090000000001</v>
      </c>
      <c r="H2" s="2">
        <v>5</v>
      </c>
      <c r="I2" s="2">
        <f t="shared" ref="I2:I8" si="0">D5-$D$2</f>
        <v>314.74200000000002</v>
      </c>
      <c r="J2" s="2">
        <f t="shared" ref="J2:J8" si="1">(($D$4-$D$2)-I2)/($D$4-$D$2)</f>
        <v>0.17239584018090739</v>
      </c>
      <c r="T2" s="15"/>
      <c r="U2" s="2">
        <v>1</v>
      </c>
      <c r="V2" s="2">
        <v>2.76E-2</v>
      </c>
      <c r="W2" s="29"/>
      <c r="AA2" s="14"/>
      <c r="AB2" s="12"/>
      <c r="AC2" s="12"/>
      <c r="AD2" s="12"/>
    </row>
    <row r="3" spans="1:35" x14ac:dyDescent="0.2">
      <c r="A3" s="2" t="s">
        <v>13</v>
      </c>
      <c r="B3" s="2">
        <v>2</v>
      </c>
      <c r="C3" s="4">
        <v>1.429E-5</v>
      </c>
      <c r="D3" s="28">
        <v>376.82600000000002</v>
      </c>
      <c r="E3" s="4">
        <v>2.3280000000000001E-5</v>
      </c>
      <c r="F3" s="2">
        <v>3343.9569999999999</v>
      </c>
      <c r="H3" s="2">
        <v>10</v>
      </c>
      <c r="I3" s="2">
        <f t="shared" si="0"/>
        <v>265.37200000000001</v>
      </c>
      <c r="J3" s="2">
        <f t="shared" si="1"/>
        <v>0.30221269770315928</v>
      </c>
      <c r="T3" s="15"/>
      <c r="U3" s="2">
        <v>2</v>
      </c>
      <c r="V3" s="2">
        <v>2.0500000000000001E-2</v>
      </c>
      <c r="W3" s="29"/>
      <c r="AA3" s="14"/>
      <c r="AB3" s="12"/>
      <c r="AC3" s="12"/>
      <c r="AD3" s="12"/>
    </row>
    <row r="4" spans="1:35" ht="19" x14ac:dyDescent="0.2">
      <c r="A4" s="3" t="s">
        <v>2</v>
      </c>
      <c r="B4" s="2">
        <v>3</v>
      </c>
      <c r="C4" s="4">
        <v>1.429E-5</v>
      </c>
      <c r="D4" s="28">
        <v>453.399</v>
      </c>
      <c r="E4" s="4">
        <v>8.3819999999999999E-4</v>
      </c>
      <c r="F4" s="2">
        <v>3928.335</v>
      </c>
      <c r="H4" s="2">
        <v>15</v>
      </c>
      <c r="I4" s="2">
        <f t="shared" si="0"/>
        <v>215.12299999999999</v>
      </c>
      <c r="J4" s="2">
        <f t="shared" si="1"/>
        <v>0.43434085799555622</v>
      </c>
      <c r="T4" s="15"/>
      <c r="U4" s="2">
        <v>3</v>
      </c>
      <c r="V4" s="2">
        <v>2.35E-2</v>
      </c>
      <c r="W4" s="29"/>
      <c r="AA4" s="14"/>
      <c r="AB4" s="12"/>
      <c r="AC4" s="12"/>
      <c r="AD4" s="12"/>
    </row>
    <row r="5" spans="1:35" x14ac:dyDescent="0.2">
      <c r="A5" s="2">
        <v>5</v>
      </c>
      <c r="B5" s="2">
        <v>4</v>
      </c>
      <c r="C5" s="4">
        <v>1.429E-5</v>
      </c>
      <c r="D5" s="28">
        <v>387.83600000000001</v>
      </c>
      <c r="E5" s="4">
        <v>2.3280000000000001E-5</v>
      </c>
      <c r="F5" s="2">
        <v>3640.4490000000001</v>
      </c>
      <c r="H5" s="2">
        <v>20</v>
      </c>
      <c r="I5" s="2">
        <f t="shared" si="0"/>
        <v>184.50400000000002</v>
      </c>
      <c r="J5" s="2">
        <f t="shared" si="1"/>
        <v>0.51485255255650064</v>
      </c>
      <c r="T5" s="15"/>
      <c r="AA5" s="14"/>
      <c r="AB5" s="12"/>
      <c r="AC5" s="12"/>
      <c r="AD5" s="12"/>
    </row>
    <row r="6" spans="1:35" x14ac:dyDescent="0.2">
      <c r="A6" s="2">
        <v>10</v>
      </c>
      <c r="B6" s="2">
        <v>5</v>
      </c>
      <c r="C6" s="4">
        <v>1.429E-5</v>
      </c>
      <c r="D6" s="28">
        <v>338.46600000000001</v>
      </c>
      <c r="E6" s="4">
        <v>2.3280000000000001E-5</v>
      </c>
      <c r="F6" s="2">
        <v>3020.6779999999999</v>
      </c>
      <c r="H6" s="2">
        <v>30</v>
      </c>
      <c r="I6" s="2">
        <f t="shared" si="0"/>
        <v>130.59700000000001</v>
      </c>
      <c r="J6" s="2">
        <f t="shared" si="1"/>
        <v>0.65659930844979686</v>
      </c>
      <c r="T6" s="15"/>
      <c r="AA6" s="14"/>
      <c r="AB6" s="12"/>
      <c r="AC6" s="12"/>
      <c r="AD6" s="12"/>
    </row>
    <row r="7" spans="1:35" ht="76" customHeight="1" x14ac:dyDescent="0.2">
      <c r="A7" s="2">
        <v>15</v>
      </c>
      <c r="B7" s="2">
        <v>6</v>
      </c>
      <c r="C7" s="4">
        <v>1.429E-5</v>
      </c>
      <c r="D7" s="28">
        <v>288.21699999999998</v>
      </c>
      <c r="E7" s="4">
        <v>2.3280000000000001E-5</v>
      </c>
      <c r="F7" s="2">
        <v>2693.759</v>
      </c>
      <c r="H7" s="2">
        <v>40</v>
      </c>
      <c r="I7" s="2">
        <f t="shared" si="0"/>
        <v>99.907000000000011</v>
      </c>
      <c r="J7" s="2">
        <f t="shared" si="1"/>
        <v>0.73729769527090105</v>
      </c>
      <c r="T7" s="15"/>
      <c r="U7" s="30"/>
      <c r="V7" s="30"/>
      <c r="W7" s="30"/>
      <c r="X7" s="30"/>
      <c r="Y7" s="30"/>
      <c r="Z7" s="30"/>
      <c r="AA7" s="14"/>
      <c r="AB7" s="12"/>
      <c r="AC7" s="12"/>
      <c r="AD7" s="12"/>
    </row>
    <row r="8" spans="1:35" x14ac:dyDescent="0.2">
      <c r="A8" s="2">
        <v>20</v>
      </c>
      <c r="B8" s="2">
        <v>7</v>
      </c>
      <c r="C8" s="4">
        <v>1.429E-5</v>
      </c>
      <c r="D8" s="28">
        <v>257.59800000000001</v>
      </c>
      <c r="E8" s="4">
        <v>2.3280000000000001E-5</v>
      </c>
      <c r="F8" s="2">
        <v>2651.3519999999999</v>
      </c>
      <c r="H8" s="2">
        <v>60</v>
      </c>
      <c r="I8" s="2">
        <f t="shared" si="0"/>
        <v>56.629999999999995</v>
      </c>
      <c r="J8" s="2">
        <f t="shared" si="1"/>
        <v>0.85109320150931489</v>
      </c>
      <c r="T8" s="15"/>
      <c r="U8" s="5"/>
      <c r="V8" s="5"/>
      <c r="W8" s="5"/>
      <c r="X8" s="5"/>
      <c r="Y8" s="5"/>
      <c r="Z8" s="7"/>
      <c r="AA8" s="14"/>
      <c r="AB8" s="12"/>
      <c r="AC8" s="12"/>
      <c r="AD8" s="12"/>
    </row>
    <row r="9" spans="1:35" x14ac:dyDescent="0.2">
      <c r="A9" s="2">
        <v>30</v>
      </c>
      <c r="B9" s="2">
        <v>8</v>
      </c>
      <c r="C9" s="4">
        <v>1.429E-5</v>
      </c>
      <c r="D9" s="28">
        <v>203.691</v>
      </c>
      <c r="E9" s="4">
        <v>2.3280000000000001E-5</v>
      </c>
      <c r="F9" s="2">
        <v>2358.7649999999999</v>
      </c>
      <c r="T9" s="15"/>
      <c r="U9" s="5"/>
      <c r="AA9" s="14"/>
    </row>
    <row r="10" spans="1:35" x14ac:dyDescent="0.2">
      <c r="A10" s="2">
        <v>40</v>
      </c>
      <c r="B10" s="2">
        <v>9</v>
      </c>
      <c r="C10" s="4">
        <v>1.429E-5</v>
      </c>
      <c r="D10" s="28">
        <v>173.001</v>
      </c>
      <c r="E10" s="4">
        <v>2.3280000000000001E-5</v>
      </c>
      <c r="F10" s="2">
        <v>1766.8230000000001</v>
      </c>
      <c r="T10" s="15"/>
      <c r="AA10" s="14"/>
    </row>
    <row r="11" spans="1:35" x14ac:dyDescent="0.2">
      <c r="A11" s="2">
        <v>60</v>
      </c>
      <c r="B11" s="2">
        <v>10</v>
      </c>
      <c r="C11" s="4">
        <v>1.429E-5</v>
      </c>
      <c r="D11" s="28">
        <v>129.72399999999999</v>
      </c>
      <c r="E11" s="4">
        <v>2.3280000000000001E-5</v>
      </c>
      <c r="F11" s="2">
        <v>3013.7869999999998</v>
      </c>
      <c r="T11" s="15"/>
      <c r="AA11" s="14"/>
    </row>
    <row r="12" spans="1:35" x14ac:dyDescent="0.2">
      <c r="T12" s="15"/>
      <c r="AA12" s="14"/>
    </row>
    <row r="13" spans="1:35" x14ac:dyDescent="0.2">
      <c r="T13" s="15"/>
      <c r="AA13" s="14"/>
    </row>
    <row r="14" spans="1:35" ht="152" x14ac:dyDescent="0.2">
      <c r="A14" s="7" t="s">
        <v>30</v>
      </c>
      <c r="B14" s="5" t="s">
        <v>8</v>
      </c>
      <c r="C14" s="5" t="s">
        <v>10</v>
      </c>
      <c r="D14" s="33" t="s">
        <v>9</v>
      </c>
      <c r="E14" s="5" t="s">
        <v>11</v>
      </c>
      <c r="F14" s="5" t="s">
        <v>12</v>
      </c>
      <c r="H14" s="5" t="s">
        <v>3</v>
      </c>
      <c r="I14" s="7" t="s">
        <v>6</v>
      </c>
      <c r="J14" s="7" t="s">
        <v>5</v>
      </c>
      <c r="T14" s="15"/>
      <c r="AA14" s="14"/>
    </row>
    <row r="15" spans="1:35" x14ac:dyDescent="0.2">
      <c r="A15" s="2" t="s">
        <v>0</v>
      </c>
      <c r="B15" s="2">
        <v>1</v>
      </c>
      <c r="C15" s="4">
        <v>1.3020000000000001E-5</v>
      </c>
      <c r="D15" s="28">
        <v>3.5790000000000002</v>
      </c>
      <c r="E15" s="4">
        <v>2.3280000000000001E-5</v>
      </c>
      <c r="F15" s="2">
        <v>374.78199999999998</v>
      </c>
      <c r="H15" s="2">
        <v>5</v>
      </c>
      <c r="I15" s="2">
        <f t="shared" ref="I15:I21" si="2">D18-$D$15</f>
        <v>104.334</v>
      </c>
      <c r="J15" s="1">
        <f t="shared" ref="J15:J21" si="3">(($D$17-$D$15)-I15)/($D$17-$D$15)</f>
        <v>3.6976186080856566E-2</v>
      </c>
      <c r="T15" s="15"/>
      <c r="AA15" s="14"/>
    </row>
    <row r="16" spans="1:35" x14ac:dyDescent="0.2">
      <c r="A16" s="2" t="s">
        <v>1</v>
      </c>
      <c r="B16" s="2">
        <v>2</v>
      </c>
      <c r="C16" s="4">
        <v>1.3020000000000001E-5</v>
      </c>
      <c r="D16" s="28">
        <v>106.753</v>
      </c>
      <c r="E16" s="4">
        <v>2.3280000000000001E-5</v>
      </c>
      <c r="F16" s="2">
        <v>2544.6149999999998</v>
      </c>
      <c r="H16" s="2">
        <v>10</v>
      </c>
      <c r="I16" s="2">
        <f t="shared" si="2"/>
        <v>91.165000000000006</v>
      </c>
      <c r="J16" s="1">
        <f t="shared" si="3"/>
        <v>0.15852870592578916</v>
      </c>
      <c r="T16" s="15"/>
      <c r="AA16" s="14"/>
    </row>
    <row r="17" spans="1:27" x14ac:dyDescent="0.2">
      <c r="A17" s="2" t="s">
        <v>2</v>
      </c>
      <c r="B17" s="2">
        <v>3</v>
      </c>
      <c r="C17" s="4">
        <v>1.3020000000000001E-5</v>
      </c>
      <c r="D17" s="28">
        <v>111.919</v>
      </c>
      <c r="E17" s="4">
        <v>2.3280000000000001E-5</v>
      </c>
      <c r="F17" s="2">
        <v>1853.453</v>
      </c>
      <c r="H17" s="2">
        <v>15</v>
      </c>
      <c r="I17" s="2">
        <f t="shared" si="2"/>
        <v>76.869</v>
      </c>
      <c r="J17" s="1">
        <f t="shared" si="3"/>
        <v>0.2904836625438435</v>
      </c>
      <c r="T17" s="15"/>
      <c r="AA17" s="14"/>
    </row>
    <row r="18" spans="1:27" x14ac:dyDescent="0.2">
      <c r="A18" s="2">
        <v>5</v>
      </c>
      <c r="B18" s="2">
        <v>4</v>
      </c>
      <c r="C18" s="4">
        <v>1.3020000000000001E-5</v>
      </c>
      <c r="D18" s="28">
        <v>107.913</v>
      </c>
      <c r="E18" s="4">
        <v>2.3280000000000001E-5</v>
      </c>
      <c r="F18" s="2">
        <v>2120.8890000000001</v>
      </c>
      <c r="H18" s="2">
        <v>20</v>
      </c>
      <c r="I18" s="2">
        <f t="shared" si="2"/>
        <v>58.088000000000001</v>
      </c>
      <c r="J18" s="1">
        <f t="shared" si="3"/>
        <v>0.46383607162636148</v>
      </c>
      <c r="T18" s="15"/>
      <c r="AA18" s="14"/>
    </row>
    <row r="19" spans="1:27" x14ac:dyDescent="0.2">
      <c r="A19" s="2">
        <v>10</v>
      </c>
      <c r="B19" s="2">
        <v>5</v>
      </c>
      <c r="C19" s="4">
        <v>1.3020000000000001E-5</v>
      </c>
      <c r="D19" s="28">
        <v>94.744</v>
      </c>
      <c r="E19" s="4">
        <v>2.3280000000000001E-5</v>
      </c>
      <c r="F19" s="2">
        <v>1845.567</v>
      </c>
      <c r="H19" s="2">
        <v>30</v>
      </c>
      <c r="I19" s="2">
        <f t="shared" si="2"/>
        <v>41.994</v>
      </c>
      <c r="J19" s="1">
        <f t="shared" si="3"/>
        <v>0.61238693003507483</v>
      </c>
      <c r="T19" s="15"/>
      <c r="AA19" s="14"/>
    </row>
    <row r="20" spans="1:27" x14ac:dyDescent="0.2">
      <c r="A20" s="2">
        <v>15</v>
      </c>
      <c r="B20" s="2">
        <v>6</v>
      </c>
      <c r="C20" s="4">
        <v>1.3020000000000001E-5</v>
      </c>
      <c r="D20" s="28">
        <v>80.447999999999993</v>
      </c>
      <c r="E20" s="4">
        <v>2.3280000000000001E-5</v>
      </c>
      <c r="F20" s="2">
        <v>1739.749</v>
      </c>
      <c r="H20" s="2">
        <v>40</v>
      </c>
      <c r="I20" s="2">
        <f t="shared" si="2"/>
        <v>29.502000000000002</v>
      </c>
      <c r="J20" s="1">
        <f t="shared" si="3"/>
        <v>0.72769060365515958</v>
      </c>
      <c r="T20" s="15"/>
      <c r="AA20" s="14"/>
    </row>
    <row r="21" spans="1:27" x14ac:dyDescent="0.2">
      <c r="A21" s="2">
        <v>20</v>
      </c>
      <c r="B21" s="2">
        <v>7</v>
      </c>
      <c r="C21" s="4">
        <v>1.3020000000000001E-5</v>
      </c>
      <c r="D21" s="28">
        <v>61.667000000000002</v>
      </c>
      <c r="E21" s="4">
        <v>2.3280000000000001E-5</v>
      </c>
      <c r="F21" s="2">
        <v>1205.03</v>
      </c>
      <c r="H21" s="2">
        <v>60</v>
      </c>
      <c r="I21" s="2">
        <f t="shared" si="2"/>
        <v>13.885999999999999</v>
      </c>
      <c r="J21" s="1">
        <f t="shared" si="3"/>
        <v>0.87182942588148427</v>
      </c>
      <c r="T21" s="15"/>
      <c r="AA21" s="14"/>
    </row>
    <row r="22" spans="1:27" x14ac:dyDescent="0.2">
      <c r="A22" s="2">
        <v>30</v>
      </c>
      <c r="B22" s="2">
        <v>8</v>
      </c>
      <c r="C22" s="4">
        <v>1.3020000000000001E-5</v>
      </c>
      <c r="D22" s="28">
        <v>45.573</v>
      </c>
      <c r="E22" s="4">
        <v>2.3280000000000001E-5</v>
      </c>
      <c r="F22" s="2">
        <v>1070.327</v>
      </c>
      <c r="T22" s="15"/>
      <c r="AA22" s="14"/>
    </row>
    <row r="23" spans="1:27" x14ac:dyDescent="0.2">
      <c r="A23" s="2">
        <v>40</v>
      </c>
      <c r="B23" s="2">
        <v>9</v>
      </c>
      <c r="C23" s="4">
        <v>1.3020000000000001E-5</v>
      </c>
      <c r="D23" s="28">
        <v>33.081000000000003</v>
      </c>
      <c r="E23" s="4">
        <v>2.3280000000000001E-5</v>
      </c>
      <c r="F23" s="2">
        <v>1008.725</v>
      </c>
      <c r="T23" s="15"/>
      <c r="AA23" s="14"/>
    </row>
    <row r="24" spans="1:27" x14ac:dyDescent="0.2">
      <c r="A24" s="2">
        <v>60</v>
      </c>
      <c r="B24" s="2">
        <v>10</v>
      </c>
      <c r="C24" s="4">
        <v>1.3020000000000001E-5</v>
      </c>
      <c r="D24" s="28">
        <v>17.465</v>
      </c>
      <c r="E24" s="4">
        <v>2.3280000000000001E-5</v>
      </c>
      <c r="F24" s="2">
        <v>744.86199999999997</v>
      </c>
      <c r="T24" s="15"/>
      <c r="AA24" s="14"/>
    </row>
    <row r="25" spans="1:27" x14ac:dyDescent="0.2">
      <c r="T25" s="15"/>
      <c r="AA25" s="14"/>
    </row>
    <row r="26" spans="1:27" x14ac:dyDescent="0.2">
      <c r="T26" s="15"/>
      <c r="AA26" s="14"/>
    </row>
    <row r="27" spans="1:27" ht="57" x14ac:dyDescent="0.2">
      <c r="A27" s="6" t="s">
        <v>31</v>
      </c>
      <c r="B27" s="5" t="s">
        <v>8</v>
      </c>
      <c r="C27" s="5" t="s">
        <v>10</v>
      </c>
      <c r="D27" s="33" t="s">
        <v>9</v>
      </c>
      <c r="E27" s="5" t="s">
        <v>11</v>
      </c>
      <c r="F27" s="5" t="s">
        <v>12</v>
      </c>
      <c r="T27" s="15"/>
      <c r="AA27" s="14"/>
    </row>
    <row r="28" spans="1:27" ht="152" x14ac:dyDescent="0.2">
      <c r="A28" s="2" t="s">
        <v>0</v>
      </c>
      <c r="B28" s="2">
        <v>1</v>
      </c>
      <c r="C28" s="4">
        <v>1.415E-5</v>
      </c>
      <c r="D28" s="28">
        <v>3.4489999999999998</v>
      </c>
      <c r="E28" s="4">
        <v>2.3280000000000001E-5</v>
      </c>
      <c r="F28" s="2">
        <v>374.78199999999998</v>
      </c>
      <c r="H28" s="5" t="s">
        <v>3</v>
      </c>
      <c r="I28" s="7" t="s">
        <v>6</v>
      </c>
      <c r="J28" s="7" t="s">
        <v>5</v>
      </c>
      <c r="T28" s="15"/>
      <c r="AA28" s="14"/>
    </row>
    <row r="29" spans="1:27" x14ac:dyDescent="0.2">
      <c r="A29" s="2" t="s">
        <v>1</v>
      </c>
      <c r="B29" s="2">
        <v>2</v>
      </c>
      <c r="C29" s="4">
        <v>1.415E-5</v>
      </c>
      <c r="D29" s="28">
        <v>120.10899999999999</v>
      </c>
      <c r="E29" s="4">
        <v>2.3280000000000001E-5</v>
      </c>
      <c r="F29" s="2">
        <v>1980.192</v>
      </c>
      <c r="H29" s="2">
        <v>5</v>
      </c>
      <c r="I29" s="2">
        <f t="shared" ref="I29:I35" si="4">D31-$D$28</f>
        <v>130.869</v>
      </c>
      <c r="J29" s="1">
        <f t="shared" ref="J29:J35" si="5">(($D$30-$D$28)-I29)/($D$30-$D$28)</f>
        <v>5.3546245470916208E-2</v>
      </c>
      <c r="T29" s="15"/>
      <c r="AA29" s="14"/>
    </row>
    <row r="30" spans="1:27" x14ac:dyDescent="0.2">
      <c r="A30" s="2" t="s">
        <v>2</v>
      </c>
      <c r="B30" s="2">
        <v>3</v>
      </c>
      <c r="C30" s="4">
        <v>1.415E-5</v>
      </c>
      <c r="D30" s="28">
        <v>141.72200000000001</v>
      </c>
      <c r="E30" s="4">
        <v>2.3280000000000001E-5</v>
      </c>
      <c r="F30" s="2">
        <v>2299.6149999999998</v>
      </c>
      <c r="H30" s="2">
        <v>10</v>
      </c>
      <c r="I30" s="2">
        <f t="shared" si="4"/>
        <v>104.437</v>
      </c>
      <c r="J30" s="1">
        <f t="shared" si="5"/>
        <v>0.24470431682251778</v>
      </c>
      <c r="T30" s="15"/>
      <c r="AA30" s="14"/>
    </row>
    <row r="31" spans="1:27" x14ac:dyDescent="0.2">
      <c r="A31" s="2">
        <v>5</v>
      </c>
      <c r="B31" s="2">
        <v>4</v>
      </c>
      <c r="C31" s="4">
        <v>1.415E-5</v>
      </c>
      <c r="D31" s="28">
        <v>134.31800000000001</v>
      </c>
      <c r="E31" s="4">
        <v>2.3280000000000001E-5</v>
      </c>
      <c r="F31" s="2">
        <v>2157.4899999999998</v>
      </c>
      <c r="H31" s="2">
        <v>15</v>
      </c>
      <c r="I31" s="2">
        <f t="shared" si="4"/>
        <v>91.248000000000005</v>
      </c>
      <c r="J31" s="1">
        <f t="shared" si="5"/>
        <v>0.34008808661126894</v>
      </c>
      <c r="T31" s="15"/>
      <c r="AA31" s="14"/>
    </row>
    <row r="32" spans="1:27" x14ac:dyDescent="0.2">
      <c r="A32" s="2">
        <v>10</v>
      </c>
      <c r="B32" s="2">
        <v>5</v>
      </c>
      <c r="C32" s="4">
        <v>1.415E-5</v>
      </c>
      <c r="D32" s="28">
        <v>107.886</v>
      </c>
      <c r="E32" s="4">
        <v>2.3280000000000001E-5</v>
      </c>
      <c r="F32" s="2">
        <v>2497.13</v>
      </c>
      <c r="H32" s="2">
        <v>20</v>
      </c>
      <c r="I32" s="2">
        <f t="shared" si="4"/>
        <v>70.396000000000001</v>
      </c>
      <c r="J32" s="1">
        <f t="shared" si="5"/>
        <v>0.4908912079726338</v>
      </c>
      <c r="T32" s="15"/>
      <c r="AA32" s="14"/>
    </row>
    <row r="33" spans="1:27" x14ac:dyDescent="0.2">
      <c r="A33" s="2">
        <v>15</v>
      </c>
      <c r="B33" s="2">
        <v>6</v>
      </c>
      <c r="C33" s="4">
        <v>1.415E-5</v>
      </c>
      <c r="D33" s="28">
        <v>94.697000000000003</v>
      </c>
      <c r="E33" s="4">
        <v>2.3280000000000001E-5</v>
      </c>
      <c r="F33" s="2">
        <v>1832.7370000000001</v>
      </c>
      <c r="H33" s="2">
        <v>30</v>
      </c>
      <c r="I33" s="2">
        <f t="shared" si="4"/>
        <v>49.947000000000003</v>
      </c>
      <c r="J33" s="1">
        <f t="shared" si="5"/>
        <v>0.63877980516803712</v>
      </c>
      <c r="T33" s="15"/>
      <c r="AA33" s="14"/>
    </row>
    <row r="34" spans="1:27" x14ac:dyDescent="0.2">
      <c r="A34" s="2">
        <v>20</v>
      </c>
      <c r="B34" s="2">
        <v>7</v>
      </c>
      <c r="C34" s="4">
        <v>1.415E-5</v>
      </c>
      <c r="D34" s="28">
        <v>73.844999999999999</v>
      </c>
      <c r="E34" s="4">
        <v>2.3280000000000001E-5</v>
      </c>
      <c r="F34" s="2">
        <v>1563.3240000000001</v>
      </c>
      <c r="H34" s="2">
        <v>40</v>
      </c>
      <c r="I34" s="2">
        <f t="shared" si="4"/>
        <v>32.257000000000005</v>
      </c>
      <c r="J34" s="1">
        <f t="shared" si="5"/>
        <v>0.76671512153493449</v>
      </c>
      <c r="T34" s="15"/>
      <c r="AA34" s="14"/>
    </row>
    <row r="35" spans="1:27" x14ac:dyDescent="0.2">
      <c r="A35" s="2">
        <v>30</v>
      </c>
      <c r="B35" s="2">
        <v>8</v>
      </c>
      <c r="C35" s="4">
        <v>1.415E-5</v>
      </c>
      <c r="D35" s="28">
        <v>53.396000000000001</v>
      </c>
      <c r="E35" s="4">
        <v>2.3280000000000001E-5</v>
      </c>
      <c r="F35" s="2">
        <v>1144.1769999999999</v>
      </c>
      <c r="H35" s="2">
        <v>60</v>
      </c>
      <c r="I35" s="2">
        <f t="shared" si="4"/>
        <v>17.167999999999999</v>
      </c>
      <c r="J35" s="1">
        <f t="shared" si="5"/>
        <v>0.87583982411606021</v>
      </c>
      <c r="T35" s="15"/>
      <c r="AA35" s="14"/>
    </row>
    <row r="36" spans="1:27" x14ac:dyDescent="0.2">
      <c r="A36" s="2">
        <v>40</v>
      </c>
      <c r="B36" s="2">
        <v>9</v>
      </c>
      <c r="C36" s="4">
        <v>1.415E-5</v>
      </c>
      <c r="D36" s="28">
        <v>35.706000000000003</v>
      </c>
      <c r="E36" s="4">
        <v>2.3280000000000001E-5</v>
      </c>
      <c r="F36" s="2">
        <v>1528.4159999999999</v>
      </c>
      <c r="T36" s="15"/>
      <c r="AA36" s="14"/>
    </row>
    <row r="37" spans="1:27" x14ac:dyDescent="0.2">
      <c r="A37" s="2">
        <v>60</v>
      </c>
      <c r="B37" s="2">
        <v>10</v>
      </c>
      <c r="C37" s="4">
        <v>1.415E-5</v>
      </c>
      <c r="D37" s="28">
        <v>20.617000000000001</v>
      </c>
      <c r="E37" s="4">
        <v>2.3280000000000001E-5</v>
      </c>
      <c r="F37" s="2">
        <v>929.13499999999999</v>
      </c>
      <c r="T37" s="15"/>
      <c r="AA37" s="14"/>
    </row>
  </sheetData>
  <mergeCells count="2">
    <mergeCell ref="W2:W4"/>
    <mergeCell ref="U7:Z7"/>
  </mergeCells>
  <pageMargins left="0.7" right="0.7" top="0.75" bottom="0.75" header="0.3" footer="0.3"/>
  <pageSetup paperSize="9" scale="30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D033E-50AF-AA4B-A7C1-D68DE73B3D92}">
  <sheetPr>
    <pageSetUpPr fitToPage="1"/>
  </sheetPr>
  <dimension ref="A1:AI37"/>
  <sheetViews>
    <sheetView zoomScale="75" zoomScaleNormal="75" workbookViewId="0"/>
  </sheetViews>
  <sheetFormatPr baseColWidth="10" defaultRowHeight="18" x14ac:dyDescent="0.2"/>
  <cols>
    <col min="1" max="1" width="13.6640625" style="2" customWidth="1"/>
    <col min="2" max="2" width="11" style="2" bestFit="1" customWidth="1"/>
    <col min="3" max="3" width="13" style="2" bestFit="1" customWidth="1"/>
    <col min="4" max="4" width="11" style="9" bestFit="1" customWidth="1"/>
    <col min="5" max="5" width="13" style="2" bestFit="1" customWidth="1"/>
    <col min="6" max="6" width="11" style="2" bestFit="1" customWidth="1"/>
    <col min="7" max="7" width="8.1640625" style="2" customWidth="1"/>
    <col min="8" max="8" width="12.6640625" style="2" customWidth="1"/>
    <col min="9" max="10" width="11" style="2" bestFit="1" customWidth="1"/>
    <col min="11" max="19" width="10.83203125" style="2"/>
    <col min="20" max="20" width="10.83203125" style="9"/>
    <col min="21" max="21" width="13.6640625" style="2" customWidth="1"/>
    <col min="22" max="22" width="11" style="2" bestFit="1" customWidth="1"/>
    <col min="23" max="23" width="13.6640625" style="2" customWidth="1"/>
    <col min="24" max="24" width="12.83203125" style="2" customWidth="1"/>
    <col min="25" max="26" width="11" style="2" bestFit="1" customWidth="1"/>
    <col min="27" max="27" width="11" style="9" bestFit="1" customWidth="1"/>
    <col min="28" max="28" width="12.1640625" style="13" customWidth="1"/>
    <col min="29" max="30" width="10.83203125" style="9"/>
    <col min="31" max="33" width="10.83203125" style="2"/>
    <col min="34" max="34" width="12.5" style="2" customWidth="1"/>
    <col min="35" max="35" width="14.33203125" style="2" customWidth="1"/>
    <col min="36" max="16384" width="10.83203125" style="2"/>
  </cols>
  <sheetData>
    <row r="1" spans="1:35" ht="152" x14ac:dyDescent="0.2">
      <c r="A1" s="6" t="s">
        <v>28</v>
      </c>
      <c r="B1" s="5" t="s">
        <v>8</v>
      </c>
      <c r="C1" s="5" t="s">
        <v>10</v>
      </c>
      <c r="D1" s="33" t="s">
        <v>9</v>
      </c>
      <c r="E1" s="5" t="s">
        <v>11</v>
      </c>
      <c r="F1" s="5" t="s">
        <v>12</v>
      </c>
      <c r="H1" s="5" t="s">
        <v>3</v>
      </c>
      <c r="I1" s="7" t="s">
        <v>6</v>
      </c>
      <c r="J1" s="7" t="s">
        <v>5</v>
      </c>
      <c r="T1" s="15"/>
      <c r="U1" s="5" t="s">
        <v>7</v>
      </c>
      <c r="V1" s="7" t="s">
        <v>4</v>
      </c>
      <c r="W1" s="7"/>
      <c r="X1" s="7"/>
      <c r="Y1" s="3"/>
      <c r="Z1" s="3"/>
      <c r="AA1" s="14"/>
      <c r="AB1" s="10"/>
      <c r="AC1" s="11"/>
      <c r="AD1" s="10"/>
      <c r="AF1" s="7"/>
      <c r="AG1" s="7"/>
      <c r="AH1" s="7"/>
      <c r="AI1" s="3"/>
    </row>
    <row r="2" spans="1:35" x14ac:dyDescent="0.2">
      <c r="A2" s="2" t="s">
        <v>0</v>
      </c>
      <c r="B2" s="1">
        <v>1</v>
      </c>
      <c r="C2" s="8">
        <v>1.2999999999999999E-5</v>
      </c>
      <c r="D2" s="28">
        <v>9.4329999999999998</v>
      </c>
      <c r="E2" s="8">
        <v>2.3300000000000001E-5</v>
      </c>
      <c r="F2" s="1">
        <v>578.84400000000005</v>
      </c>
      <c r="H2" s="1">
        <v>5</v>
      </c>
      <c r="I2" s="2">
        <f t="shared" ref="I2:I8" si="0">D5-$D$2</f>
        <v>190.69800000000001</v>
      </c>
      <c r="J2" s="2">
        <f t="shared" ref="J2:J8" si="1">(($D$4-$D$2)-I2)/($D$4-$D$2)</f>
        <v>8.8119124355651599E-2</v>
      </c>
      <c r="T2" s="15"/>
      <c r="U2" s="2">
        <v>1</v>
      </c>
      <c r="V2" s="2">
        <v>2.1100000000000001E-2</v>
      </c>
      <c r="W2" s="29"/>
      <c r="AA2" s="14"/>
      <c r="AB2" s="28"/>
      <c r="AC2" s="12"/>
      <c r="AD2" s="12"/>
    </row>
    <row r="3" spans="1:35" x14ac:dyDescent="0.2">
      <c r="A3" s="2" t="s">
        <v>13</v>
      </c>
      <c r="B3" s="1">
        <v>2</v>
      </c>
      <c r="C3" s="8">
        <v>1.2999999999999999E-5</v>
      </c>
      <c r="D3" s="28">
        <v>203.36500000000001</v>
      </c>
      <c r="E3" s="8">
        <v>2.3300000000000001E-5</v>
      </c>
      <c r="F3" s="1">
        <v>2705.79</v>
      </c>
      <c r="H3" s="1">
        <v>10</v>
      </c>
      <c r="I3" s="2">
        <f t="shared" si="0"/>
        <v>166.50200000000001</v>
      </c>
      <c r="J3" s="2">
        <f t="shared" si="1"/>
        <v>0.20381970677964478</v>
      </c>
      <c r="T3" s="15"/>
      <c r="U3" s="2">
        <v>2</v>
      </c>
      <c r="V3" s="2">
        <v>1.9300000000000001E-2</v>
      </c>
      <c r="W3" s="29"/>
      <c r="AA3" s="14"/>
      <c r="AB3" s="28"/>
      <c r="AC3" s="12"/>
      <c r="AD3" s="12"/>
    </row>
    <row r="4" spans="1:35" ht="19" x14ac:dyDescent="0.2">
      <c r="A4" s="3" t="s">
        <v>2</v>
      </c>
      <c r="B4" s="1">
        <v>3</v>
      </c>
      <c r="C4" s="8">
        <v>1.2999999999999999E-5</v>
      </c>
      <c r="D4" s="28">
        <v>218.559</v>
      </c>
      <c r="E4" s="8">
        <v>2.3300000000000001E-5</v>
      </c>
      <c r="F4" s="1">
        <v>2471.64</v>
      </c>
      <c r="H4" s="1">
        <v>15</v>
      </c>
      <c r="I4" s="2">
        <f t="shared" si="0"/>
        <v>139.75900000000001</v>
      </c>
      <c r="J4" s="2">
        <f t="shared" si="1"/>
        <v>0.33169954955385744</v>
      </c>
      <c r="T4" s="15"/>
      <c r="U4" s="2">
        <v>3</v>
      </c>
      <c r="V4" s="2">
        <v>3.1600000000000003E-2</v>
      </c>
      <c r="W4" s="29"/>
      <c r="AA4" s="14"/>
      <c r="AB4" s="28"/>
      <c r="AC4" s="12"/>
      <c r="AD4" s="12"/>
    </row>
    <row r="5" spans="1:35" x14ac:dyDescent="0.2">
      <c r="A5" s="1">
        <v>5</v>
      </c>
      <c r="B5" s="1">
        <v>4</v>
      </c>
      <c r="C5" s="8">
        <v>1.2999999999999999E-5</v>
      </c>
      <c r="D5" s="28">
        <v>200.131</v>
      </c>
      <c r="E5" s="8">
        <v>2.3300000000000001E-5</v>
      </c>
      <c r="F5" s="1">
        <v>2583.71</v>
      </c>
      <c r="H5" s="1">
        <v>20</v>
      </c>
      <c r="I5" s="2">
        <f t="shared" si="0"/>
        <v>121.88</v>
      </c>
      <c r="J5" s="2">
        <f t="shared" si="1"/>
        <v>0.41719346231458548</v>
      </c>
      <c r="T5" s="15"/>
      <c r="AA5" s="14"/>
      <c r="AB5" s="28"/>
      <c r="AC5" s="12"/>
      <c r="AD5" s="12"/>
    </row>
    <row r="6" spans="1:35" x14ac:dyDescent="0.2">
      <c r="A6" s="1">
        <v>10</v>
      </c>
      <c r="B6" s="1">
        <v>5</v>
      </c>
      <c r="C6" s="8">
        <v>1.2999999999999999E-5</v>
      </c>
      <c r="D6" s="28">
        <v>175.935</v>
      </c>
      <c r="E6" s="8">
        <v>2.3300000000000001E-5</v>
      </c>
      <c r="F6" s="1">
        <v>2115.56</v>
      </c>
      <c r="H6" s="1">
        <v>25.5</v>
      </c>
      <c r="I6" s="2">
        <f t="shared" si="0"/>
        <v>105.94399999999999</v>
      </c>
      <c r="J6" s="2">
        <f t="shared" si="1"/>
        <v>0.49339632566012842</v>
      </c>
      <c r="T6" s="15"/>
      <c r="AA6" s="14"/>
      <c r="AB6" s="28"/>
      <c r="AC6" s="12"/>
      <c r="AD6" s="12"/>
    </row>
    <row r="7" spans="1:35" ht="24" customHeight="1" x14ac:dyDescent="0.2">
      <c r="A7" s="1">
        <v>15</v>
      </c>
      <c r="B7" s="1">
        <v>6</v>
      </c>
      <c r="C7" s="8">
        <v>1.2999999999999999E-5</v>
      </c>
      <c r="D7" s="28">
        <v>149.19200000000001</v>
      </c>
      <c r="E7" s="8">
        <v>2.3300000000000001E-5</v>
      </c>
      <c r="F7" s="1">
        <v>2098.73</v>
      </c>
      <c r="H7" s="1">
        <v>30</v>
      </c>
      <c r="I7" s="2">
        <f t="shared" si="0"/>
        <v>87.675000000000011</v>
      </c>
      <c r="J7" s="2">
        <f t="shared" si="1"/>
        <v>0.5807551428325507</v>
      </c>
      <c r="T7" s="15"/>
      <c r="U7" s="30"/>
      <c r="V7" s="30"/>
      <c r="W7" s="30"/>
      <c r="X7" s="30"/>
      <c r="Y7" s="30"/>
      <c r="Z7" s="30"/>
      <c r="AA7" s="14"/>
      <c r="AB7" s="28"/>
      <c r="AC7" s="12"/>
      <c r="AD7" s="12"/>
      <c r="AE7" s="9"/>
      <c r="AF7"/>
    </row>
    <row r="8" spans="1:35" x14ac:dyDescent="0.2">
      <c r="A8" s="1">
        <v>20</v>
      </c>
      <c r="B8" s="1">
        <v>7</v>
      </c>
      <c r="C8" s="8">
        <v>1.2999999999999999E-5</v>
      </c>
      <c r="D8" s="28">
        <v>131.31299999999999</v>
      </c>
      <c r="E8" s="8">
        <v>2.3300000000000001E-5</v>
      </c>
      <c r="F8" s="1">
        <v>1879.3</v>
      </c>
      <c r="H8" s="1">
        <v>40</v>
      </c>
      <c r="I8" s="2">
        <f t="shared" si="0"/>
        <v>68.01400000000001</v>
      </c>
      <c r="J8" s="2">
        <f t="shared" si="1"/>
        <v>0.67477023421286686</v>
      </c>
      <c r="T8" s="15"/>
      <c r="U8" s="5"/>
      <c r="V8" s="5"/>
      <c r="W8" s="5"/>
      <c r="X8" s="5"/>
      <c r="Y8" s="5"/>
      <c r="Z8" s="7"/>
      <c r="AA8" s="14"/>
      <c r="AB8" s="28"/>
      <c r="AC8" s="12"/>
      <c r="AD8" s="12"/>
      <c r="AE8" s="9"/>
      <c r="AF8" s="9"/>
    </row>
    <row r="9" spans="1:35" x14ac:dyDescent="0.2">
      <c r="A9" s="1">
        <v>25.5</v>
      </c>
      <c r="B9" s="1">
        <v>8</v>
      </c>
      <c r="C9" s="8">
        <v>1.2999999999999999E-5</v>
      </c>
      <c r="D9" s="28">
        <v>115.377</v>
      </c>
      <c r="E9" s="8">
        <v>2.3300000000000001E-5</v>
      </c>
      <c r="F9" s="1">
        <v>1564.85</v>
      </c>
      <c r="T9" s="15"/>
      <c r="U9" s="5"/>
      <c r="AA9" s="14"/>
      <c r="AE9" s="9"/>
      <c r="AF9" s="9"/>
    </row>
    <row r="10" spans="1:35" x14ac:dyDescent="0.2">
      <c r="A10" s="1">
        <v>30</v>
      </c>
      <c r="B10" s="1">
        <v>9</v>
      </c>
      <c r="C10" s="8">
        <v>1.2999999999999999E-5</v>
      </c>
      <c r="D10" s="28">
        <v>97.108000000000004</v>
      </c>
      <c r="E10" s="8">
        <v>2.3300000000000001E-5</v>
      </c>
      <c r="F10" s="1">
        <v>1588.99</v>
      </c>
      <c r="T10" s="15"/>
      <c r="AA10" s="14"/>
    </row>
    <row r="11" spans="1:35" x14ac:dyDescent="0.2">
      <c r="A11" s="1">
        <v>40</v>
      </c>
      <c r="B11" s="1">
        <v>10</v>
      </c>
      <c r="C11" s="8">
        <v>1.2999999999999999E-5</v>
      </c>
      <c r="D11" s="28">
        <v>77.447000000000003</v>
      </c>
      <c r="E11" s="8">
        <v>2.3300000000000001E-5</v>
      </c>
      <c r="F11" s="1">
        <v>1407.53</v>
      </c>
      <c r="T11" s="15"/>
      <c r="AA11" s="14"/>
    </row>
    <row r="12" spans="1:35" x14ac:dyDescent="0.2">
      <c r="T12" s="15"/>
      <c r="AA12" s="14"/>
    </row>
    <row r="13" spans="1:35" x14ac:dyDescent="0.2">
      <c r="T13" s="15"/>
      <c r="AA13" s="14"/>
    </row>
    <row r="14" spans="1:35" ht="152" x14ac:dyDescent="0.2">
      <c r="A14" s="7" t="s">
        <v>27</v>
      </c>
      <c r="B14" s="5" t="s">
        <v>8</v>
      </c>
      <c r="C14" s="5" t="s">
        <v>10</v>
      </c>
      <c r="D14" s="33" t="s">
        <v>9</v>
      </c>
      <c r="E14" s="5" t="s">
        <v>11</v>
      </c>
      <c r="F14" s="5" t="s">
        <v>12</v>
      </c>
      <c r="H14" s="5" t="s">
        <v>3</v>
      </c>
      <c r="I14" s="7" t="s">
        <v>6</v>
      </c>
      <c r="J14" s="7" t="s">
        <v>5</v>
      </c>
      <c r="T14" s="15"/>
      <c r="AA14" s="14"/>
    </row>
    <row r="15" spans="1:35" x14ac:dyDescent="0.2">
      <c r="A15" s="2" t="s">
        <v>0</v>
      </c>
      <c r="B15" s="2">
        <v>1</v>
      </c>
      <c r="C15" s="4">
        <v>1.4270000000000001E-5</v>
      </c>
      <c r="D15" s="28">
        <v>11.007999999999999</v>
      </c>
      <c r="E15" s="4">
        <v>2.3280000000000001E-5</v>
      </c>
      <c r="F15" s="2">
        <v>396.57600000000002</v>
      </c>
      <c r="H15" s="1">
        <v>5</v>
      </c>
      <c r="I15" s="2">
        <f t="shared" ref="I15:I21" si="2">D18-$D$15</f>
        <v>120.408</v>
      </c>
      <c r="J15" s="1">
        <f t="shared" ref="J15:J21" si="3">(($D$17-$D$15)-I15)/($D$17-$D$15)</f>
        <v>4.4130605634809097E-2</v>
      </c>
      <c r="T15" s="15"/>
      <c r="AA15" s="14"/>
    </row>
    <row r="16" spans="1:35" x14ac:dyDescent="0.2">
      <c r="A16" s="2" t="s">
        <v>1</v>
      </c>
      <c r="B16" s="2">
        <v>2</v>
      </c>
      <c r="C16" s="4">
        <v>1.4270000000000001E-5</v>
      </c>
      <c r="D16" s="28">
        <v>119.637</v>
      </c>
      <c r="E16" s="4">
        <v>2.3280000000000001E-5</v>
      </c>
      <c r="F16" s="2">
        <v>2106.6909999999998</v>
      </c>
      <c r="H16" s="1">
        <v>10</v>
      </c>
      <c r="I16" s="2">
        <f t="shared" si="2"/>
        <v>94.52000000000001</v>
      </c>
      <c r="J16" s="1">
        <f t="shared" si="3"/>
        <v>0.24964474822771035</v>
      </c>
      <c r="T16" s="15"/>
      <c r="AA16" s="14"/>
    </row>
    <row r="17" spans="1:27" x14ac:dyDescent="0.2">
      <c r="A17" s="2" t="s">
        <v>2</v>
      </c>
      <c r="B17" s="2">
        <v>3</v>
      </c>
      <c r="C17" s="4">
        <v>1.4270000000000001E-5</v>
      </c>
      <c r="D17" s="28">
        <v>136.97499999999999</v>
      </c>
      <c r="E17" s="4">
        <v>2.3280000000000001E-5</v>
      </c>
      <c r="F17" s="2">
        <v>2456.7849999999999</v>
      </c>
      <c r="H17" s="1">
        <v>15</v>
      </c>
      <c r="I17" s="2">
        <f t="shared" si="2"/>
        <v>92.418000000000006</v>
      </c>
      <c r="J17" s="1">
        <f t="shared" si="3"/>
        <v>0.26633165829145722</v>
      </c>
      <c r="T17" s="15"/>
      <c r="AA17" s="14"/>
    </row>
    <row r="18" spans="1:27" x14ac:dyDescent="0.2">
      <c r="A18" s="1">
        <v>5</v>
      </c>
      <c r="B18" s="2">
        <v>4</v>
      </c>
      <c r="C18" s="4">
        <v>1.4270000000000001E-5</v>
      </c>
      <c r="D18" s="28">
        <v>131.416</v>
      </c>
      <c r="E18" s="4">
        <v>2.3280000000000001E-5</v>
      </c>
      <c r="F18" s="2">
        <v>2276.0729999999999</v>
      </c>
      <c r="H18" s="1">
        <v>20</v>
      </c>
      <c r="I18" s="2">
        <f t="shared" si="2"/>
        <v>76.919000000000011</v>
      </c>
      <c r="J18" s="1">
        <f t="shared" si="3"/>
        <v>0.38937181960354689</v>
      </c>
      <c r="T18" s="15"/>
      <c r="AA18" s="14"/>
    </row>
    <row r="19" spans="1:27" x14ac:dyDescent="0.2">
      <c r="A19" s="1">
        <v>10</v>
      </c>
      <c r="B19" s="2">
        <v>5</v>
      </c>
      <c r="C19" s="4">
        <v>1.4270000000000001E-5</v>
      </c>
      <c r="D19" s="28">
        <v>105.52800000000001</v>
      </c>
      <c r="E19" s="4">
        <v>2.3280000000000001E-5</v>
      </c>
      <c r="F19" s="2">
        <v>1850.961</v>
      </c>
      <c r="H19" s="1">
        <v>25.5</v>
      </c>
      <c r="I19" s="2">
        <f t="shared" si="2"/>
        <v>67.805000000000007</v>
      </c>
      <c r="J19" s="1">
        <f t="shared" si="3"/>
        <v>0.4617241023442647</v>
      </c>
      <c r="T19" s="15"/>
      <c r="AA19" s="14"/>
    </row>
    <row r="20" spans="1:27" x14ac:dyDescent="0.2">
      <c r="A20" s="1">
        <v>15</v>
      </c>
      <c r="B20" s="2">
        <v>6</v>
      </c>
      <c r="C20" s="4">
        <v>1.4270000000000001E-5</v>
      </c>
      <c r="D20" s="28">
        <v>103.426</v>
      </c>
      <c r="E20" s="4">
        <v>2.3280000000000001E-5</v>
      </c>
      <c r="F20" s="2">
        <v>1663.7139999999999</v>
      </c>
      <c r="H20" s="1">
        <v>30</v>
      </c>
      <c r="I20" s="2">
        <f t="shared" si="2"/>
        <v>62.094000000000008</v>
      </c>
      <c r="J20" s="1">
        <f t="shared" si="3"/>
        <v>0.50706137321679479</v>
      </c>
      <c r="T20" s="15"/>
      <c r="AA20" s="14"/>
    </row>
    <row r="21" spans="1:27" x14ac:dyDescent="0.2">
      <c r="A21" s="1">
        <v>20</v>
      </c>
      <c r="B21" s="2">
        <v>7</v>
      </c>
      <c r="C21" s="4">
        <v>1.4270000000000001E-5</v>
      </c>
      <c r="D21" s="28">
        <v>87.927000000000007</v>
      </c>
      <c r="E21" s="4">
        <v>2.3280000000000001E-5</v>
      </c>
      <c r="F21" s="2">
        <v>1622.25</v>
      </c>
      <c r="H21" s="1">
        <v>40</v>
      </c>
      <c r="I21" s="2">
        <f t="shared" si="2"/>
        <v>43.332000000000008</v>
      </c>
      <c r="J21" s="1">
        <f t="shared" si="3"/>
        <v>0.65600514420443445</v>
      </c>
      <c r="T21" s="15"/>
      <c r="AA21" s="14"/>
    </row>
    <row r="22" spans="1:27" x14ac:dyDescent="0.2">
      <c r="A22" s="1">
        <v>25.5</v>
      </c>
      <c r="B22" s="2">
        <v>8</v>
      </c>
      <c r="C22" s="4">
        <v>1.4270000000000001E-5</v>
      </c>
      <c r="D22" s="28">
        <v>78.813000000000002</v>
      </c>
      <c r="E22" s="4">
        <v>2.3280000000000001E-5</v>
      </c>
      <c r="F22" s="2">
        <v>1302.0509999999999</v>
      </c>
      <c r="T22" s="15"/>
      <c r="AA22" s="14"/>
    </row>
    <row r="23" spans="1:27" x14ac:dyDescent="0.2">
      <c r="A23" s="1">
        <v>30</v>
      </c>
      <c r="B23" s="2">
        <v>9</v>
      </c>
      <c r="C23" s="4">
        <v>1.4270000000000001E-5</v>
      </c>
      <c r="D23" s="28">
        <v>73.102000000000004</v>
      </c>
      <c r="E23" s="4">
        <v>2.3280000000000001E-5</v>
      </c>
      <c r="F23" s="2">
        <v>1170.441</v>
      </c>
      <c r="T23" s="15"/>
      <c r="AA23" s="14"/>
    </row>
    <row r="24" spans="1:27" x14ac:dyDescent="0.2">
      <c r="A24" s="1">
        <v>40</v>
      </c>
      <c r="B24" s="2">
        <v>10</v>
      </c>
      <c r="C24" s="4">
        <v>1.4270000000000001E-5</v>
      </c>
      <c r="D24" s="28">
        <v>54.34</v>
      </c>
      <c r="E24" s="4">
        <v>2.3280000000000001E-5</v>
      </c>
      <c r="F24" s="2">
        <v>1028.7470000000001</v>
      </c>
      <c r="T24" s="15"/>
      <c r="AA24" s="14"/>
    </row>
    <row r="25" spans="1:27" x14ac:dyDescent="0.2">
      <c r="T25" s="15"/>
      <c r="AA25" s="14"/>
    </row>
    <row r="26" spans="1:27" x14ac:dyDescent="0.2">
      <c r="T26" s="15"/>
      <c r="AA26" s="14"/>
    </row>
    <row r="27" spans="1:27" ht="57" x14ac:dyDescent="0.2">
      <c r="A27" s="6" t="s">
        <v>26</v>
      </c>
      <c r="B27" s="5" t="s">
        <v>8</v>
      </c>
      <c r="C27" s="5" t="s">
        <v>10</v>
      </c>
      <c r="D27" s="33" t="s">
        <v>9</v>
      </c>
      <c r="E27" s="5" t="s">
        <v>11</v>
      </c>
      <c r="F27" s="5" t="s">
        <v>12</v>
      </c>
      <c r="T27" s="15"/>
      <c r="AA27" s="14"/>
    </row>
    <row r="28" spans="1:27" ht="152" x14ac:dyDescent="0.2">
      <c r="A28" s="2" t="s">
        <v>0</v>
      </c>
      <c r="B28" s="2">
        <v>1</v>
      </c>
      <c r="C28" s="4">
        <v>1.1739999999999999E-5</v>
      </c>
      <c r="D28" s="28">
        <v>7.0579999999999998</v>
      </c>
      <c r="E28" s="4">
        <v>2.3280000000000001E-5</v>
      </c>
      <c r="F28" s="2">
        <v>754.63900000000001</v>
      </c>
      <c r="H28" s="5" t="s">
        <v>3</v>
      </c>
      <c r="I28" s="7" t="s">
        <v>6</v>
      </c>
      <c r="J28" s="7" t="s">
        <v>5</v>
      </c>
      <c r="T28" s="15"/>
      <c r="AA28" s="14"/>
    </row>
    <row r="29" spans="1:27" x14ac:dyDescent="0.2">
      <c r="A29" s="2" t="s">
        <v>1</v>
      </c>
      <c r="B29" s="2">
        <v>2</v>
      </c>
      <c r="C29" s="4">
        <v>1.1739999999999999E-5</v>
      </c>
      <c r="D29" s="28">
        <v>168.53700000000001</v>
      </c>
      <c r="E29" s="4">
        <v>2.3280000000000001E-5</v>
      </c>
      <c r="F29" s="2">
        <v>2398.3000000000002</v>
      </c>
      <c r="H29" s="1">
        <v>5</v>
      </c>
      <c r="I29" s="2">
        <f t="shared" ref="I29:I35" si="4">D31-$D$28</f>
        <v>146.536</v>
      </c>
      <c r="J29" s="1">
        <f t="shared" ref="J29:J35" si="5">(($D$30-$D$28)-I29)/($D$30-$D$28)</f>
        <v>0.18769367221929659</v>
      </c>
      <c r="T29" s="15"/>
      <c r="AA29" s="14"/>
    </row>
    <row r="30" spans="1:27" x14ac:dyDescent="0.2">
      <c r="A30" s="2" t="s">
        <v>2</v>
      </c>
      <c r="B30" s="2">
        <v>3</v>
      </c>
      <c r="C30" s="4">
        <v>1.1739999999999999E-5</v>
      </c>
      <c r="D30" s="28">
        <v>187.453</v>
      </c>
      <c r="E30" s="4">
        <v>2.3280000000000001E-5</v>
      </c>
      <c r="F30" s="2">
        <v>2198.0219999999999</v>
      </c>
      <c r="H30" s="1">
        <v>10</v>
      </c>
      <c r="I30" s="2">
        <f t="shared" si="4"/>
        <v>116.94200000000001</v>
      </c>
      <c r="J30" s="1">
        <f t="shared" si="5"/>
        <v>0.35174478228332273</v>
      </c>
      <c r="T30" s="15"/>
      <c r="AA30" s="14"/>
    </row>
    <row r="31" spans="1:27" x14ac:dyDescent="0.2">
      <c r="A31" s="1">
        <v>5</v>
      </c>
      <c r="B31" s="2">
        <v>4</v>
      </c>
      <c r="C31" s="4">
        <v>1.1739999999999999E-5</v>
      </c>
      <c r="D31" s="28">
        <v>153.59399999999999</v>
      </c>
      <c r="E31" s="4">
        <v>2.3280000000000001E-5</v>
      </c>
      <c r="F31" s="2">
        <v>2149.4290000000001</v>
      </c>
      <c r="H31" s="1">
        <v>15</v>
      </c>
      <c r="I31" s="2">
        <f t="shared" si="4"/>
        <v>93.753999999999991</v>
      </c>
      <c r="J31" s="1">
        <f t="shared" si="5"/>
        <v>0.48028493029185959</v>
      </c>
      <c r="T31" s="15"/>
      <c r="AA31" s="14"/>
    </row>
    <row r="32" spans="1:27" x14ac:dyDescent="0.2">
      <c r="A32" s="1">
        <v>10</v>
      </c>
      <c r="B32" s="2">
        <v>5</v>
      </c>
      <c r="C32" s="4">
        <v>1.1739999999999999E-5</v>
      </c>
      <c r="D32" s="28">
        <v>124</v>
      </c>
      <c r="E32" s="4">
        <v>2.3280000000000001E-5</v>
      </c>
      <c r="F32" s="2">
        <v>1556.8440000000001</v>
      </c>
      <c r="H32" s="1">
        <v>20</v>
      </c>
      <c r="I32" s="2">
        <f t="shared" si="4"/>
        <v>71.679000000000002</v>
      </c>
      <c r="J32" s="1">
        <f t="shared" si="5"/>
        <v>0.60265528423736803</v>
      </c>
      <c r="T32" s="15"/>
      <c r="AA32" s="14"/>
    </row>
    <row r="33" spans="1:27" x14ac:dyDescent="0.2">
      <c r="A33" s="1">
        <v>15</v>
      </c>
      <c r="B33" s="2">
        <v>6</v>
      </c>
      <c r="C33" s="4">
        <v>1.1739999999999999E-5</v>
      </c>
      <c r="D33" s="28">
        <v>100.812</v>
      </c>
      <c r="E33" s="4">
        <v>2.3280000000000001E-5</v>
      </c>
      <c r="F33" s="2">
        <v>1909.9670000000001</v>
      </c>
      <c r="H33" s="1">
        <v>25.5</v>
      </c>
      <c r="I33" s="2">
        <f t="shared" si="4"/>
        <v>56.585999999999999</v>
      </c>
      <c r="J33" s="1">
        <f t="shared" si="5"/>
        <v>0.68632168297347496</v>
      </c>
      <c r="T33" s="15"/>
      <c r="AA33" s="14"/>
    </row>
    <row r="34" spans="1:27" x14ac:dyDescent="0.2">
      <c r="A34" s="1">
        <v>20</v>
      </c>
      <c r="B34" s="2">
        <v>7</v>
      </c>
      <c r="C34" s="4">
        <v>1.1739999999999999E-5</v>
      </c>
      <c r="D34" s="28">
        <v>78.736999999999995</v>
      </c>
      <c r="E34" s="4">
        <v>2.3280000000000001E-5</v>
      </c>
      <c r="F34" s="2">
        <v>1669.624</v>
      </c>
      <c r="H34" s="1">
        <v>30</v>
      </c>
      <c r="I34" s="2">
        <f t="shared" si="4"/>
        <v>36.451999999999998</v>
      </c>
      <c r="J34" s="1">
        <f t="shared" si="5"/>
        <v>0.7979323151972062</v>
      </c>
      <c r="T34" s="15"/>
      <c r="AA34" s="14"/>
    </row>
    <row r="35" spans="1:27" x14ac:dyDescent="0.2">
      <c r="A35" s="1">
        <v>25.5</v>
      </c>
      <c r="B35" s="2">
        <v>8</v>
      </c>
      <c r="C35" s="4">
        <v>1.1739999999999999E-5</v>
      </c>
      <c r="D35" s="28">
        <v>63.643999999999998</v>
      </c>
      <c r="E35" s="4">
        <v>2.3280000000000001E-5</v>
      </c>
      <c r="F35" s="2">
        <v>1277.789</v>
      </c>
      <c r="H35" s="1">
        <v>40</v>
      </c>
      <c r="I35" s="2">
        <f t="shared" si="4"/>
        <v>24.009</v>
      </c>
      <c r="J35" s="1">
        <f t="shared" si="5"/>
        <v>0.86690872806895991</v>
      </c>
      <c r="T35" s="15"/>
      <c r="AA35" s="14"/>
    </row>
    <row r="36" spans="1:27" x14ac:dyDescent="0.2">
      <c r="A36" s="1">
        <v>30</v>
      </c>
      <c r="B36" s="2">
        <v>9</v>
      </c>
      <c r="C36" s="4">
        <v>1.1739999999999999E-5</v>
      </c>
      <c r="D36" s="28">
        <v>43.51</v>
      </c>
      <c r="E36" s="4">
        <v>2.3280000000000001E-5</v>
      </c>
      <c r="F36" s="2">
        <v>2854.8789999999999</v>
      </c>
      <c r="T36" s="15"/>
      <c r="AA36" s="14"/>
    </row>
    <row r="37" spans="1:27" x14ac:dyDescent="0.2">
      <c r="A37" s="1">
        <v>40</v>
      </c>
      <c r="B37" s="2">
        <v>10</v>
      </c>
      <c r="C37" s="4">
        <v>1.1739999999999999E-5</v>
      </c>
      <c r="D37" s="28">
        <v>31.067</v>
      </c>
      <c r="E37" s="4">
        <v>2.3280000000000001E-5</v>
      </c>
      <c r="F37" s="2">
        <v>868.38599999999997</v>
      </c>
      <c r="T37" s="15"/>
      <c r="AA37" s="14"/>
    </row>
  </sheetData>
  <mergeCells count="2">
    <mergeCell ref="W2:W4"/>
    <mergeCell ref="U7:Z7"/>
  </mergeCells>
  <pageMargins left="0.7" right="0.7" top="0.75" bottom="0.75" header="0.3" footer="0.3"/>
  <pageSetup paperSize="9" scale="30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F4575-7DAE-7344-8D35-CB6CC377F04C}">
  <sheetPr>
    <pageSetUpPr fitToPage="1"/>
  </sheetPr>
  <dimension ref="A1:AI37"/>
  <sheetViews>
    <sheetView zoomScale="60" zoomScaleNormal="75" workbookViewId="0">
      <selection activeCell="A27" sqref="A27"/>
    </sheetView>
  </sheetViews>
  <sheetFormatPr baseColWidth="10" defaultRowHeight="18" x14ac:dyDescent="0.2"/>
  <cols>
    <col min="1" max="1" width="13.6640625" style="2" customWidth="1"/>
    <col min="2" max="2" width="11" style="2" bestFit="1" customWidth="1"/>
    <col min="3" max="3" width="13" style="2" bestFit="1" customWidth="1"/>
    <col min="4" max="4" width="11" style="9" bestFit="1" customWidth="1"/>
    <col min="5" max="5" width="13" style="2" bestFit="1" customWidth="1"/>
    <col min="6" max="6" width="11" style="2" bestFit="1" customWidth="1"/>
    <col min="7" max="7" width="8.1640625" style="2" customWidth="1"/>
    <col min="8" max="8" width="12.6640625" style="2" customWidth="1"/>
    <col min="9" max="10" width="11" style="2" bestFit="1" customWidth="1"/>
    <col min="11" max="19" width="10.83203125" style="2"/>
    <col min="20" max="20" width="10.83203125" style="9"/>
    <col min="21" max="21" width="13.6640625" style="2" customWidth="1"/>
    <col min="22" max="22" width="11" style="2" bestFit="1" customWidth="1"/>
    <col min="23" max="23" width="13.6640625" style="9" customWidth="1"/>
    <col min="24" max="24" width="12.83203125" style="9" customWidth="1"/>
    <col min="25" max="26" width="11" style="2" bestFit="1" customWidth="1"/>
    <col min="27" max="27" width="11" style="9" bestFit="1" customWidth="1"/>
    <col min="28" max="28" width="12.1640625" style="13" customWidth="1"/>
    <col min="29" max="30" width="10.83203125" style="9"/>
    <col min="31" max="33" width="10.83203125" style="2"/>
    <col min="34" max="34" width="12.5" style="2" customWidth="1"/>
    <col min="35" max="35" width="14.33203125" style="2" customWidth="1"/>
    <col min="36" max="16384" width="10.83203125" style="2"/>
  </cols>
  <sheetData>
    <row r="1" spans="1:35" ht="152" x14ac:dyDescent="0.2">
      <c r="A1" s="6" t="s">
        <v>23</v>
      </c>
      <c r="B1" s="5" t="s">
        <v>8</v>
      </c>
      <c r="C1" s="5" t="s">
        <v>10</v>
      </c>
      <c r="D1" s="28" t="s">
        <v>9</v>
      </c>
      <c r="E1" s="5" t="s">
        <v>11</v>
      </c>
      <c r="F1" s="5" t="s">
        <v>12</v>
      </c>
      <c r="H1" s="5" t="s">
        <v>3</v>
      </c>
      <c r="I1" s="7" t="s">
        <v>6</v>
      </c>
      <c r="J1" s="7" t="s">
        <v>5</v>
      </c>
      <c r="T1" s="15"/>
      <c r="U1" s="5" t="s">
        <v>7</v>
      </c>
      <c r="V1" s="7" t="s">
        <v>4</v>
      </c>
      <c r="W1" s="16"/>
      <c r="X1" s="16"/>
      <c r="Y1" s="3"/>
      <c r="Z1" s="3"/>
      <c r="AA1" s="14"/>
      <c r="AB1" s="10"/>
      <c r="AC1" s="11"/>
      <c r="AD1" s="10"/>
      <c r="AF1" s="7"/>
      <c r="AG1" s="7"/>
      <c r="AH1" s="7"/>
      <c r="AI1" s="3"/>
    </row>
    <row r="2" spans="1:35" x14ac:dyDescent="0.2">
      <c r="A2" s="2" t="s">
        <v>0</v>
      </c>
      <c r="B2" s="2">
        <v>1</v>
      </c>
      <c r="C2" s="4">
        <v>1.1970000000000001E-5</v>
      </c>
      <c r="D2" s="28">
        <v>10.178000000000001</v>
      </c>
      <c r="E2" s="4">
        <v>2.3280000000000001E-5</v>
      </c>
      <c r="F2" s="2">
        <v>505.19099999999997</v>
      </c>
      <c r="H2" s="2">
        <v>5</v>
      </c>
      <c r="I2" s="2">
        <f t="shared" ref="I2:I8" si="0">D5-$D$2</f>
        <v>193.625</v>
      </c>
      <c r="J2" s="2">
        <f t="shared" ref="J2:J8" si="1">(($D$4-$D$2)-I2)/($D$4-$D$2)</f>
        <v>5.582402364036225E-2</v>
      </c>
      <c r="T2" s="15"/>
      <c r="U2" s="2">
        <v>1</v>
      </c>
      <c r="V2" s="2">
        <v>1.5800000000000002E-2</v>
      </c>
      <c r="W2" s="31"/>
      <c r="AA2" s="14"/>
      <c r="AB2" s="9"/>
      <c r="AC2" s="12"/>
      <c r="AD2" s="12"/>
    </row>
    <row r="3" spans="1:35" x14ac:dyDescent="0.2">
      <c r="A3" s="2" t="s">
        <v>13</v>
      </c>
      <c r="B3" s="2">
        <v>2</v>
      </c>
      <c r="C3" s="4">
        <v>1.1970000000000001E-5</v>
      </c>
      <c r="D3" s="28">
        <v>188.196</v>
      </c>
      <c r="E3" s="4">
        <v>2.3280000000000001E-5</v>
      </c>
      <c r="F3" s="2">
        <v>3504.3270000000002</v>
      </c>
      <c r="H3" s="2">
        <v>10</v>
      </c>
      <c r="I3" s="2">
        <f t="shared" si="0"/>
        <v>172.41200000000001</v>
      </c>
      <c r="J3" s="2">
        <f t="shared" si="1"/>
        <v>0.15926523725697678</v>
      </c>
      <c r="T3" s="15"/>
      <c r="U3" s="2">
        <v>2</v>
      </c>
      <c r="V3" s="2">
        <v>1.9800000000000002E-2</v>
      </c>
      <c r="W3" s="31"/>
      <c r="AA3" s="14"/>
      <c r="AB3" s="9"/>
      <c r="AC3" s="12"/>
      <c r="AD3" s="12"/>
    </row>
    <row r="4" spans="1:35" ht="19" x14ac:dyDescent="0.2">
      <c r="A4" s="3" t="s">
        <v>2</v>
      </c>
      <c r="B4" s="2">
        <v>3</v>
      </c>
      <c r="C4" s="4">
        <v>1.1970000000000001E-5</v>
      </c>
      <c r="D4" s="28">
        <v>215.251</v>
      </c>
      <c r="E4" s="4">
        <v>2.3280000000000001E-5</v>
      </c>
      <c r="F4" s="2">
        <v>2530.0309999999999</v>
      </c>
      <c r="H4" s="2">
        <v>15</v>
      </c>
      <c r="I4" s="2">
        <f t="shared" si="0"/>
        <v>158.917</v>
      </c>
      <c r="J4" s="2">
        <f t="shared" si="1"/>
        <v>0.22507107225231993</v>
      </c>
      <c r="T4" s="15"/>
      <c r="U4" s="2">
        <v>3</v>
      </c>
      <c r="V4" s="2">
        <v>2.0799999999999999E-2</v>
      </c>
      <c r="W4" s="31"/>
      <c r="AA4" s="14"/>
      <c r="AB4" s="9"/>
      <c r="AC4" s="12"/>
      <c r="AD4" s="12"/>
    </row>
    <row r="5" spans="1:35" x14ac:dyDescent="0.2">
      <c r="A5" s="2">
        <v>5</v>
      </c>
      <c r="B5" s="2">
        <v>4</v>
      </c>
      <c r="C5" s="4">
        <v>1.1970000000000001E-5</v>
      </c>
      <c r="D5" s="28">
        <v>203.803</v>
      </c>
      <c r="E5" s="4">
        <v>2.3280000000000001E-5</v>
      </c>
      <c r="F5" s="2">
        <v>3145.5279999999998</v>
      </c>
      <c r="H5" s="2">
        <v>20</v>
      </c>
      <c r="I5" s="2">
        <f t="shared" si="0"/>
        <v>137.172</v>
      </c>
      <c r="J5" s="2">
        <f t="shared" si="1"/>
        <v>0.3311064840325153</v>
      </c>
      <c r="T5" s="15"/>
      <c r="AA5" s="14"/>
      <c r="AB5" s="9"/>
      <c r="AC5" s="12"/>
      <c r="AD5" s="12"/>
    </row>
    <row r="6" spans="1:35" x14ac:dyDescent="0.2">
      <c r="A6" s="2">
        <v>10</v>
      </c>
      <c r="B6" s="2">
        <v>5</v>
      </c>
      <c r="C6" s="4">
        <v>1.1970000000000001E-5</v>
      </c>
      <c r="D6" s="28">
        <v>182.59</v>
      </c>
      <c r="E6" s="4">
        <v>2.3280000000000001E-5</v>
      </c>
      <c r="F6" s="2">
        <v>2340.5210000000002</v>
      </c>
      <c r="H6" s="2">
        <v>25</v>
      </c>
      <c r="I6" s="2">
        <f t="shared" si="0"/>
        <v>116.06</v>
      </c>
      <c r="J6" s="2">
        <f t="shared" si="1"/>
        <v>0.4340551901030365</v>
      </c>
      <c r="T6" s="15"/>
      <c r="AA6" s="14"/>
      <c r="AB6" s="9"/>
      <c r="AC6" s="12"/>
      <c r="AD6" s="12"/>
    </row>
    <row r="7" spans="1:35" ht="24" customHeight="1" x14ac:dyDescent="0.2">
      <c r="A7" s="2">
        <v>15</v>
      </c>
      <c r="B7" s="2">
        <v>6</v>
      </c>
      <c r="C7" s="4">
        <v>1.1970000000000001E-5</v>
      </c>
      <c r="D7" s="28">
        <v>169.095</v>
      </c>
      <c r="E7" s="4">
        <v>2.3280000000000001E-5</v>
      </c>
      <c r="F7" s="2">
        <v>2333.5219999999999</v>
      </c>
      <c r="H7" s="2">
        <v>30</v>
      </c>
      <c r="I7" s="2">
        <f t="shared" si="0"/>
        <v>107.693</v>
      </c>
      <c r="J7" s="2">
        <f t="shared" si="1"/>
        <v>0.474855295431383</v>
      </c>
      <c r="T7" s="15"/>
      <c r="U7" s="30"/>
      <c r="V7" s="30"/>
      <c r="W7" s="30"/>
      <c r="X7" s="30"/>
      <c r="Y7" s="30"/>
      <c r="Z7" s="30"/>
      <c r="AA7" s="14"/>
      <c r="AB7" s="9"/>
      <c r="AC7" s="12"/>
      <c r="AD7" s="12"/>
      <c r="AE7" s="9"/>
      <c r="AF7"/>
    </row>
    <row r="8" spans="1:35" x14ac:dyDescent="0.2">
      <c r="A8" s="2">
        <v>20</v>
      </c>
      <c r="B8" s="2">
        <v>7</v>
      </c>
      <c r="C8" s="4">
        <v>1.1970000000000001E-5</v>
      </c>
      <c r="D8" s="28">
        <v>147.35</v>
      </c>
      <c r="E8" s="4">
        <v>2.3280000000000001E-5</v>
      </c>
      <c r="F8" s="2">
        <v>2469.2370000000001</v>
      </c>
      <c r="H8" s="2">
        <v>40</v>
      </c>
      <c r="I8" s="2">
        <f t="shared" si="0"/>
        <v>87.295000000000002</v>
      </c>
      <c r="J8" s="2">
        <f t="shared" si="1"/>
        <v>0.57432231449288795</v>
      </c>
      <c r="T8" s="15"/>
      <c r="U8" s="5"/>
      <c r="V8" s="5"/>
      <c r="W8" s="17"/>
      <c r="X8" s="17"/>
      <c r="Y8" s="5"/>
      <c r="Z8" s="7"/>
      <c r="AA8" s="14"/>
      <c r="AB8" s="9"/>
      <c r="AC8" s="12"/>
      <c r="AD8" s="12"/>
      <c r="AE8" s="9"/>
      <c r="AF8" s="9"/>
    </row>
    <row r="9" spans="1:35" x14ac:dyDescent="0.2">
      <c r="A9" s="2">
        <v>25</v>
      </c>
      <c r="B9" s="2">
        <v>8</v>
      </c>
      <c r="C9" s="4">
        <v>1.1970000000000001E-5</v>
      </c>
      <c r="D9" s="28">
        <v>126.238</v>
      </c>
      <c r="E9" s="4">
        <v>2.3280000000000001E-5</v>
      </c>
      <c r="F9" s="2">
        <v>1855.115</v>
      </c>
      <c r="T9" s="15"/>
      <c r="U9" s="5"/>
      <c r="AA9" s="14"/>
      <c r="AE9" s="9"/>
      <c r="AF9" s="9"/>
    </row>
    <row r="10" spans="1:35" x14ac:dyDescent="0.2">
      <c r="A10" s="2">
        <v>30</v>
      </c>
      <c r="B10" s="2">
        <v>9</v>
      </c>
      <c r="C10" s="4">
        <v>1.1970000000000001E-5</v>
      </c>
      <c r="D10" s="28">
        <v>117.871</v>
      </c>
      <c r="E10" s="4">
        <v>2.3280000000000001E-5</v>
      </c>
      <c r="F10" s="2">
        <v>2003.018</v>
      </c>
      <c r="T10" s="15"/>
      <c r="AA10" s="14"/>
    </row>
    <row r="11" spans="1:35" x14ac:dyDescent="0.2">
      <c r="A11" s="2">
        <v>40</v>
      </c>
      <c r="B11" s="2">
        <v>10</v>
      </c>
      <c r="C11" s="4">
        <v>1.1970000000000001E-5</v>
      </c>
      <c r="D11" s="28">
        <v>97.472999999999999</v>
      </c>
      <c r="E11" s="4">
        <v>2.3280000000000001E-5</v>
      </c>
      <c r="F11" s="2">
        <v>1563.3240000000001</v>
      </c>
      <c r="T11" s="15"/>
      <c r="AA11" s="14"/>
    </row>
    <row r="12" spans="1:35" x14ac:dyDescent="0.2">
      <c r="T12" s="15"/>
      <c r="AA12" s="14"/>
    </row>
    <row r="13" spans="1:35" x14ac:dyDescent="0.2">
      <c r="T13" s="15"/>
      <c r="AA13" s="14"/>
    </row>
    <row r="14" spans="1:35" ht="152" x14ac:dyDescent="0.2">
      <c r="A14" s="7" t="s">
        <v>24</v>
      </c>
      <c r="B14" s="5" t="s">
        <v>8</v>
      </c>
      <c r="C14" s="5" t="s">
        <v>10</v>
      </c>
      <c r="D14" s="28" t="s">
        <v>9</v>
      </c>
      <c r="E14" s="5" t="s">
        <v>11</v>
      </c>
      <c r="F14" s="5" t="s">
        <v>12</v>
      </c>
      <c r="H14" s="5" t="s">
        <v>3</v>
      </c>
      <c r="I14" s="7" t="s">
        <v>6</v>
      </c>
      <c r="J14" s="7" t="s">
        <v>5</v>
      </c>
      <c r="T14" s="15"/>
      <c r="AA14" s="14"/>
    </row>
    <row r="15" spans="1:35" x14ac:dyDescent="0.2">
      <c r="A15" s="2" t="s">
        <v>0</v>
      </c>
      <c r="B15" s="2">
        <v>1</v>
      </c>
      <c r="C15" s="4">
        <v>1.3349999999999999E-5</v>
      </c>
      <c r="D15" s="28">
        <v>13.305</v>
      </c>
      <c r="E15" s="4">
        <v>2.3280000000000001E-5</v>
      </c>
      <c r="F15" s="2">
        <v>670.43799999999999</v>
      </c>
      <c r="H15" s="2">
        <v>5</v>
      </c>
      <c r="I15" s="2">
        <f t="shared" ref="I15:I21" si="2">D18-$D$15</f>
        <v>307.67899999999997</v>
      </c>
      <c r="J15" s="1">
        <f t="shared" ref="J15:J21" si="3">(($D$17-$D$15)-I15)/($D$17-$D$15)</f>
        <v>9.455404744121397E-3</v>
      </c>
      <c r="T15" s="15"/>
      <c r="AA15" s="14"/>
    </row>
    <row r="16" spans="1:35" x14ac:dyDescent="0.2">
      <c r="A16" s="2" t="s">
        <v>1</v>
      </c>
      <c r="B16" s="2">
        <v>2</v>
      </c>
      <c r="C16" s="4">
        <v>1.3349999999999999E-5</v>
      </c>
      <c r="D16" s="28">
        <v>254.48400000000001</v>
      </c>
      <c r="E16" s="4">
        <v>2.3280000000000001E-5</v>
      </c>
      <c r="F16" s="2">
        <v>2519.8470000000002</v>
      </c>
      <c r="H16" s="2">
        <v>10</v>
      </c>
      <c r="I16" s="2">
        <f t="shared" si="2"/>
        <v>253.774</v>
      </c>
      <c r="J16" s="1">
        <f t="shared" si="3"/>
        <v>0.18299765627012127</v>
      </c>
      <c r="T16" s="15"/>
      <c r="AA16" s="14"/>
    </row>
    <row r="17" spans="1:27" x14ac:dyDescent="0.2">
      <c r="A17" s="2" t="s">
        <v>2</v>
      </c>
      <c r="B17" s="2">
        <v>3</v>
      </c>
      <c r="C17" s="4">
        <v>1.3349999999999999E-5</v>
      </c>
      <c r="D17" s="28">
        <v>323.92099999999999</v>
      </c>
      <c r="E17" s="4">
        <v>2.3280000000000001E-5</v>
      </c>
      <c r="F17" s="2">
        <v>2901.9949999999999</v>
      </c>
      <c r="H17" s="2">
        <v>15</v>
      </c>
      <c r="I17" s="2">
        <f t="shared" si="2"/>
        <v>220.39499999999998</v>
      </c>
      <c r="J17" s="1">
        <f t="shared" si="3"/>
        <v>0.29045831509001468</v>
      </c>
      <c r="T17" s="15"/>
      <c r="AA17" s="14"/>
    </row>
    <row r="18" spans="1:27" x14ac:dyDescent="0.2">
      <c r="A18" s="2">
        <v>5</v>
      </c>
      <c r="B18" s="2">
        <v>4</v>
      </c>
      <c r="C18" s="4">
        <v>1.3349999999999999E-5</v>
      </c>
      <c r="D18" s="28">
        <v>320.98399999999998</v>
      </c>
      <c r="E18" s="4">
        <v>2.3280000000000001E-5</v>
      </c>
      <c r="F18" s="2">
        <v>3317.779</v>
      </c>
      <c r="H18" s="2">
        <v>20</v>
      </c>
      <c r="I18" s="2">
        <f t="shared" si="2"/>
        <v>176.74099999999999</v>
      </c>
      <c r="J18" s="1">
        <f t="shared" si="3"/>
        <v>0.43099840317304972</v>
      </c>
      <c r="T18" s="15"/>
      <c r="AA18" s="14"/>
    </row>
    <row r="19" spans="1:27" x14ac:dyDescent="0.2">
      <c r="A19" s="2">
        <v>10</v>
      </c>
      <c r="B19" s="2">
        <v>5</v>
      </c>
      <c r="C19" s="4">
        <v>1.3349999999999999E-5</v>
      </c>
      <c r="D19" s="28">
        <v>267.07900000000001</v>
      </c>
      <c r="E19" s="4">
        <v>2.3280000000000001E-5</v>
      </c>
      <c r="F19" s="2">
        <v>2644.3989999999999</v>
      </c>
      <c r="H19" s="2">
        <v>25</v>
      </c>
      <c r="I19" s="2">
        <f t="shared" si="2"/>
        <v>156.93600000000001</v>
      </c>
      <c r="J19" s="1">
        <f t="shared" si="3"/>
        <v>0.49475880186468174</v>
      </c>
      <c r="T19" s="15"/>
      <c r="AA19" s="14"/>
    </row>
    <row r="20" spans="1:27" x14ac:dyDescent="0.2">
      <c r="A20" s="2">
        <v>15</v>
      </c>
      <c r="B20" s="2">
        <v>6</v>
      </c>
      <c r="C20" s="4">
        <v>1.3349999999999999E-5</v>
      </c>
      <c r="D20" s="28">
        <v>233.7</v>
      </c>
      <c r="E20" s="4">
        <v>2.3280000000000001E-5</v>
      </c>
      <c r="F20" s="2">
        <v>2731.4560000000001</v>
      </c>
      <c r="H20" s="2">
        <v>30</v>
      </c>
      <c r="I20" s="2">
        <f t="shared" si="2"/>
        <v>115.47999999999999</v>
      </c>
      <c r="J20" s="1">
        <f t="shared" si="3"/>
        <v>0.62822262858320244</v>
      </c>
      <c r="T20" s="15"/>
      <c r="AA20" s="14"/>
    </row>
    <row r="21" spans="1:27" x14ac:dyDescent="0.2">
      <c r="A21" s="2">
        <v>20</v>
      </c>
      <c r="B21" s="2">
        <v>7</v>
      </c>
      <c r="C21" s="4">
        <v>1.3349999999999999E-5</v>
      </c>
      <c r="D21" s="28">
        <v>190.04599999999999</v>
      </c>
      <c r="E21" s="4">
        <v>2.3280000000000001E-5</v>
      </c>
      <c r="F21" s="2">
        <v>2263.1990000000001</v>
      </c>
      <c r="H21" s="2">
        <v>40</v>
      </c>
      <c r="I21" s="2">
        <f t="shared" si="2"/>
        <v>75.424000000000007</v>
      </c>
      <c r="J21" s="1">
        <f t="shared" si="3"/>
        <v>0.7571792824580833</v>
      </c>
      <c r="T21" s="15"/>
      <c r="AA21" s="14"/>
    </row>
    <row r="22" spans="1:27" x14ac:dyDescent="0.2">
      <c r="A22" s="2">
        <v>25</v>
      </c>
      <c r="B22" s="2">
        <v>8</v>
      </c>
      <c r="C22" s="4">
        <v>1.3349999999999999E-5</v>
      </c>
      <c r="D22" s="28">
        <v>170.24100000000001</v>
      </c>
      <c r="E22" s="4">
        <v>2.3280000000000001E-5</v>
      </c>
      <c r="F22" s="2">
        <v>2444.3629999999998</v>
      </c>
      <c r="T22" s="15"/>
      <c r="AA22" s="14"/>
    </row>
    <row r="23" spans="1:27" x14ac:dyDescent="0.2">
      <c r="A23" s="2">
        <v>30</v>
      </c>
      <c r="B23" s="2">
        <v>9</v>
      </c>
      <c r="C23" s="4">
        <v>1.3349999999999999E-5</v>
      </c>
      <c r="D23" s="28">
        <v>128.785</v>
      </c>
      <c r="E23" s="4">
        <v>2.3280000000000001E-5</v>
      </c>
      <c r="F23" s="2">
        <v>1951.5229999999999</v>
      </c>
      <c r="T23" s="15"/>
      <c r="AA23" s="14"/>
    </row>
    <row r="24" spans="1:27" x14ac:dyDescent="0.2">
      <c r="A24" s="2">
        <v>40</v>
      </c>
      <c r="B24" s="2">
        <v>10</v>
      </c>
      <c r="C24" s="4">
        <v>1.3349999999999999E-5</v>
      </c>
      <c r="D24" s="28">
        <v>88.728999999999999</v>
      </c>
      <c r="E24" s="4">
        <v>2.3280000000000001E-5</v>
      </c>
      <c r="F24" s="2">
        <v>1797.787</v>
      </c>
      <c r="T24" s="15"/>
      <c r="AA24" s="14"/>
    </row>
    <row r="25" spans="1:27" x14ac:dyDescent="0.2">
      <c r="T25" s="15"/>
      <c r="AA25" s="14"/>
    </row>
    <row r="26" spans="1:27" x14ac:dyDescent="0.2">
      <c r="T26" s="15"/>
      <c r="AA26" s="14"/>
    </row>
    <row r="27" spans="1:27" ht="57" x14ac:dyDescent="0.2">
      <c r="A27" s="6" t="s">
        <v>25</v>
      </c>
      <c r="B27" s="5" t="s">
        <v>8</v>
      </c>
      <c r="C27" s="5" t="s">
        <v>10</v>
      </c>
      <c r="D27" s="28" t="s">
        <v>9</v>
      </c>
      <c r="E27" s="5" t="s">
        <v>11</v>
      </c>
      <c r="F27" s="5" t="s">
        <v>12</v>
      </c>
      <c r="T27" s="15"/>
      <c r="AA27" s="14"/>
    </row>
    <row r="28" spans="1:27" ht="152" x14ac:dyDescent="0.2">
      <c r="A28" s="2" t="s">
        <v>0</v>
      </c>
      <c r="B28" s="2">
        <v>1</v>
      </c>
      <c r="C28" s="4">
        <v>1.3390000000000001E-5</v>
      </c>
      <c r="D28" s="28">
        <v>4.9660000000000002</v>
      </c>
      <c r="E28" s="4">
        <v>2.3280000000000001E-5</v>
      </c>
      <c r="F28" s="2">
        <v>343.15699999999998</v>
      </c>
      <c r="H28" s="5" t="s">
        <v>3</v>
      </c>
      <c r="I28" s="7" t="s">
        <v>6</v>
      </c>
      <c r="J28" s="7" t="s">
        <v>5</v>
      </c>
      <c r="T28" s="15"/>
      <c r="AA28" s="14"/>
    </row>
    <row r="29" spans="1:27" x14ac:dyDescent="0.2">
      <c r="A29" s="2" t="s">
        <v>1</v>
      </c>
      <c r="B29" s="2">
        <v>2</v>
      </c>
      <c r="C29" s="4">
        <v>1.3390000000000001E-5</v>
      </c>
      <c r="D29" s="28">
        <v>118.49299999999999</v>
      </c>
      <c r="E29" s="4">
        <v>2.3280000000000001E-5</v>
      </c>
      <c r="F29" s="2">
        <v>1831.085</v>
      </c>
      <c r="H29" s="2">
        <v>5</v>
      </c>
      <c r="I29" s="2">
        <f t="shared" ref="I29:I35" si="4">D31-$D$28</f>
        <v>105.87700000000001</v>
      </c>
      <c r="J29" s="1">
        <f t="shared" ref="J29:J35" si="5">(($D$30-$D$28)-I29)/($D$30-$D$28)</f>
        <v>0.14384021347996601</v>
      </c>
      <c r="T29" s="15"/>
      <c r="AA29" s="14"/>
    </row>
    <row r="30" spans="1:27" x14ac:dyDescent="0.2">
      <c r="A30" s="2" t="s">
        <v>2</v>
      </c>
      <c r="B30" s="2">
        <v>3</v>
      </c>
      <c r="C30" s="4">
        <v>1.3390000000000001E-5</v>
      </c>
      <c r="D30" s="28">
        <v>128.631</v>
      </c>
      <c r="E30" s="4">
        <v>2.3280000000000001E-5</v>
      </c>
      <c r="F30" s="2">
        <v>2016.8630000000001</v>
      </c>
      <c r="H30" s="2">
        <v>10</v>
      </c>
      <c r="I30" s="2">
        <f t="shared" si="4"/>
        <v>94.501000000000005</v>
      </c>
      <c r="J30" s="1">
        <f t="shared" si="5"/>
        <v>0.23583067157239315</v>
      </c>
      <c r="T30" s="15"/>
      <c r="AA30" s="14"/>
    </row>
    <row r="31" spans="1:27" x14ac:dyDescent="0.2">
      <c r="A31" s="2">
        <v>5</v>
      </c>
      <c r="B31" s="2">
        <v>4</v>
      </c>
      <c r="C31" s="4">
        <v>1.3390000000000001E-5</v>
      </c>
      <c r="D31" s="28">
        <v>110.843</v>
      </c>
      <c r="E31" s="4">
        <v>2.3280000000000001E-5</v>
      </c>
      <c r="F31" s="2">
        <v>1999.9960000000001</v>
      </c>
      <c r="H31" s="2">
        <v>15</v>
      </c>
      <c r="I31" s="2">
        <f t="shared" si="4"/>
        <v>88.037000000000006</v>
      </c>
      <c r="J31" s="1">
        <f t="shared" si="5"/>
        <v>0.28810091780212671</v>
      </c>
      <c r="T31" s="15"/>
      <c r="AA31" s="14"/>
    </row>
    <row r="32" spans="1:27" x14ac:dyDescent="0.2">
      <c r="A32" s="2">
        <v>10</v>
      </c>
      <c r="B32" s="2">
        <v>5</v>
      </c>
      <c r="C32" s="4">
        <v>1.3390000000000001E-5</v>
      </c>
      <c r="D32" s="28">
        <v>99.466999999999999</v>
      </c>
      <c r="E32" s="4">
        <v>2.3280000000000001E-5</v>
      </c>
      <c r="F32" s="2">
        <v>1890.1949999999999</v>
      </c>
      <c r="H32" s="2">
        <v>20</v>
      </c>
      <c r="I32" s="2">
        <f t="shared" si="4"/>
        <v>72.996000000000009</v>
      </c>
      <c r="J32" s="1">
        <f t="shared" si="5"/>
        <v>0.40972789390692593</v>
      </c>
      <c r="T32" s="15"/>
      <c r="AA32" s="14"/>
    </row>
    <row r="33" spans="1:27" x14ac:dyDescent="0.2">
      <c r="A33" s="2">
        <v>15</v>
      </c>
      <c r="B33" s="2">
        <v>6</v>
      </c>
      <c r="C33" s="4">
        <v>1.3390000000000001E-5</v>
      </c>
      <c r="D33" s="28">
        <v>93.003</v>
      </c>
      <c r="E33" s="4">
        <v>2.3280000000000001E-5</v>
      </c>
      <c r="F33" s="2">
        <v>1878.047</v>
      </c>
      <c r="H33" s="2">
        <v>25</v>
      </c>
      <c r="I33" s="2">
        <f t="shared" si="4"/>
        <v>52.704999999999998</v>
      </c>
      <c r="J33" s="1">
        <f t="shared" si="5"/>
        <v>0.57380827234868403</v>
      </c>
      <c r="T33" s="15"/>
      <c r="AA33" s="14"/>
    </row>
    <row r="34" spans="1:27" x14ac:dyDescent="0.2">
      <c r="A34" s="2">
        <v>20</v>
      </c>
      <c r="B34" s="2">
        <v>7</v>
      </c>
      <c r="C34" s="4">
        <v>1.3390000000000001E-5</v>
      </c>
      <c r="D34" s="28">
        <v>77.962000000000003</v>
      </c>
      <c r="E34" s="4">
        <v>2.3280000000000001E-5</v>
      </c>
      <c r="F34" s="2">
        <v>1546.2</v>
      </c>
      <c r="H34" s="2">
        <v>30</v>
      </c>
      <c r="I34" s="2">
        <f t="shared" si="4"/>
        <v>27.171999999999997</v>
      </c>
      <c r="J34" s="1">
        <f t="shared" si="5"/>
        <v>0.78027736222860145</v>
      </c>
      <c r="T34" s="15"/>
      <c r="AA34" s="14"/>
    </row>
    <row r="35" spans="1:27" x14ac:dyDescent="0.2">
      <c r="A35" s="2">
        <v>25</v>
      </c>
      <c r="B35" s="2">
        <v>8</v>
      </c>
      <c r="C35" s="4">
        <v>1.3390000000000001E-5</v>
      </c>
      <c r="D35" s="28">
        <v>57.670999999999999</v>
      </c>
      <c r="E35" s="4">
        <v>2.3280000000000001E-5</v>
      </c>
      <c r="F35" s="2">
        <v>1128.2370000000001</v>
      </c>
      <c r="H35" s="2">
        <v>40</v>
      </c>
      <c r="I35" s="2">
        <f t="shared" si="4"/>
        <v>9.5940000000000012</v>
      </c>
      <c r="J35" s="1">
        <f t="shared" si="5"/>
        <v>0.9224194396150891</v>
      </c>
      <c r="T35" s="15"/>
      <c r="AA35" s="14"/>
    </row>
    <row r="36" spans="1:27" x14ac:dyDescent="0.2">
      <c r="A36" s="2">
        <v>30</v>
      </c>
      <c r="B36" s="2">
        <v>9</v>
      </c>
      <c r="C36" s="4">
        <v>1.3390000000000001E-5</v>
      </c>
      <c r="D36" s="28">
        <v>32.137999999999998</v>
      </c>
      <c r="E36" s="4">
        <v>2.3280000000000001E-5</v>
      </c>
      <c r="F36" s="2">
        <v>1196.336</v>
      </c>
      <c r="T36" s="15"/>
      <c r="AA36" s="14"/>
    </row>
    <row r="37" spans="1:27" x14ac:dyDescent="0.2">
      <c r="A37" s="2">
        <v>40</v>
      </c>
      <c r="B37" s="2">
        <v>10</v>
      </c>
      <c r="C37" s="4">
        <v>1.3390000000000001E-5</v>
      </c>
      <c r="D37" s="28">
        <v>14.56</v>
      </c>
      <c r="E37" s="4">
        <v>2.3280000000000001E-5</v>
      </c>
      <c r="F37" s="2">
        <v>4274.3649999999998</v>
      </c>
      <c r="T37" s="15"/>
      <c r="AA37" s="14"/>
    </row>
  </sheetData>
  <mergeCells count="2">
    <mergeCell ref="W2:W4"/>
    <mergeCell ref="U7:Z7"/>
  </mergeCells>
  <pageMargins left="0.7" right="0.7" top="0.75" bottom="0.75" header="0.3" footer="0.3"/>
  <pageSetup paperSize="9" scale="30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97061-25DD-B145-97CB-997D0504F878}">
  <sheetPr>
    <pageSetUpPr fitToPage="1"/>
  </sheetPr>
  <dimension ref="A1:AI37"/>
  <sheetViews>
    <sheetView zoomScale="50" zoomScaleNormal="60" workbookViewId="0"/>
  </sheetViews>
  <sheetFormatPr baseColWidth="10" defaultRowHeight="18" x14ac:dyDescent="0.2"/>
  <cols>
    <col min="1" max="1" width="13.6640625" style="2" customWidth="1"/>
    <col min="2" max="2" width="11" style="2" bestFit="1" customWidth="1"/>
    <col min="3" max="3" width="13" style="2" bestFit="1" customWidth="1"/>
    <col min="4" max="4" width="11" style="9" bestFit="1" customWidth="1"/>
    <col min="5" max="5" width="13" style="2" bestFit="1" customWidth="1"/>
    <col min="6" max="6" width="11" style="2" bestFit="1" customWidth="1"/>
    <col min="7" max="7" width="8.1640625" style="2" customWidth="1"/>
    <col min="8" max="8" width="12.6640625" style="2" customWidth="1"/>
    <col min="9" max="10" width="11" style="2" bestFit="1" customWidth="1"/>
    <col min="11" max="19" width="10.83203125" style="2"/>
    <col min="20" max="20" width="10.83203125" style="9"/>
    <col min="21" max="21" width="13.6640625" style="2" customWidth="1"/>
    <col min="22" max="22" width="11" style="2" bestFit="1" customWidth="1"/>
    <col min="23" max="23" width="13.6640625" style="23" customWidth="1"/>
    <col min="24" max="24" width="12.83203125" style="23" customWidth="1"/>
    <col min="25" max="27" width="11" style="23" bestFit="1" customWidth="1"/>
    <col min="28" max="28" width="12.1640625" style="26" customWidth="1"/>
    <col min="29" max="31" width="10.83203125" style="23"/>
    <col min="32" max="33" width="10.83203125" style="2"/>
    <col min="34" max="34" width="12.5" style="2" customWidth="1"/>
    <col min="35" max="35" width="14.33203125" style="2" customWidth="1"/>
    <col min="36" max="16384" width="10.83203125" style="2"/>
  </cols>
  <sheetData>
    <row r="1" spans="1:35" ht="152" x14ac:dyDescent="0.2">
      <c r="A1" s="6" t="s">
        <v>22</v>
      </c>
      <c r="B1" s="5" t="s">
        <v>8</v>
      </c>
      <c r="C1" s="5" t="s">
        <v>10</v>
      </c>
      <c r="D1" s="28" t="s">
        <v>9</v>
      </c>
      <c r="E1" s="5" t="s">
        <v>11</v>
      </c>
      <c r="F1" s="5" t="s">
        <v>12</v>
      </c>
      <c r="H1" s="5" t="s">
        <v>3</v>
      </c>
      <c r="I1" s="7" t="s">
        <v>6</v>
      </c>
      <c r="J1" s="7" t="s">
        <v>5</v>
      </c>
      <c r="T1" s="15"/>
      <c r="U1" s="5" t="s">
        <v>7</v>
      </c>
      <c r="V1" s="7" t="s">
        <v>4</v>
      </c>
      <c r="W1" s="18"/>
      <c r="X1" s="18"/>
      <c r="Y1" s="19"/>
      <c r="Z1" s="19"/>
      <c r="AA1" s="20"/>
      <c r="AB1" s="21"/>
      <c r="AC1" s="22"/>
      <c r="AD1" s="21"/>
      <c r="AF1" s="7"/>
      <c r="AG1" s="7"/>
      <c r="AH1" s="7"/>
      <c r="AI1" s="3"/>
    </row>
    <row r="2" spans="1:35" x14ac:dyDescent="0.2">
      <c r="A2" s="2" t="s">
        <v>0</v>
      </c>
      <c r="B2" s="2">
        <v>1</v>
      </c>
      <c r="C2" s="4">
        <v>1.5610000000000001E-5</v>
      </c>
      <c r="D2" s="28">
        <v>7.8630000000000004</v>
      </c>
      <c r="E2" s="4">
        <v>2.3280000000000001E-5</v>
      </c>
      <c r="F2" s="2">
        <v>934.73299999999995</v>
      </c>
      <c r="H2" s="2">
        <v>30</v>
      </c>
      <c r="I2" s="2">
        <f t="shared" ref="I2:I8" si="0">D5-$D$2</f>
        <v>169.14</v>
      </c>
      <c r="J2" s="2">
        <f t="shared" ref="J2:J8" si="1">(($D$4-$D$2)-I2)/($D$4-$D$2)</f>
        <v>0.27491126086732864</v>
      </c>
      <c r="T2" s="15"/>
      <c r="U2" s="2">
        <v>1</v>
      </c>
      <c r="V2" s="2">
        <v>8.5000000000000006E-3</v>
      </c>
      <c r="W2" s="32"/>
      <c r="AA2" s="20"/>
      <c r="AB2" s="23"/>
      <c r="AC2" s="24"/>
      <c r="AD2" s="24"/>
    </row>
    <row r="3" spans="1:35" x14ac:dyDescent="0.2">
      <c r="A3" s="2" t="s">
        <v>13</v>
      </c>
      <c r="B3" s="2">
        <v>2</v>
      </c>
      <c r="C3" s="4">
        <v>1.5610000000000001E-5</v>
      </c>
      <c r="D3" s="28">
        <v>205.56800000000001</v>
      </c>
      <c r="E3" s="4">
        <v>2.3280000000000001E-5</v>
      </c>
      <c r="F3" s="2">
        <v>2884.8649999999998</v>
      </c>
      <c r="H3" s="2">
        <v>40</v>
      </c>
      <c r="I3" s="2">
        <f t="shared" si="0"/>
        <v>156.46199999999999</v>
      </c>
      <c r="J3" s="2">
        <f t="shared" si="1"/>
        <v>0.32926076444261543</v>
      </c>
      <c r="T3" s="15"/>
      <c r="U3" s="2">
        <v>2</v>
      </c>
      <c r="V3" s="2">
        <v>8.8999999999999999E-3</v>
      </c>
      <c r="W3" s="32"/>
      <c r="AA3" s="20"/>
      <c r="AB3" s="23"/>
      <c r="AC3" s="24"/>
      <c r="AD3" s="24"/>
    </row>
    <row r="4" spans="1:35" ht="19" x14ac:dyDescent="0.2">
      <c r="A4" s="3" t="s">
        <v>2</v>
      </c>
      <c r="B4" s="2">
        <v>3</v>
      </c>
      <c r="C4" s="4">
        <v>1.5610000000000001E-5</v>
      </c>
      <c r="D4" s="28">
        <v>241.131</v>
      </c>
      <c r="E4" s="4">
        <v>2.3280000000000001E-5</v>
      </c>
      <c r="F4" s="2">
        <v>3174.8240000000001</v>
      </c>
      <c r="H4" s="2">
        <v>60</v>
      </c>
      <c r="I4" s="2">
        <f t="shared" si="0"/>
        <v>106.64</v>
      </c>
      <c r="J4" s="2">
        <f t="shared" si="1"/>
        <v>0.54284342473035307</v>
      </c>
      <c r="T4" s="15"/>
      <c r="U4" s="2">
        <v>3</v>
      </c>
      <c r="V4" s="2">
        <v>9.1000000000000004E-3</v>
      </c>
      <c r="W4" s="32"/>
      <c r="AA4" s="20"/>
      <c r="AB4" s="23"/>
      <c r="AC4" s="24"/>
      <c r="AD4" s="24"/>
    </row>
    <row r="5" spans="1:35" x14ac:dyDescent="0.2">
      <c r="A5" s="2">
        <v>30</v>
      </c>
      <c r="B5" s="2">
        <v>4</v>
      </c>
      <c r="C5" s="4">
        <v>1.5610000000000001E-5</v>
      </c>
      <c r="D5" s="28">
        <v>177.00299999999999</v>
      </c>
      <c r="E5" s="4">
        <v>2.3280000000000001E-5</v>
      </c>
      <c r="F5" s="2">
        <v>2917.6129999999998</v>
      </c>
      <c r="H5" s="2">
        <v>70</v>
      </c>
      <c r="I5" s="2">
        <f t="shared" si="0"/>
        <v>99.912000000000006</v>
      </c>
      <c r="J5" s="2">
        <f t="shared" si="1"/>
        <v>0.57168578630587996</v>
      </c>
      <c r="T5" s="15"/>
      <c r="AA5" s="20"/>
      <c r="AB5" s="23"/>
      <c r="AC5" s="24"/>
      <c r="AD5" s="24"/>
    </row>
    <row r="6" spans="1:35" x14ac:dyDescent="0.2">
      <c r="A6" s="2">
        <v>40</v>
      </c>
      <c r="B6" s="2">
        <v>5</v>
      </c>
      <c r="C6" s="4">
        <v>1.5610000000000001E-5</v>
      </c>
      <c r="D6" s="28">
        <v>164.32499999999999</v>
      </c>
      <c r="E6" s="4">
        <v>2.3280000000000001E-5</v>
      </c>
      <c r="F6" s="2">
        <v>2548.998</v>
      </c>
      <c r="H6" s="2">
        <v>80</v>
      </c>
      <c r="I6" s="2">
        <f t="shared" si="0"/>
        <v>88.599000000000004</v>
      </c>
      <c r="J6" s="2">
        <f t="shared" si="1"/>
        <v>0.62018365142239817</v>
      </c>
      <c r="T6" s="15"/>
      <c r="AA6" s="20"/>
      <c r="AB6" s="23"/>
      <c r="AC6" s="24"/>
      <c r="AD6" s="24"/>
    </row>
    <row r="7" spans="1:35" ht="24" customHeight="1" x14ac:dyDescent="0.2">
      <c r="A7" s="2">
        <v>60</v>
      </c>
      <c r="B7" s="2">
        <v>6</v>
      </c>
      <c r="C7" s="4">
        <v>1.5610000000000001E-5</v>
      </c>
      <c r="D7" s="28">
        <v>114.503</v>
      </c>
      <c r="E7" s="4">
        <v>2.3280000000000001E-5</v>
      </c>
      <c r="F7" s="2">
        <v>3685.424</v>
      </c>
      <c r="H7" s="2">
        <v>100</v>
      </c>
      <c r="I7" s="2">
        <f t="shared" si="0"/>
        <v>63.686000000000007</v>
      </c>
      <c r="J7" s="2">
        <f t="shared" si="1"/>
        <v>0.72698355539551074</v>
      </c>
      <c r="T7" s="15"/>
      <c r="U7" s="30"/>
      <c r="V7" s="30"/>
      <c r="W7" s="30"/>
      <c r="X7" s="30"/>
      <c r="Y7" s="30"/>
      <c r="Z7" s="30"/>
      <c r="AA7" s="20"/>
      <c r="AB7" s="23"/>
      <c r="AC7" s="24"/>
      <c r="AD7" s="24"/>
      <c r="AF7"/>
    </row>
    <row r="8" spans="1:35" x14ac:dyDescent="0.2">
      <c r="A8" s="2">
        <v>70</v>
      </c>
      <c r="B8" s="2">
        <v>7</v>
      </c>
      <c r="C8" s="4">
        <v>1.5610000000000001E-5</v>
      </c>
      <c r="D8" s="28">
        <v>107.77500000000001</v>
      </c>
      <c r="E8" s="4">
        <v>2.3280000000000001E-5</v>
      </c>
      <c r="F8" s="2">
        <v>2268.712</v>
      </c>
      <c r="H8" s="2">
        <v>120</v>
      </c>
      <c r="I8" s="2">
        <f t="shared" si="0"/>
        <v>51.908000000000001</v>
      </c>
      <c r="J8" s="2">
        <f t="shared" si="1"/>
        <v>0.77747483581117005</v>
      </c>
      <c r="T8" s="15"/>
      <c r="U8" s="5"/>
      <c r="V8" s="5"/>
      <c r="W8" s="25"/>
      <c r="X8" s="25"/>
      <c r="Y8" s="25"/>
      <c r="Z8" s="18"/>
      <c r="AA8" s="20"/>
      <c r="AB8" s="23"/>
      <c r="AC8" s="24"/>
      <c r="AD8" s="24"/>
      <c r="AE8" s="26"/>
      <c r="AF8" s="9"/>
    </row>
    <row r="9" spans="1:35" x14ac:dyDescent="0.2">
      <c r="A9" s="2">
        <v>80</v>
      </c>
      <c r="B9" s="2">
        <v>8</v>
      </c>
      <c r="C9" s="4">
        <v>1.5610000000000001E-5</v>
      </c>
      <c r="D9" s="28">
        <v>96.462000000000003</v>
      </c>
      <c r="E9" s="4">
        <v>2.3280000000000001E-5</v>
      </c>
      <c r="F9" s="2">
        <v>1471.2349999999999</v>
      </c>
      <c r="T9" s="15"/>
      <c r="U9" s="5"/>
      <c r="AA9" s="20"/>
      <c r="AF9" s="9"/>
    </row>
    <row r="10" spans="1:35" x14ac:dyDescent="0.2">
      <c r="A10" s="2">
        <v>100</v>
      </c>
      <c r="B10" s="2">
        <v>9</v>
      </c>
      <c r="C10" s="4">
        <v>1.5610000000000001E-5</v>
      </c>
      <c r="D10" s="28">
        <v>71.549000000000007</v>
      </c>
      <c r="E10" s="4">
        <v>2.3280000000000001E-5</v>
      </c>
      <c r="F10" s="2">
        <v>3817.2310000000002</v>
      </c>
      <c r="T10" s="15"/>
      <c r="AA10" s="20"/>
    </row>
    <row r="11" spans="1:35" x14ac:dyDescent="0.2">
      <c r="A11" s="2">
        <v>120</v>
      </c>
      <c r="B11" s="2">
        <v>10</v>
      </c>
      <c r="C11" s="4">
        <v>1.5610000000000001E-5</v>
      </c>
      <c r="D11" s="28">
        <v>59.771000000000001</v>
      </c>
      <c r="E11" s="4">
        <v>2.3280000000000001E-5</v>
      </c>
      <c r="F11" s="2">
        <v>3524.924</v>
      </c>
      <c r="T11" s="15"/>
      <c r="AA11" s="20"/>
    </row>
    <row r="12" spans="1:35" x14ac:dyDescent="0.2">
      <c r="T12" s="15"/>
      <c r="AA12" s="20"/>
    </row>
    <row r="13" spans="1:35" x14ac:dyDescent="0.2">
      <c r="T13" s="15"/>
      <c r="AA13" s="20"/>
    </row>
    <row r="14" spans="1:35" ht="152" x14ac:dyDescent="0.2">
      <c r="A14" s="7" t="s">
        <v>21</v>
      </c>
      <c r="B14" s="5" t="s">
        <v>8</v>
      </c>
      <c r="C14" s="5" t="s">
        <v>10</v>
      </c>
      <c r="D14" s="28" t="s">
        <v>9</v>
      </c>
      <c r="E14" s="5" t="s">
        <v>11</v>
      </c>
      <c r="F14" s="5" t="s">
        <v>12</v>
      </c>
      <c r="H14" s="5" t="s">
        <v>3</v>
      </c>
      <c r="I14" s="7" t="s">
        <v>6</v>
      </c>
      <c r="J14" s="7" t="s">
        <v>5</v>
      </c>
      <c r="T14" s="15"/>
      <c r="AA14" s="20"/>
    </row>
    <row r="15" spans="1:35" x14ac:dyDescent="0.2">
      <c r="A15" s="2" t="s">
        <v>0</v>
      </c>
      <c r="B15" s="2">
        <v>1</v>
      </c>
      <c r="C15" s="4">
        <v>1.2979999999999999E-5</v>
      </c>
      <c r="D15" s="28">
        <v>5.2240000000000002</v>
      </c>
      <c r="E15" s="4">
        <v>2.3280000000000001E-5</v>
      </c>
      <c r="F15" s="2">
        <v>530.66700000000003</v>
      </c>
      <c r="H15" s="2">
        <v>30</v>
      </c>
      <c r="I15" s="2">
        <f t="shared" ref="I15:I21" si="2">D18-$D$15</f>
        <v>146.077</v>
      </c>
      <c r="J15" s="1">
        <f t="shared" ref="J15:J21" si="3">(($D$17-$D$15)-I15)/($D$17-$D$15)</f>
        <v>0.33132684543482044</v>
      </c>
      <c r="T15" s="15"/>
      <c r="AA15" s="20"/>
    </row>
    <row r="16" spans="1:35" x14ac:dyDescent="0.2">
      <c r="A16" s="2" t="s">
        <v>1</v>
      </c>
      <c r="B16" s="2">
        <v>2</v>
      </c>
      <c r="C16" s="4">
        <v>1.2979999999999999E-5</v>
      </c>
      <c r="D16" s="28">
        <v>163.524</v>
      </c>
      <c r="E16" s="4">
        <v>2.3280000000000001E-5</v>
      </c>
      <c r="F16" s="2">
        <v>2517.91</v>
      </c>
      <c r="H16" s="2">
        <v>40</v>
      </c>
      <c r="I16" s="2">
        <f t="shared" si="2"/>
        <v>143.02100000000002</v>
      </c>
      <c r="J16" s="1">
        <f t="shared" si="3"/>
        <v>0.34531580441091642</v>
      </c>
      <c r="T16" s="15"/>
      <c r="AA16" s="20"/>
    </row>
    <row r="17" spans="1:27" x14ac:dyDescent="0.2">
      <c r="A17" s="2" t="s">
        <v>2</v>
      </c>
      <c r="B17" s="2">
        <v>3</v>
      </c>
      <c r="C17" s="4">
        <v>1.2979999999999999E-5</v>
      </c>
      <c r="D17" s="28">
        <v>223.68199999999999</v>
      </c>
      <c r="E17" s="4">
        <v>2.3280000000000001E-5</v>
      </c>
      <c r="F17" s="2">
        <v>2533.4299999999998</v>
      </c>
      <c r="H17" s="2">
        <v>60</v>
      </c>
      <c r="I17" s="2">
        <f t="shared" si="2"/>
        <v>103.188</v>
      </c>
      <c r="J17" s="1">
        <f t="shared" si="3"/>
        <v>0.52765291268802239</v>
      </c>
      <c r="T17" s="15"/>
      <c r="AA17" s="20"/>
    </row>
    <row r="18" spans="1:27" x14ac:dyDescent="0.2">
      <c r="A18" s="2">
        <v>30</v>
      </c>
      <c r="B18" s="2">
        <v>4</v>
      </c>
      <c r="C18" s="4">
        <v>1.2979999999999999E-5</v>
      </c>
      <c r="D18" s="28">
        <v>151.30099999999999</v>
      </c>
      <c r="E18" s="4">
        <v>2.3280000000000001E-5</v>
      </c>
      <c r="F18" s="2">
        <v>1888.098</v>
      </c>
      <c r="H18" s="2">
        <v>70</v>
      </c>
      <c r="I18" s="2">
        <f t="shared" si="2"/>
        <v>85.055999999999997</v>
      </c>
      <c r="J18" s="1">
        <f t="shared" si="3"/>
        <v>0.61065284860247726</v>
      </c>
      <c r="T18" s="15"/>
      <c r="AA18" s="20"/>
    </row>
    <row r="19" spans="1:27" x14ac:dyDescent="0.2">
      <c r="A19" s="2">
        <v>40</v>
      </c>
      <c r="B19" s="2">
        <v>5</v>
      </c>
      <c r="C19" s="4">
        <v>1.2979999999999999E-5</v>
      </c>
      <c r="D19" s="28">
        <v>148.245</v>
      </c>
      <c r="E19" s="4">
        <v>2.3280000000000001E-5</v>
      </c>
      <c r="F19" s="2">
        <v>1775.759</v>
      </c>
      <c r="H19" s="2">
        <v>80</v>
      </c>
      <c r="I19" s="2">
        <f t="shared" si="2"/>
        <v>78.358999999999995</v>
      </c>
      <c r="J19" s="1">
        <f t="shared" si="3"/>
        <v>0.64130862682987111</v>
      </c>
      <c r="T19" s="15"/>
      <c r="AA19" s="20"/>
    </row>
    <row r="20" spans="1:27" x14ac:dyDescent="0.2">
      <c r="A20" s="2">
        <v>60</v>
      </c>
      <c r="B20" s="2">
        <v>6</v>
      </c>
      <c r="C20" s="4">
        <v>1.2979999999999999E-5</v>
      </c>
      <c r="D20" s="28">
        <v>108.41200000000001</v>
      </c>
      <c r="E20" s="4">
        <v>2.3280000000000001E-5</v>
      </c>
      <c r="F20" s="2">
        <v>1608.287</v>
      </c>
      <c r="H20" s="2">
        <v>100</v>
      </c>
      <c r="I20" s="2">
        <f t="shared" si="2"/>
        <v>56.971000000000004</v>
      </c>
      <c r="J20" s="1">
        <f t="shared" si="3"/>
        <v>0.73921302950681589</v>
      </c>
      <c r="T20" s="15"/>
      <c r="AA20" s="20"/>
    </row>
    <row r="21" spans="1:27" x14ac:dyDescent="0.2">
      <c r="A21" s="2">
        <v>70</v>
      </c>
      <c r="B21" s="2">
        <v>7</v>
      </c>
      <c r="C21" s="4">
        <v>1.2979999999999999E-5</v>
      </c>
      <c r="D21" s="28">
        <v>90.28</v>
      </c>
      <c r="E21" s="4">
        <v>2.3280000000000001E-5</v>
      </c>
      <c r="F21" s="2">
        <v>1442.87</v>
      </c>
      <c r="H21" s="2">
        <v>120</v>
      </c>
      <c r="I21" s="2">
        <f t="shared" si="2"/>
        <v>48.421000000000006</v>
      </c>
      <c r="J21" s="1">
        <f t="shared" si="3"/>
        <v>0.77835098737514752</v>
      </c>
      <c r="T21" s="15"/>
      <c r="AA21" s="20"/>
    </row>
    <row r="22" spans="1:27" x14ac:dyDescent="0.2">
      <c r="A22" s="2">
        <v>80</v>
      </c>
      <c r="B22" s="2">
        <v>8</v>
      </c>
      <c r="C22" s="4">
        <v>1.2979999999999999E-5</v>
      </c>
      <c r="D22" s="28">
        <v>83.582999999999998</v>
      </c>
      <c r="E22" s="4">
        <v>2.3280000000000001E-5</v>
      </c>
      <c r="F22" s="2">
        <v>1771.694</v>
      </c>
      <c r="T22" s="15"/>
      <c r="AA22" s="20"/>
    </row>
    <row r="23" spans="1:27" x14ac:dyDescent="0.2">
      <c r="A23" s="2">
        <v>100</v>
      </c>
      <c r="B23" s="2">
        <v>9</v>
      </c>
      <c r="C23" s="4">
        <v>1.2979999999999999E-5</v>
      </c>
      <c r="D23" s="28">
        <v>62.195</v>
      </c>
      <c r="E23" s="4">
        <v>2.3280000000000001E-5</v>
      </c>
      <c r="F23" s="2">
        <v>1375.491</v>
      </c>
      <c r="T23" s="15"/>
      <c r="AA23" s="20"/>
    </row>
    <row r="24" spans="1:27" x14ac:dyDescent="0.2">
      <c r="A24" s="2">
        <v>120</v>
      </c>
      <c r="B24" s="2">
        <v>10</v>
      </c>
      <c r="C24" s="4">
        <v>1.2979999999999999E-5</v>
      </c>
      <c r="D24" s="28">
        <v>53.645000000000003</v>
      </c>
      <c r="E24" s="4">
        <v>2.3280000000000001E-5</v>
      </c>
      <c r="F24" s="2">
        <v>1281.586</v>
      </c>
      <c r="T24" s="15"/>
      <c r="AA24" s="20"/>
    </row>
    <row r="25" spans="1:27" x14ac:dyDescent="0.2">
      <c r="T25" s="15"/>
      <c r="AA25" s="20"/>
    </row>
    <row r="26" spans="1:27" x14ac:dyDescent="0.2">
      <c r="T26" s="15"/>
      <c r="AA26" s="20"/>
    </row>
    <row r="27" spans="1:27" ht="57" x14ac:dyDescent="0.2">
      <c r="A27" s="6" t="s">
        <v>20</v>
      </c>
      <c r="B27" s="5" t="s">
        <v>8</v>
      </c>
      <c r="C27" s="5" t="s">
        <v>10</v>
      </c>
      <c r="D27" s="28" t="s">
        <v>9</v>
      </c>
      <c r="E27" s="5" t="s">
        <v>11</v>
      </c>
      <c r="F27" s="5" t="s">
        <v>12</v>
      </c>
      <c r="T27" s="15"/>
      <c r="AA27" s="20"/>
    </row>
    <row r="28" spans="1:27" ht="152" x14ac:dyDescent="0.2">
      <c r="A28" s="2" t="s">
        <v>0</v>
      </c>
      <c r="B28" s="2">
        <v>1</v>
      </c>
      <c r="C28" s="4">
        <v>1.2979999999999999E-5</v>
      </c>
      <c r="D28" s="28">
        <v>5.327</v>
      </c>
      <c r="E28" s="4">
        <v>2.3280000000000001E-5</v>
      </c>
      <c r="F28" s="2">
        <v>530.66700000000003</v>
      </c>
      <c r="H28" s="5" t="s">
        <v>3</v>
      </c>
      <c r="I28" s="7" t="s">
        <v>6</v>
      </c>
      <c r="J28" s="7" t="s">
        <v>5</v>
      </c>
      <c r="T28" s="15"/>
      <c r="AA28" s="20"/>
    </row>
    <row r="29" spans="1:27" x14ac:dyDescent="0.2">
      <c r="A29" s="2" t="s">
        <v>1</v>
      </c>
      <c r="B29" s="2">
        <v>2</v>
      </c>
      <c r="C29" s="4">
        <v>1.2979999999999999E-5</v>
      </c>
      <c r="D29" s="28">
        <v>240.94499999999999</v>
      </c>
      <c r="E29" s="4">
        <v>2.3280000000000001E-5</v>
      </c>
      <c r="F29" s="2">
        <v>2449.6149999999998</v>
      </c>
      <c r="H29" s="2">
        <v>30</v>
      </c>
      <c r="I29" s="2">
        <f t="shared" ref="I29:I35" si="4">D31-$D$28</f>
        <v>186.04900000000001</v>
      </c>
      <c r="J29" s="1">
        <f t="shared" ref="J29:J35" si="5">(($D$30-$D$28)-I29)/($D$30-$D$28)</f>
        <v>0.30408648001645816</v>
      </c>
      <c r="T29" s="15"/>
      <c r="AA29" s="20"/>
    </row>
    <row r="30" spans="1:27" x14ac:dyDescent="0.2">
      <c r="A30" s="2" t="s">
        <v>2</v>
      </c>
      <c r="B30" s="2">
        <v>3</v>
      </c>
      <c r="C30" s="4">
        <v>1.2979999999999999E-5</v>
      </c>
      <c r="D30" s="28">
        <v>272.67200000000003</v>
      </c>
      <c r="E30" s="4">
        <v>2.3280000000000001E-5</v>
      </c>
      <c r="F30" s="2">
        <v>2752.174</v>
      </c>
      <c r="H30" s="2">
        <v>40</v>
      </c>
      <c r="I30" s="2">
        <f t="shared" si="4"/>
        <v>167.88</v>
      </c>
      <c r="J30" s="1">
        <f t="shared" si="5"/>
        <v>0.37204735454188415</v>
      </c>
      <c r="T30" s="15"/>
      <c r="AA30" s="20"/>
    </row>
    <row r="31" spans="1:27" x14ac:dyDescent="0.2">
      <c r="A31" s="2">
        <v>30</v>
      </c>
      <c r="B31" s="2">
        <v>4</v>
      </c>
      <c r="C31" s="4">
        <v>1.2979999999999999E-5</v>
      </c>
      <c r="D31" s="28">
        <v>191.376</v>
      </c>
      <c r="E31" s="4">
        <v>2.3280000000000001E-5</v>
      </c>
      <c r="F31" s="2">
        <v>2207.5340000000001</v>
      </c>
      <c r="H31" s="2">
        <v>60</v>
      </c>
      <c r="I31" s="2">
        <f t="shared" si="4"/>
        <v>128.364</v>
      </c>
      <c r="J31" s="1">
        <f t="shared" si="5"/>
        <v>0.51985636537058855</v>
      </c>
      <c r="T31" s="15"/>
      <c r="AA31" s="20"/>
    </row>
    <row r="32" spans="1:27" x14ac:dyDescent="0.2">
      <c r="A32" s="2">
        <v>40</v>
      </c>
      <c r="B32" s="2">
        <v>5</v>
      </c>
      <c r="C32" s="4">
        <v>1.2979999999999999E-5</v>
      </c>
      <c r="D32" s="28">
        <v>173.20699999999999</v>
      </c>
      <c r="E32" s="4">
        <v>2.3280000000000001E-5</v>
      </c>
      <c r="F32" s="2">
        <v>2081.518</v>
      </c>
      <c r="H32" s="2">
        <v>70</v>
      </c>
      <c r="I32" s="2">
        <f t="shared" si="4"/>
        <v>97.674000000000007</v>
      </c>
      <c r="J32" s="1">
        <f t="shared" si="5"/>
        <v>0.63465185434550864</v>
      </c>
      <c r="T32" s="15"/>
      <c r="AA32" s="20"/>
    </row>
    <row r="33" spans="1:27" x14ac:dyDescent="0.2">
      <c r="A33" s="2">
        <v>60</v>
      </c>
      <c r="B33" s="2">
        <v>6</v>
      </c>
      <c r="C33" s="4">
        <v>1.2979999999999999E-5</v>
      </c>
      <c r="D33" s="28">
        <v>133.691</v>
      </c>
      <c r="E33" s="4">
        <v>2.3280000000000001E-5</v>
      </c>
      <c r="F33" s="2">
        <v>1863.854</v>
      </c>
      <c r="H33" s="2">
        <v>80</v>
      </c>
      <c r="I33" s="2">
        <f t="shared" si="4"/>
        <v>90.603999999999999</v>
      </c>
      <c r="J33" s="1">
        <f t="shared" si="5"/>
        <v>0.66109708429183278</v>
      </c>
      <c r="T33" s="15"/>
      <c r="AA33" s="20"/>
    </row>
    <row r="34" spans="1:27" x14ac:dyDescent="0.2">
      <c r="A34" s="2">
        <v>70</v>
      </c>
      <c r="B34" s="2">
        <v>7</v>
      </c>
      <c r="C34" s="4">
        <v>1.2979999999999999E-5</v>
      </c>
      <c r="D34" s="28">
        <v>103.001</v>
      </c>
      <c r="E34" s="4">
        <v>2.3280000000000001E-5</v>
      </c>
      <c r="F34" s="2">
        <v>1515.239</v>
      </c>
      <c r="H34" s="2">
        <v>100</v>
      </c>
      <c r="I34" s="2">
        <f t="shared" si="4"/>
        <v>67.394999999999996</v>
      </c>
      <c r="J34" s="1">
        <f t="shared" si="5"/>
        <v>0.7479100039275095</v>
      </c>
      <c r="T34" s="15"/>
      <c r="AA34" s="20"/>
    </row>
    <row r="35" spans="1:27" x14ac:dyDescent="0.2">
      <c r="A35" s="2">
        <v>80</v>
      </c>
      <c r="B35" s="2">
        <v>8</v>
      </c>
      <c r="C35" s="4">
        <v>1.2979999999999999E-5</v>
      </c>
      <c r="D35" s="28">
        <v>95.930999999999997</v>
      </c>
      <c r="E35" s="4">
        <v>2.3280000000000001E-5</v>
      </c>
      <c r="F35" s="2">
        <v>1802.2909999999999</v>
      </c>
      <c r="H35" s="2">
        <v>120</v>
      </c>
      <c r="I35" s="2">
        <f t="shared" si="4"/>
        <v>39.745000000000005</v>
      </c>
      <c r="J35" s="1">
        <f t="shared" si="5"/>
        <v>0.85133441807402421</v>
      </c>
      <c r="T35" s="15"/>
      <c r="AA35" s="20"/>
    </row>
    <row r="36" spans="1:27" x14ac:dyDescent="0.2">
      <c r="A36" s="2">
        <v>100</v>
      </c>
      <c r="B36" s="2">
        <v>9</v>
      </c>
      <c r="C36" s="4">
        <v>1.2979999999999999E-5</v>
      </c>
      <c r="D36" s="28">
        <v>72.721999999999994</v>
      </c>
      <c r="E36" s="4">
        <v>2.3280000000000001E-5</v>
      </c>
      <c r="F36" s="2">
        <v>1465.318</v>
      </c>
      <c r="T36" s="15"/>
      <c r="AA36" s="20"/>
    </row>
    <row r="37" spans="1:27" x14ac:dyDescent="0.2">
      <c r="A37" s="2">
        <v>120</v>
      </c>
      <c r="B37" s="2">
        <v>10</v>
      </c>
      <c r="C37" s="4">
        <v>1.2979999999999999E-5</v>
      </c>
      <c r="D37" s="28">
        <v>45.072000000000003</v>
      </c>
      <c r="E37" s="4">
        <v>2.3280000000000001E-5</v>
      </c>
      <c r="F37" s="2">
        <v>1276.4090000000001</v>
      </c>
      <c r="T37" s="15"/>
      <c r="AA37" s="20"/>
    </row>
  </sheetData>
  <mergeCells count="2">
    <mergeCell ref="W2:W4"/>
    <mergeCell ref="U7:Z7"/>
  </mergeCells>
  <pageMargins left="0.7" right="0.7" top="0.75" bottom="0.75" header="0.3" footer="0.3"/>
  <pageSetup paperSize="9" scale="30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AD1E-BBBE-BE48-9BEA-625117229098}">
  <sheetPr>
    <pageSetUpPr fitToPage="1"/>
  </sheetPr>
  <dimension ref="A1:AI42"/>
  <sheetViews>
    <sheetView zoomScale="50" zoomScaleNormal="75" workbookViewId="0">
      <selection activeCell="A27" sqref="A27"/>
    </sheetView>
  </sheetViews>
  <sheetFormatPr baseColWidth="10" defaultRowHeight="18" x14ac:dyDescent="0.2"/>
  <cols>
    <col min="1" max="1" width="13.6640625" style="2" customWidth="1"/>
    <col min="2" max="2" width="11" style="2" bestFit="1" customWidth="1"/>
    <col min="3" max="3" width="13" style="2" bestFit="1" customWidth="1"/>
    <col min="4" max="4" width="11" style="9" bestFit="1" customWidth="1"/>
    <col min="5" max="5" width="13" style="2" bestFit="1" customWidth="1"/>
    <col min="6" max="6" width="11" style="2" bestFit="1" customWidth="1"/>
    <col min="7" max="7" width="8.1640625" style="2" customWidth="1"/>
    <col min="8" max="8" width="12.6640625" style="2" customWidth="1"/>
    <col min="9" max="10" width="11" style="2" bestFit="1" customWidth="1"/>
    <col min="11" max="19" width="10.83203125" style="2"/>
    <col min="20" max="20" width="10.83203125" style="9"/>
    <col min="21" max="21" width="13.6640625" style="2" customWidth="1"/>
    <col min="22" max="22" width="11" style="2" bestFit="1" customWidth="1"/>
    <col min="23" max="23" width="13.6640625" style="2" customWidth="1"/>
    <col min="24" max="24" width="12.83203125" style="2" customWidth="1"/>
    <col min="25" max="27" width="11" style="2" bestFit="1" customWidth="1"/>
    <col min="28" max="28" width="12.1640625" style="2" customWidth="1"/>
    <col min="29" max="33" width="10.83203125" style="2"/>
    <col min="34" max="34" width="12.5" style="2" customWidth="1"/>
    <col min="35" max="35" width="14.33203125" style="2" customWidth="1"/>
    <col min="36" max="16384" width="10.83203125" style="2"/>
  </cols>
  <sheetData>
    <row r="1" spans="1:35" ht="152" x14ac:dyDescent="0.2">
      <c r="A1" s="6" t="s">
        <v>17</v>
      </c>
      <c r="B1" s="5" t="s">
        <v>8</v>
      </c>
      <c r="C1" s="5" t="s">
        <v>10</v>
      </c>
      <c r="D1" s="28" t="s">
        <v>9</v>
      </c>
      <c r="E1" s="5" t="s">
        <v>11</v>
      </c>
      <c r="F1" s="5" t="s">
        <v>12</v>
      </c>
      <c r="H1" s="5" t="s">
        <v>3</v>
      </c>
      <c r="I1" s="7" t="s">
        <v>6</v>
      </c>
      <c r="J1" s="7" t="s">
        <v>5</v>
      </c>
      <c r="T1" s="15"/>
      <c r="U1" s="5" t="s">
        <v>7</v>
      </c>
      <c r="V1" s="7" t="s">
        <v>4</v>
      </c>
      <c r="W1" s="7"/>
      <c r="X1" s="7"/>
      <c r="Y1" s="3"/>
      <c r="Z1" s="3"/>
      <c r="AA1" s="27"/>
      <c r="AB1" s="10"/>
      <c r="AC1" s="11"/>
      <c r="AD1" s="10"/>
      <c r="AE1" s="9"/>
      <c r="AF1" s="16"/>
      <c r="AG1" s="16"/>
      <c r="AH1" s="16"/>
      <c r="AI1" s="3"/>
    </row>
    <row r="2" spans="1:35" x14ac:dyDescent="0.2">
      <c r="A2" s="2" t="s">
        <v>0</v>
      </c>
      <c r="B2" s="2">
        <v>1</v>
      </c>
      <c r="C2" s="4">
        <v>1.3879999999999999E-5</v>
      </c>
      <c r="D2" s="28">
        <v>3.1970000000000001</v>
      </c>
      <c r="E2" s="4">
        <v>2.3280000000000001E-5</v>
      </c>
      <c r="F2" s="2">
        <v>779.22699999999998</v>
      </c>
      <c r="H2" s="2">
        <v>40</v>
      </c>
      <c r="I2" s="2">
        <f t="shared" ref="I2:I8" si="0">D5-$D$2</f>
        <v>73.06</v>
      </c>
      <c r="J2" s="2">
        <f t="shared" ref="J2:J8" si="1">(($D$4-$D$2)-I2)/($D$4-$D$2)</f>
        <v>0.25498393922398405</v>
      </c>
      <c r="T2" s="15"/>
      <c r="U2" s="2">
        <v>1</v>
      </c>
      <c r="V2" s="2">
        <v>4.4999999999999997E-3</v>
      </c>
      <c r="W2" s="29"/>
      <c r="AA2" s="27"/>
      <c r="AB2" s="9"/>
      <c r="AC2" s="12"/>
      <c r="AD2" s="12"/>
      <c r="AE2" s="9"/>
      <c r="AF2" s="9"/>
      <c r="AG2" s="9"/>
      <c r="AH2" s="9"/>
    </row>
    <row r="3" spans="1:35" x14ac:dyDescent="0.2">
      <c r="A3" s="2" t="s">
        <v>13</v>
      </c>
      <c r="B3" s="2">
        <v>2</v>
      </c>
      <c r="C3" s="4">
        <v>1.3879999999999999E-5</v>
      </c>
      <c r="D3" s="28">
        <v>81.42</v>
      </c>
      <c r="E3" s="4">
        <v>2.3280000000000001E-5</v>
      </c>
      <c r="F3" s="2">
        <v>2337.7199999999998</v>
      </c>
      <c r="H3" s="2">
        <v>60</v>
      </c>
      <c r="I3" s="2">
        <f t="shared" si="0"/>
        <v>67.619</v>
      </c>
      <c r="J3" s="2">
        <f t="shared" si="1"/>
        <v>0.31046754703512974</v>
      </c>
      <c r="T3" s="15"/>
      <c r="U3" s="2">
        <v>2</v>
      </c>
      <c r="V3" s="2">
        <v>6.1000000000000004E-3</v>
      </c>
      <c r="W3" s="29"/>
      <c r="AA3" s="27"/>
      <c r="AB3" s="9"/>
      <c r="AC3" s="12"/>
      <c r="AD3" s="12"/>
      <c r="AE3" s="9"/>
      <c r="AF3" s="9"/>
      <c r="AG3" s="9"/>
      <c r="AH3" s="9"/>
    </row>
    <row r="4" spans="1:35" ht="19" x14ac:dyDescent="0.2">
      <c r="A4" s="3" t="s">
        <v>2</v>
      </c>
      <c r="B4" s="2">
        <v>3</v>
      </c>
      <c r="C4" s="4">
        <v>1.3879999999999999E-5</v>
      </c>
      <c r="D4" s="28">
        <v>101.262</v>
      </c>
      <c r="E4" s="4">
        <v>2.3280000000000001E-5</v>
      </c>
      <c r="F4" s="2">
        <v>1581.31</v>
      </c>
      <c r="H4" s="2">
        <v>80</v>
      </c>
      <c r="I4" s="2">
        <f t="shared" si="0"/>
        <v>59.215999999999994</v>
      </c>
      <c r="J4" s="2">
        <f t="shared" si="1"/>
        <v>0.39615561107428748</v>
      </c>
      <c r="T4" s="15"/>
      <c r="U4" s="2">
        <v>3</v>
      </c>
      <c r="V4" s="2">
        <v>4.7999999999999996E-3</v>
      </c>
      <c r="W4" s="29"/>
      <c r="AA4" s="27"/>
      <c r="AB4" s="9"/>
      <c r="AC4" s="12"/>
      <c r="AD4" s="12"/>
      <c r="AE4" s="9"/>
      <c r="AF4" s="9"/>
      <c r="AG4" s="9"/>
      <c r="AH4" s="9"/>
    </row>
    <row r="5" spans="1:35" x14ac:dyDescent="0.2">
      <c r="A5" s="2">
        <v>40</v>
      </c>
      <c r="B5" s="2">
        <v>4</v>
      </c>
      <c r="C5" s="4">
        <v>1.3879999999999999E-5</v>
      </c>
      <c r="D5" s="28">
        <v>76.257000000000005</v>
      </c>
      <c r="E5" s="4">
        <v>2.3280000000000001E-5</v>
      </c>
      <c r="F5" s="2">
        <v>1984.489</v>
      </c>
      <c r="H5" s="2">
        <v>100</v>
      </c>
      <c r="I5" s="2">
        <f t="shared" si="0"/>
        <v>51.548999999999999</v>
      </c>
      <c r="J5" s="2">
        <f t="shared" si="1"/>
        <v>0.47433844898791616</v>
      </c>
      <c r="T5" s="15"/>
      <c r="AA5" s="27"/>
      <c r="AB5" s="9"/>
      <c r="AC5" s="12"/>
      <c r="AD5" s="12"/>
      <c r="AE5" s="9"/>
      <c r="AF5" s="9"/>
      <c r="AG5" s="9"/>
      <c r="AH5" s="9"/>
    </row>
    <row r="6" spans="1:35" x14ac:dyDescent="0.2">
      <c r="A6" s="2">
        <v>60</v>
      </c>
      <c r="B6" s="2">
        <v>5</v>
      </c>
      <c r="C6" s="4">
        <v>1.3879999999999999E-5</v>
      </c>
      <c r="D6" s="28">
        <v>70.816000000000003</v>
      </c>
      <c r="E6" s="4">
        <v>2.3280000000000001E-5</v>
      </c>
      <c r="F6" s="2">
        <v>1552.6579999999999</v>
      </c>
      <c r="H6" s="2">
        <v>120</v>
      </c>
      <c r="I6" s="2">
        <f t="shared" si="0"/>
        <v>47.062999999999995</v>
      </c>
      <c r="J6" s="2">
        <f t="shared" si="1"/>
        <v>0.52008361800846381</v>
      </c>
      <c r="T6" s="15"/>
      <c r="AA6" s="27"/>
      <c r="AB6" s="9"/>
      <c r="AC6" s="12"/>
      <c r="AD6" s="12"/>
      <c r="AE6" s="9"/>
      <c r="AF6" s="9"/>
      <c r="AG6" s="9"/>
      <c r="AH6" s="9"/>
    </row>
    <row r="7" spans="1:35" ht="24" customHeight="1" x14ac:dyDescent="0.2">
      <c r="A7" s="2">
        <v>80</v>
      </c>
      <c r="B7" s="2">
        <v>6</v>
      </c>
      <c r="C7" s="4">
        <v>1.3879999999999999E-5</v>
      </c>
      <c r="D7" s="28">
        <v>62.412999999999997</v>
      </c>
      <c r="E7" s="4">
        <v>2.3280000000000001E-5</v>
      </c>
      <c r="F7" s="2">
        <v>1232.9960000000001</v>
      </c>
      <c r="H7" s="2">
        <v>140</v>
      </c>
      <c r="I7" s="2">
        <f t="shared" si="0"/>
        <v>39.665999999999997</v>
      </c>
      <c r="J7" s="2">
        <f t="shared" si="1"/>
        <v>0.59551318003365117</v>
      </c>
      <c r="T7" s="15"/>
      <c r="U7" s="30"/>
      <c r="V7" s="30"/>
      <c r="W7" s="30"/>
      <c r="X7" s="30"/>
      <c r="Y7" s="30"/>
      <c r="Z7" s="30"/>
      <c r="AA7" s="27"/>
      <c r="AB7" s="9"/>
      <c r="AC7" s="12"/>
      <c r="AD7" s="12"/>
      <c r="AE7" s="9"/>
      <c r="AF7" s="9"/>
      <c r="AG7" s="9"/>
      <c r="AH7" s="9"/>
    </row>
    <row r="8" spans="1:35" x14ac:dyDescent="0.2">
      <c r="A8" s="2">
        <v>100</v>
      </c>
      <c r="B8" s="2">
        <v>7</v>
      </c>
      <c r="C8" s="4">
        <v>1.3879999999999999E-5</v>
      </c>
      <c r="D8" s="28">
        <v>54.746000000000002</v>
      </c>
      <c r="E8" s="4">
        <v>2.3280000000000001E-5</v>
      </c>
      <c r="F8" s="2">
        <v>1578.624</v>
      </c>
      <c r="H8" s="2">
        <v>160</v>
      </c>
      <c r="I8" s="2">
        <f t="shared" si="0"/>
        <v>29.215</v>
      </c>
      <c r="J8" s="2">
        <f t="shared" si="1"/>
        <v>0.70208535155254159</v>
      </c>
      <c r="T8" s="15"/>
      <c r="U8" s="5"/>
      <c r="V8" s="5"/>
      <c r="W8" s="5"/>
      <c r="X8" s="5"/>
      <c r="Y8" s="5"/>
      <c r="Z8" s="7"/>
      <c r="AA8" s="27"/>
      <c r="AB8" s="9"/>
      <c r="AC8" s="12"/>
      <c r="AD8" s="12"/>
      <c r="AE8" s="9"/>
      <c r="AF8" s="9"/>
      <c r="AG8" s="9"/>
      <c r="AH8" s="9"/>
    </row>
    <row r="9" spans="1:35" x14ac:dyDescent="0.2">
      <c r="A9" s="2">
        <v>120</v>
      </c>
      <c r="B9" s="2">
        <v>8</v>
      </c>
      <c r="C9" s="4">
        <v>1.3879999999999999E-5</v>
      </c>
      <c r="D9" s="28">
        <v>50.26</v>
      </c>
      <c r="E9" s="4">
        <v>2.3280000000000001E-5</v>
      </c>
      <c r="F9" s="2">
        <v>1082.9929999999999</v>
      </c>
      <c r="T9" s="15"/>
      <c r="U9" s="5"/>
      <c r="AA9" s="27"/>
      <c r="AB9" s="9"/>
      <c r="AC9" s="9"/>
      <c r="AD9" s="9"/>
      <c r="AE9" s="9"/>
      <c r="AF9" s="9"/>
      <c r="AG9" s="9"/>
      <c r="AH9" s="9"/>
    </row>
    <row r="10" spans="1:35" x14ac:dyDescent="0.2">
      <c r="A10" s="2">
        <v>140</v>
      </c>
      <c r="B10" s="2">
        <v>9</v>
      </c>
      <c r="C10" s="4">
        <v>1.3879999999999999E-5</v>
      </c>
      <c r="D10" s="28">
        <v>42.863</v>
      </c>
      <c r="E10" s="4">
        <v>2.3280000000000001E-5</v>
      </c>
      <c r="F10" s="2">
        <v>1011.179</v>
      </c>
      <c r="T10" s="15"/>
      <c r="AA10" s="27"/>
      <c r="AB10" s="9"/>
      <c r="AC10" s="9"/>
      <c r="AD10" s="9"/>
      <c r="AE10" s="9"/>
      <c r="AF10" s="9"/>
      <c r="AG10" s="9"/>
      <c r="AH10" s="9"/>
    </row>
    <row r="11" spans="1:35" x14ac:dyDescent="0.2">
      <c r="A11" s="2">
        <v>160</v>
      </c>
      <c r="B11" s="2">
        <v>10</v>
      </c>
      <c r="C11" s="4">
        <v>1.3879999999999999E-5</v>
      </c>
      <c r="D11" s="28">
        <v>32.411999999999999</v>
      </c>
      <c r="E11" s="4">
        <v>2.3280000000000001E-5</v>
      </c>
      <c r="F11" s="2">
        <v>987.08</v>
      </c>
      <c r="T11" s="15"/>
      <c r="AA11" s="27"/>
      <c r="AB11" s="9"/>
      <c r="AC11" s="9"/>
      <c r="AD11" s="9"/>
      <c r="AE11" s="9"/>
      <c r="AF11" s="9"/>
      <c r="AG11" s="9"/>
      <c r="AH11" s="9"/>
    </row>
    <row r="12" spans="1:35" x14ac:dyDescent="0.2">
      <c r="T12" s="15"/>
      <c r="AA12" s="27"/>
      <c r="AB12" s="9"/>
      <c r="AC12" s="9"/>
      <c r="AD12" s="9"/>
      <c r="AE12" s="9"/>
      <c r="AF12" s="9"/>
      <c r="AG12" s="9"/>
      <c r="AH12" s="9"/>
    </row>
    <row r="13" spans="1:35" x14ac:dyDescent="0.2">
      <c r="T13" s="15"/>
      <c r="AA13" s="27"/>
      <c r="AB13" s="9"/>
      <c r="AC13" s="9"/>
      <c r="AD13" s="9"/>
      <c r="AE13" s="9"/>
      <c r="AF13" s="9"/>
      <c r="AG13" s="9"/>
      <c r="AH13" s="9"/>
    </row>
    <row r="14" spans="1:35" ht="152" x14ac:dyDescent="0.2">
      <c r="A14" s="7" t="s">
        <v>18</v>
      </c>
      <c r="B14" s="5" t="s">
        <v>8</v>
      </c>
      <c r="C14" s="5" t="s">
        <v>10</v>
      </c>
      <c r="D14" s="28" t="s">
        <v>9</v>
      </c>
      <c r="E14" s="5" t="s">
        <v>11</v>
      </c>
      <c r="F14" s="5" t="s">
        <v>12</v>
      </c>
      <c r="H14" s="5" t="s">
        <v>3</v>
      </c>
      <c r="I14" s="7" t="s">
        <v>6</v>
      </c>
      <c r="J14" s="7" t="s">
        <v>5</v>
      </c>
      <c r="T14" s="15"/>
      <c r="AA14" s="27"/>
      <c r="AB14" s="9"/>
      <c r="AC14" s="9"/>
      <c r="AD14" s="9"/>
      <c r="AE14" s="9"/>
      <c r="AF14" s="9"/>
      <c r="AG14" s="9"/>
      <c r="AH14" s="9"/>
    </row>
    <row r="15" spans="1:35" x14ac:dyDescent="0.2">
      <c r="A15" s="2" t="s">
        <v>0</v>
      </c>
      <c r="B15" s="2">
        <v>1</v>
      </c>
      <c r="C15" s="4">
        <v>1.0380000000000001E-5</v>
      </c>
      <c r="D15" s="28">
        <v>6.11</v>
      </c>
      <c r="E15" s="4">
        <v>2.3280000000000001E-5</v>
      </c>
      <c r="F15" s="2">
        <v>281.33</v>
      </c>
      <c r="H15" s="2">
        <v>40</v>
      </c>
      <c r="I15" s="2">
        <f t="shared" ref="I15:I21" si="2">D18-$D$15</f>
        <v>101.38200000000001</v>
      </c>
      <c r="J15" s="1">
        <f t="shared" ref="J15:J21" si="3">(($D$17-$D$15)-I15)/($D$17-$D$15)</f>
        <v>0.35331151807413352</v>
      </c>
      <c r="T15" s="15"/>
      <c r="AA15" s="27"/>
      <c r="AB15" s="9"/>
      <c r="AC15" s="9"/>
      <c r="AD15" s="9"/>
      <c r="AE15" s="9"/>
      <c r="AF15" s="9"/>
      <c r="AG15" s="9"/>
      <c r="AH15" s="9"/>
    </row>
    <row r="16" spans="1:35" x14ac:dyDescent="0.2">
      <c r="A16" s="2" t="s">
        <v>1</v>
      </c>
      <c r="B16" s="2">
        <v>2</v>
      </c>
      <c r="C16" s="4">
        <v>1.0380000000000001E-5</v>
      </c>
      <c r="D16" s="28">
        <v>128.23400000000001</v>
      </c>
      <c r="E16" s="4">
        <v>2.3280000000000001E-5</v>
      </c>
      <c r="F16" s="2">
        <v>1529.548</v>
      </c>
      <c r="H16" s="2">
        <v>60</v>
      </c>
      <c r="I16" s="2">
        <f t="shared" si="2"/>
        <v>81.600999999999999</v>
      </c>
      <c r="J16" s="1">
        <f t="shared" si="3"/>
        <v>0.47948919124072686</v>
      </c>
      <c r="T16" s="15"/>
      <c r="AA16" s="27"/>
      <c r="AB16" s="9"/>
      <c r="AC16" s="9"/>
      <c r="AD16" s="9"/>
      <c r="AE16" s="9"/>
      <c r="AF16" s="9"/>
      <c r="AG16" s="9"/>
      <c r="AH16" s="9"/>
    </row>
    <row r="17" spans="1:34" x14ac:dyDescent="0.2">
      <c r="A17" s="2" t="s">
        <v>2</v>
      </c>
      <c r="B17" s="2">
        <v>3</v>
      </c>
      <c r="C17" s="4">
        <v>1.0380000000000001E-5</v>
      </c>
      <c r="D17" s="28">
        <v>162.881</v>
      </c>
      <c r="E17" s="4">
        <v>2.3280000000000001E-5</v>
      </c>
      <c r="F17" s="2">
        <v>1905.751</v>
      </c>
      <c r="H17" s="2">
        <v>80</v>
      </c>
      <c r="I17" s="2">
        <f t="shared" si="2"/>
        <v>66.090999999999994</v>
      </c>
      <c r="J17" s="1">
        <f t="shared" si="3"/>
        <v>0.5784233053307053</v>
      </c>
      <c r="T17" s="15"/>
      <c r="AA17" s="27"/>
      <c r="AB17" s="9"/>
      <c r="AC17" s="9"/>
      <c r="AD17" s="9"/>
      <c r="AE17" s="9"/>
      <c r="AF17" s="9"/>
      <c r="AG17" s="9"/>
      <c r="AH17" s="9"/>
    </row>
    <row r="18" spans="1:34" x14ac:dyDescent="0.2">
      <c r="A18" s="2">
        <v>40</v>
      </c>
      <c r="B18" s="2">
        <v>4</v>
      </c>
      <c r="C18" s="4">
        <v>1.0380000000000001E-5</v>
      </c>
      <c r="D18" s="28">
        <v>107.492</v>
      </c>
      <c r="E18" s="4">
        <v>2.3280000000000001E-5</v>
      </c>
      <c r="F18" s="2">
        <v>1463.472</v>
      </c>
      <c r="H18" s="2">
        <v>100</v>
      </c>
      <c r="I18" s="2">
        <f t="shared" si="2"/>
        <v>52.858000000000004</v>
      </c>
      <c r="J18" s="1">
        <f t="shared" si="3"/>
        <v>0.66283304947981447</v>
      </c>
      <c r="T18" s="15"/>
      <c r="AA18" s="27"/>
      <c r="AB18" s="9"/>
      <c r="AC18" s="9"/>
      <c r="AD18" s="9"/>
      <c r="AE18" s="9"/>
      <c r="AF18" s="9"/>
      <c r="AG18" s="9"/>
      <c r="AH18" s="9"/>
    </row>
    <row r="19" spans="1:34" x14ac:dyDescent="0.2">
      <c r="A19" s="2">
        <v>60</v>
      </c>
      <c r="B19" s="2">
        <v>5</v>
      </c>
      <c r="C19" s="4">
        <v>1.0380000000000001E-5</v>
      </c>
      <c r="D19" s="28">
        <v>87.710999999999999</v>
      </c>
      <c r="E19" s="4">
        <v>2.3280000000000001E-5</v>
      </c>
      <c r="F19" s="2">
        <v>1483.104</v>
      </c>
      <c r="H19" s="2">
        <v>120</v>
      </c>
      <c r="I19" s="2">
        <f t="shared" si="2"/>
        <v>41.850999999999999</v>
      </c>
      <c r="J19" s="1">
        <f t="shared" si="3"/>
        <v>0.7330437389568224</v>
      </c>
      <c r="T19" s="15"/>
      <c r="AA19" s="27"/>
      <c r="AB19" s="9"/>
      <c r="AC19" s="9"/>
      <c r="AD19" s="9"/>
      <c r="AE19" s="9"/>
      <c r="AF19" s="9"/>
      <c r="AG19" s="9"/>
      <c r="AH19" s="9"/>
    </row>
    <row r="20" spans="1:34" x14ac:dyDescent="0.2">
      <c r="A20" s="2">
        <v>80</v>
      </c>
      <c r="B20" s="2">
        <v>6</v>
      </c>
      <c r="C20" s="4">
        <v>1.0380000000000001E-5</v>
      </c>
      <c r="D20" s="28">
        <v>72.200999999999993</v>
      </c>
      <c r="E20" s="4">
        <v>2.3280000000000001E-5</v>
      </c>
      <c r="F20" s="2">
        <v>1244.5450000000001</v>
      </c>
      <c r="H20" s="2">
        <v>140</v>
      </c>
      <c r="I20" s="2">
        <f t="shared" si="2"/>
        <v>26.852000000000004</v>
      </c>
      <c r="J20" s="1">
        <f t="shared" si="3"/>
        <v>0.82871832162836234</v>
      </c>
      <c r="T20" s="15"/>
      <c r="AA20" s="27"/>
      <c r="AB20" s="9"/>
      <c r="AC20" s="9"/>
      <c r="AD20" s="9"/>
      <c r="AE20" s="9"/>
      <c r="AF20" s="9"/>
      <c r="AG20" s="9"/>
      <c r="AH20" s="9"/>
    </row>
    <row r="21" spans="1:34" x14ac:dyDescent="0.2">
      <c r="A21" s="2">
        <v>100</v>
      </c>
      <c r="B21" s="2">
        <v>7</v>
      </c>
      <c r="C21" s="4">
        <v>1.0380000000000001E-5</v>
      </c>
      <c r="D21" s="28">
        <v>58.968000000000004</v>
      </c>
      <c r="E21" s="4">
        <v>2.3280000000000001E-5</v>
      </c>
      <c r="F21" s="2">
        <v>1162.53</v>
      </c>
      <c r="H21" s="2">
        <v>160</v>
      </c>
      <c r="I21" s="2">
        <f t="shared" si="2"/>
        <v>24.992000000000001</v>
      </c>
      <c r="J21" s="1">
        <f t="shared" si="3"/>
        <v>0.8405827608422477</v>
      </c>
      <c r="T21" s="15"/>
      <c r="AA21" s="27"/>
      <c r="AB21" s="9"/>
      <c r="AC21" s="9"/>
      <c r="AD21" s="9"/>
      <c r="AE21" s="9"/>
      <c r="AF21" s="9"/>
      <c r="AG21" s="9"/>
      <c r="AH21" s="9"/>
    </row>
    <row r="22" spans="1:34" x14ac:dyDescent="0.2">
      <c r="A22" s="2">
        <v>120</v>
      </c>
      <c r="B22" s="2">
        <v>8</v>
      </c>
      <c r="C22" s="4">
        <v>1.0380000000000001E-5</v>
      </c>
      <c r="D22" s="28">
        <v>47.960999999999999</v>
      </c>
      <c r="E22" s="4">
        <v>2.3280000000000001E-5</v>
      </c>
      <c r="F22" s="2">
        <v>1361.924</v>
      </c>
      <c r="T22" s="15"/>
      <c r="AA22" s="27"/>
      <c r="AB22" s="9"/>
      <c r="AC22" s="9"/>
      <c r="AD22" s="9"/>
      <c r="AE22" s="9"/>
      <c r="AF22" s="9"/>
      <c r="AG22" s="9"/>
      <c r="AH22" s="9"/>
    </row>
    <row r="23" spans="1:34" x14ac:dyDescent="0.2">
      <c r="A23" s="2">
        <v>140</v>
      </c>
      <c r="B23" s="2">
        <v>9</v>
      </c>
      <c r="C23" s="4">
        <v>1.0380000000000001E-5</v>
      </c>
      <c r="D23" s="28">
        <v>32.962000000000003</v>
      </c>
      <c r="E23" s="4">
        <v>2.3280000000000001E-5</v>
      </c>
      <c r="F23" s="2">
        <v>1212.412</v>
      </c>
      <c r="T23" s="15"/>
      <c r="AA23" s="27"/>
      <c r="AB23" s="9"/>
      <c r="AC23" s="9"/>
      <c r="AD23" s="9"/>
      <c r="AE23" s="9"/>
      <c r="AF23" s="9"/>
      <c r="AG23" s="9"/>
      <c r="AH23" s="9"/>
    </row>
    <row r="24" spans="1:34" x14ac:dyDescent="0.2">
      <c r="A24" s="2">
        <v>160</v>
      </c>
      <c r="B24" s="2">
        <v>10</v>
      </c>
      <c r="C24" s="4">
        <v>1.0380000000000001E-5</v>
      </c>
      <c r="D24" s="28">
        <v>31.102</v>
      </c>
      <c r="E24" s="4">
        <v>2.3280000000000001E-5</v>
      </c>
      <c r="F24" s="2">
        <v>866.96500000000003</v>
      </c>
      <c r="T24" s="15"/>
      <c r="AA24" s="27"/>
      <c r="AB24" s="9"/>
      <c r="AC24" s="9"/>
      <c r="AD24" s="9"/>
      <c r="AE24" s="9"/>
      <c r="AF24" s="9"/>
      <c r="AG24" s="9"/>
      <c r="AH24" s="9"/>
    </row>
    <row r="25" spans="1:34" x14ac:dyDescent="0.2">
      <c r="T25" s="15"/>
      <c r="AA25" s="27"/>
      <c r="AB25" s="9"/>
      <c r="AC25" s="9"/>
      <c r="AD25" s="9"/>
      <c r="AE25" s="9"/>
      <c r="AF25" s="9"/>
      <c r="AG25" s="9"/>
      <c r="AH25" s="9"/>
    </row>
    <row r="26" spans="1:34" x14ac:dyDescent="0.2">
      <c r="T26" s="15"/>
      <c r="AA26" s="27"/>
      <c r="AB26" s="9"/>
      <c r="AC26" s="9"/>
      <c r="AD26" s="9"/>
      <c r="AE26" s="9"/>
      <c r="AF26" s="9"/>
      <c r="AG26" s="9"/>
      <c r="AH26" s="9"/>
    </row>
    <row r="27" spans="1:34" ht="57" x14ac:dyDescent="0.2">
      <c r="A27" s="6" t="s">
        <v>19</v>
      </c>
      <c r="B27" s="5" t="s">
        <v>8</v>
      </c>
      <c r="C27" s="5" t="s">
        <v>10</v>
      </c>
      <c r="D27" s="28" t="s">
        <v>9</v>
      </c>
      <c r="E27" s="5" t="s">
        <v>11</v>
      </c>
      <c r="F27" s="5" t="s">
        <v>12</v>
      </c>
      <c r="T27" s="15"/>
      <c r="AA27" s="27"/>
      <c r="AB27" s="9"/>
      <c r="AC27" s="9"/>
      <c r="AD27" s="9"/>
      <c r="AE27" s="9"/>
      <c r="AF27" s="9"/>
      <c r="AG27" s="9"/>
      <c r="AH27" s="9"/>
    </row>
    <row r="28" spans="1:34" ht="152" x14ac:dyDescent="0.2">
      <c r="A28" s="2" t="s">
        <v>0</v>
      </c>
      <c r="B28" s="2">
        <v>1</v>
      </c>
      <c r="C28" s="4">
        <v>1.312E-5</v>
      </c>
      <c r="D28" s="28">
        <v>2.0739999999999998</v>
      </c>
      <c r="E28" s="4">
        <v>2.3280000000000001E-5</v>
      </c>
      <c r="F28" s="2">
        <v>201.66800000000001</v>
      </c>
      <c r="H28" s="5" t="s">
        <v>3</v>
      </c>
      <c r="I28" s="7" t="s">
        <v>6</v>
      </c>
      <c r="J28" s="7" t="s">
        <v>5</v>
      </c>
      <c r="T28" s="15"/>
      <c r="AA28" s="27"/>
      <c r="AB28" s="9"/>
      <c r="AC28" s="9"/>
      <c r="AD28" s="9"/>
      <c r="AE28" s="9"/>
      <c r="AF28" s="9"/>
      <c r="AG28" s="9"/>
      <c r="AH28" s="9"/>
    </row>
    <row r="29" spans="1:34" x14ac:dyDescent="0.2">
      <c r="A29" s="2" t="s">
        <v>1</v>
      </c>
      <c r="B29" s="2">
        <v>2</v>
      </c>
      <c r="C29" s="4">
        <v>1.312E-5</v>
      </c>
      <c r="D29" s="28">
        <v>156.85400000000001</v>
      </c>
      <c r="E29" s="4">
        <v>2.3280000000000001E-5</v>
      </c>
      <c r="F29" s="2">
        <v>2232.9989999999998</v>
      </c>
      <c r="H29" s="2">
        <v>40</v>
      </c>
      <c r="I29" s="2">
        <f t="shared" ref="I29:I35" si="4">D31-$D$28</f>
        <v>131.86399999999998</v>
      </c>
      <c r="J29" s="1">
        <f t="shared" ref="J29:J35" si="5">(($D$30-$D$28)-I29)/($D$30-$D$28)</f>
        <v>0.22302226098023747</v>
      </c>
      <c r="T29" s="15"/>
      <c r="AA29" s="27"/>
      <c r="AB29" s="9"/>
      <c r="AC29" s="9"/>
      <c r="AD29" s="9"/>
      <c r="AE29" s="9"/>
      <c r="AF29" s="9"/>
      <c r="AG29" s="9"/>
      <c r="AH29" s="9"/>
    </row>
    <row r="30" spans="1:34" x14ac:dyDescent="0.2">
      <c r="A30" s="2" t="s">
        <v>2</v>
      </c>
      <c r="B30" s="2">
        <v>3</v>
      </c>
      <c r="C30" s="4">
        <v>1.312E-5</v>
      </c>
      <c r="D30" s="28">
        <v>171.78800000000001</v>
      </c>
      <c r="E30" s="4">
        <v>2.3280000000000001E-5</v>
      </c>
      <c r="F30" s="2">
        <v>2120.8890000000001</v>
      </c>
      <c r="H30" s="2">
        <v>60</v>
      </c>
      <c r="I30" s="2">
        <f t="shared" si="4"/>
        <v>110.321</v>
      </c>
      <c r="J30" s="1">
        <f t="shared" si="5"/>
        <v>0.34995934336589796</v>
      </c>
      <c r="T30" s="15"/>
      <c r="AA30" s="27"/>
      <c r="AB30" s="9"/>
      <c r="AC30" s="9"/>
      <c r="AD30" s="9"/>
      <c r="AE30" s="9"/>
      <c r="AF30" s="9"/>
      <c r="AG30" s="9"/>
      <c r="AH30" s="9"/>
    </row>
    <row r="31" spans="1:34" x14ac:dyDescent="0.2">
      <c r="A31" s="2">
        <v>40</v>
      </c>
      <c r="B31" s="2">
        <v>4</v>
      </c>
      <c r="C31" s="4">
        <v>1.312E-5</v>
      </c>
      <c r="D31" s="28">
        <v>133.93799999999999</v>
      </c>
      <c r="E31" s="4">
        <v>2.3280000000000001E-5</v>
      </c>
      <c r="F31" s="2">
        <v>2012.0989999999999</v>
      </c>
      <c r="H31" s="2">
        <v>80</v>
      </c>
      <c r="I31" s="2">
        <f t="shared" si="4"/>
        <v>87.367999999999995</v>
      </c>
      <c r="J31" s="1">
        <f t="shared" si="5"/>
        <v>0.4852045205463309</v>
      </c>
      <c r="T31" s="15"/>
      <c r="AA31" s="27"/>
      <c r="AB31" s="9"/>
      <c r="AC31" s="9"/>
      <c r="AD31" s="9"/>
      <c r="AE31" s="9"/>
      <c r="AF31" s="9"/>
      <c r="AG31" s="9"/>
      <c r="AH31" s="9"/>
    </row>
    <row r="32" spans="1:34" x14ac:dyDescent="0.2">
      <c r="A32" s="2">
        <v>60</v>
      </c>
      <c r="B32" s="2">
        <v>5</v>
      </c>
      <c r="C32" s="4">
        <v>1.312E-5</v>
      </c>
      <c r="D32" s="28">
        <v>112.395</v>
      </c>
      <c r="E32" s="4">
        <v>2.3280000000000001E-5</v>
      </c>
      <c r="F32" s="2">
        <v>1716.88</v>
      </c>
      <c r="H32" s="2">
        <v>100</v>
      </c>
      <c r="I32" s="2">
        <f t="shared" si="4"/>
        <v>81.799000000000007</v>
      </c>
      <c r="J32" s="1">
        <f t="shared" si="5"/>
        <v>0.51801854885277576</v>
      </c>
      <c r="T32" s="15"/>
      <c r="AA32" s="27"/>
      <c r="AB32" s="9"/>
      <c r="AC32" s="9"/>
      <c r="AD32" s="9"/>
      <c r="AE32" s="9"/>
      <c r="AF32" s="9"/>
      <c r="AG32" s="9"/>
      <c r="AH32" s="9"/>
    </row>
    <row r="33" spans="1:34" x14ac:dyDescent="0.2">
      <c r="A33" s="2">
        <v>80</v>
      </c>
      <c r="B33" s="2">
        <v>6</v>
      </c>
      <c r="C33" s="4">
        <v>1.312E-5</v>
      </c>
      <c r="D33" s="28">
        <v>89.441999999999993</v>
      </c>
      <c r="E33" s="4">
        <v>2.3280000000000001E-5</v>
      </c>
      <c r="F33" s="2">
        <v>1718.08</v>
      </c>
      <c r="H33" s="2">
        <v>120</v>
      </c>
      <c r="I33" s="2">
        <f t="shared" si="4"/>
        <v>77.167000000000002</v>
      </c>
      <c r="J33" s="1">
        <f t="shared" si="5"/>
        <v>0.54531152409347494</v>
      </c>
      <c r="T33" s="15"/>
      <c r="AA33" s="27"/>
      <c r="AB33" s="9"/>
      <c r="AC33" s="9"/>
      <c r="AD33" s="9"/>
      <c r="AE33" s="9"/>
      <c r="AF33" s="9"/>
      <c r="AG33" s="9"/>
      <c r="AH33" s="9"/>
    </row>
    <row r="34" spans="1:34" x14ac:dyDescent="0.2">
      <c r="A34" s="2">
        <v>100</v>
      </c>
      <c r="B34" s="2">
        <v>7</v>
      </c>
      <c r="C34" s="4">
        <v>1.312E-5</v>
      </c>
      <c r="D34" s="28">
        <v>83.873000000000005</v>
      </c>
      <c r="E34" s="4">
        <v>2.3280000000000001E-5</v>
      </c>
      <c r="F34" s="2">
        <v>1736.53</v>
      </c>
      <c r="H34" s="2">
        <v>140</v>
      </c>
      <c r="I34" s="2">
        <f t="shared" si="4"/>
        <v>60.567</v>
      </c>
      <c r="J34" s="1">
        <f t="shared" si="5"/>
        <v>0.64312313657093689</v>
      </c>
      <c r="T34" s="15"/>
      <c r="AA34" s="27"/>
      <c r="AB34" s="9"/>
      <c r="AC34" s="9"/>
      <c r="AD34" s="9"/>
      <c r="AE34" s="9"/>
      <c r="AF34" s="9"/>
      <c r="AG34" s="9"/>
      <c r="AH34" s="9"/>
    </row>
    <row r="35" spans="1:34" x14ac:dyDescent="0.2">
      <c r="A35" s="2">
        <v>120</v>
      </c>
      <c r="B35" s="2">
        <v>8</v>
      </c>
      <c r="C35" s="4">
        <v>1.312E-5</v>
      </c>
      <c r="D35" s="28">
        <v>79.241</v>
      </c>
      <c r="E35" s="4">
        <v>2.3280000000000001E-5</v>
      </c>
      <c r="F35" s="2">
        <v>1541.271</v>
      </c>
      <c r="H35" s="2">
        <v>160</v>
      </c>
      <c r="I35" s="2">
        <f t="shared" si="4"/>
        <v>45.072000000000003</v>
      </c>
      <c r="J35" s="1">
        <f t="shared" si="5"/>
        <v>0.73442379532625479</v>
      </c>
      <c r="T35" s="15"/>
      <c r="AA35" s="27"/>
      <c r="AB35" s="9"/>
      <c r="AC35" s="9"/>
      <c r="AD35" s="9"/>
      <c r="AE35" s="9"/>
      <c r="AF35" s="9"/>
      <c r="AG35" s="9"/>
      <c r="AH35" s="9"/>
    </row>
    <row r="36" spans="1:34" x14ac:dyDescent="0.2">
      <c r="A36" s="2">
        <v>140</v>
      </c>
      <c r="B36" s="2">
        <v>9</v>
      </c>
      <c r="C36" s="4">
        <v>1.312E-5</v>
      </c>
      <c r="D36" s="28">
        <v>62.640999999999998</v>
      </c>
      <c r="E36" s="4">
        <v>2.3280000000000001E-5</v>
      </c>
      <c r="F36" s="2">
        <v>1567.5239999999999</v>
      </c>
      <c r="T36" s="15"/>
      <c r="AA36" s="27"/>
      <c r="AB36" s="9"/>
      <c r="AC36" s="9"/>
      <c r="AD36" s="9"/>
      <c r="AE36" s="9"/>
      <c r="AF36" s="9"/>
      <c r="AG36" s="9"/>
      <c r="AH36" s="9"/>
    </row>
    <row r="37" spans="1:34" x14ac:dyDescent="0.2">
      <c r="A37" s="2">
        <v>160</v>
      </c>
      <c r="B37" s="2">
        <v>10</v>
      </c>
      <c r="C37" s="4">
        <v>1.312E-5</v>
      </c>
      <c r="D37" s="28">
        <v>47.146000000000001</v>
      </c>
      <c r="E37" s="4">
        <v>2.3280000000000001E-5</v>
      </c>
      <c r="F37" s="2">
        <v>1125.645</v>
      </c>
      <c r="T37" s="15"/>
      <c r="AA37" s="27"/>
      <c r="AB37" s="9"/>
      <c r="AC37" s="9"/>
      <c r="AD37" s="9"/>
      <c r="AE37" s="9"/>
      <c r="AF37" s="9"/>
      <c r="AG37" s="9"/>
      <c r="AH37" s="9"/>
    </row>
    <row r="38" spans="1:34" x14ac:dyDescent="0.2">
      <c r="AA38" s="9"/>
      <c r="AB38" s="9"/>
      <c r="AC38" s="9"/>
      <c r="AD38" s="9"/>
      <c r="AE38" s="9"/>
      <c r="AF38" s="9"/>
      <c r="AG38" s="9"/>
      <c r="AH38" s="9"/>
    </row>
    <row r="39" spans="1:34" x14ac:dyDescent="0.2">
      <c r="AA39" s="9"/>
      <c r="AB39" s="9"/>
      <c r="AC39" s="9"/>
      <c r="AD39" s="9"/>
      <c r="AE39" s="9"/>
      <c r="AF39" s="9"/>
      <c r="AG39" s="9"/>
      <c r="AH39" s="9"/>
    </row>
    <row r="40" spans="1:34" x14ac:dyDescent="0.2">
      <c r="AA40" s="9"/>
      <c r="AB40" s="9"/>
      <c r="AC40" s="9"/>
      <c r="AD40" s="9"/>
      <c r="AE40" s="9"/>
      <c r="AF40" s="9"/>
      <c r="AG40" s="9"/>
      <c r="AH40" s="9"/>
    </row>
    <row r="41" spans="1:34" x14ac:dyDescent="0.2">
      <c r="AA41" s="9"/>
      <c r="AB41" s="9"/>
      <c r="AC41" s="9"/>
      <c r="AD41" s="9"/>
      <c r="AE41" s="9"/>
      <c r="AF41" s="9"/>
      <c r="AG41" s="9"/>
      <c r="AH41" s="9"/>
    </row>
    <row r="42" spans="1:34" x14ac:dyDescent="0.2">
      <c r="AA42" s="9"/>
      <c r="AB42" s="9"/>
      <c r="AC42" s="9"/>
      <c r="AD42" s="9"/>
      <c r="AE42" s="9"/>
      <c r="AF42" s="9"/>
      <c r="AG42" s="9"/>
      <c r="AH42" s="9"/>
    </row>
  </sheetData>
  <mergeCells count="2">
    <mergeCell ref="W2:W4"/>
    <mergeCell ref="U7:Z7"/>
  </mergeCells>
  <pageMargins left="0.7" right="0.7" top="0.75" bottom="0.75" header="0.3" footer="0.3"/>
  <pageSetup paperSize="9" scale="30"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8FF0-115E-D349-888A-FBF237035AC2}">
  <sheetPr>
    <pageSetUpPr fitToPage="1"/>
  </sheetPr>
  <dimension ref="A1:AI37"/>
  <sheetViews>
    <sheetView zoomScale="59" zoomScaleNormal="100" workbookViewId="0">
      <selection activeCell="A27" sqref="A27"/>
    </sheetView>
  </sheetViews>
  <sheetFormatPr baseColWidth="10" defaultRowHeight="18" x14ac:dyDescent="0.2"/>
  <cols>
    <col min="1" max="1" width="13.6640625" style="2" customWidth="1"/>
    <col min="2" max="2" width="11" style="2" bestFit="1" customWidth="1"/>
    <col min="3" max="3" width="13" style="2" bestFit="1" customWidth="1"/>
    <col min="4" max="4" width="11" style="9" bestFit="1" customWidth="1"/>
    <col min="5" max="5" width="13" style="2" bestFit="1" customWidth="1"/>
    <col min="6" max="6" width="11" style="2" bestFit="1" customWidth="1"/>
    <col min="7" max="7" width="8.1640625" style="2" customWidth="1"/>
    <col min="8" max="8" width="12.6640625" style="2" customWidth="1"/>
    <col min="9" max="10" width="11" style="2" bestFit="1" customWidth="1"/>
    <col min="11" max="19" width="10.83203125" style="2"/>
    <col min="20" max="20" width="10.83203125" style="9"/>
    <col min="21" max="21" width="13.6640625" style="2" customWidth="1"/>
    <col min="22" max="22" width="11" style="2" bestFit="1" customWidth="1"/>
    <col min="23" max="23" width="13.6640625" style="2" customWidth="1"/>
    <col min="24" max="24" width="12.83203125" style="2" customWidth="1"/>
    <col min="25" max="26" width="11" style="2" bestFit="1" customWidth="1"/>
    <col min="27" max="27" width="11" style="9" bestFit="1" customWidth="1"/>
    <col min="28" max="28" width="12.1640625" style="9" customWidth="1"/>
    <col min="29" max="30" width="10.83203125" style="9"/>
    <col min="31" max="33" width="10.83203125" style="2"/>
    <col min="34" max="34" width="12.5" style="2" customWidth="1"/>
    <col min="35" max="35" width="14.33203125" style="2" customWidth="1"/>
    <col min="36" max="16384" width="10.83203125" style="2"/>
  </cols>
  <sheetData>
    <row r="1" spans="1:35" ht="152" x14ac:dyDescent="0.2">
      <c r="A1" s="6" t="s">
        <v>14</v>
      </c>
      <c r="B1" s="5" t="s">
        <v>8</v>
      </c>
      <c r="C1" s="5" t="s">
        <v>10</v>
      </c>
      <c r="D1" s="28" t="s">
        <v>9</v>
      </c>
      <c r="E1" s="5" t="s">
        <v>11</v>
      </c>
      <c r="F1" s="5" t="s">
        <v>12</v>
      </c>
      <c r="H1" s="5" t="s">
        <v>3</v>
      </c>
      <c r="I1" s="7" t="s">
        <v>6</v>
      </c>
      <c r="J1" s="7" t="s">
        <v>5</v>
      </c>
      <c r="T1" s="15"/>
      <c r="U1" s="5" t="s">
        <v>7</v>
      </c>
      <c r="V1" s="7" t="s">
        <v>4</v>
      </c>
      <c r="W1" s="7"/>
      <c r="X1" s="7"/>
      <c r="Y1" s="3"/>
      <c r="Z1" s="3"/>
      <c r="AA1" s="27"/>
      <c r="AB1" s="10"/>
      <c r="AC1" s="11"/>
      <c r="AD1" s="10"/>
      <c r="AF1" s="7"/>
      <c r="AG1" s="7"/>
      <c r="AH1" s="7"/>
      <c r="AI1" s="3"/>
    </row>
    <row r="2" spans="1:35" x14ac:dyDescent="0.2">
      <c r="A2" s="2" t="s">
        <v>0</v>
      </c>
      <c r="B2" s="2">
        <v>1</v>
      </c>
      <c r="C2" s="4">
        <v>1.5460000000000001E-5</v>
      </c>
      <c r="D2" s="9">
        <v>15.837</v>
      </c>
      <c r="E2" s="4">
        <v>2.3280000000000001E-5</v>
      </c>
      <c r="F2" s="2">
        <v>2806.614</v>
      </c>
      <c r="H2" s="2">
        <v>40</v>
      </c>
      <c r="I2" s="2">
        <f t="shared" ref="I2:I8" si="0">D5-$D$2</f>
        <v>142.73600000000002</v>
      </c>
      <c r="J2" s="2">
        <f t="shared" ref="J2:J8" si="1">(($D$4-$D$2)-I2)/($D$4-$D$2)</f>
        <v>0.14343153081248453</v>
      </c>
      <c r="T2" s="15"/>
      <c r="U2" s="2">
        <v>1</v>
      </c>
      <c r="V2" s="2">
        <v>2.3999999999999998E-3</v>
      </c>
      <c r="W2" s="29"/>
      <c r="AA2" s="27"/>
      <c r="AC2" s="12"/>
      <c r="AD2" s="12"/>
    </row>
    <row r="3" spans="1:35" x14ac:dyDescent="0.2">
      <c r="A3" s="2" t="s">
        <v>13</v>
      </c>
      <c r="B3" s="2">
        <v>2</v>
      </c>
      <c r="C3" s="4">
        <v>1.5460000000000001E-5</v>
      </c>
      <c r="D3" s="9">
        <v>145.87700000000001</v>
      </c>
      <c r="E3" s="4">
        <v>2.3280000000000001E-5</v>
      </c>
      <c r="F3" s="2">
        <v>2637.4560000000001</v>
      </c>
      <c r="H3" s="2">
        <v>60</v>
      </c>
      <c r="I3" s="2">
        <f t="shared" si="0"/>
        <v>141</v>
      </c>
      <c r="J3" s="2">
        <f t="shared" si="1"/>
        <v>0.15384938519056393</v>
      </c>
      <c r="T3" s="15"/>
      <c r="U3" s="2">
        <v>2</v>
      </c>
      <c r="V3" s="2">
        <v>2.2000000000000001E-3</v>
      </c>
      <c r="W3" s="29"/>
      <c r="AA3" s="27"/>
      <c r="AC3" s="12"/>
      <c r="AD3" s="12"/>
    </row>
    <row r="4" spans="1:35" ht="19" x14ac:dyDescent="0.2">
      <c r="A4" s="3" t="s">
        <v>2</v>
      </c>
      <c r="B4" s="2">
        <v>3</v>
      </c>
      <c r="C4" s="4">
        <v>1.5460000000000001E-5</v>
      </c>
      <c r="D4" s="9">
        <v>182.47399999999999</v>
      </c>
      <c r="E4" s="4">
        <v>2.3280000000000001E-5</v>
      </c>
      <c r="F4" s="2">
        <v>2517.91</v>
      </c>
      <c r="H4" s="2">
        <v>80</v>
      </c>
      <c r="I4" s="2">
        <f t="shared" si="0"/>
        <v>130.447</v>
      </c>
      <c r="J4" s="2">
        <f t="shared" si="1"/>
        <v>0.21717865780108858</v>
      </c>
      <c r="T4" s="15"/>
      <c r="U4" s="2">
        <v>3</v>
      </c>
      <c r="V4" s="2">
        <v>3.3E-3</v>
      </c>
      <c r="W4" s="29"/>
      <c r="AA4" s="27"/>
      <c r="AC4" s="12"/>
      <c r="AD4" s="12"/>
    </row>
    <row r="5" spans="1:35" x14ac:dyDescent="0.2">
      <c r="A5" s="2">
        <v>40</v>
      </c>
      <c r="B5" s="2">
        <v>4</v>
      </c>
      <c r="C5" s="4">
        <v>1.5460000000000001E-5</v>
      </c>
      <c r="D5" s="9">
        <v>158.57300000000001</v>
      </c>
      <c r="E5" s="4">
        <v>2.3280000000000001E-5</v>
      </c>
      <c r="F5" s="2">
        <v>2226.1640000000002</v>
      </c>
      <c r="H5" s="2">
        <v>100</v>
      </c>
      <c r="I5" s="2">
        <f t="shared" si="0"/>
        <v>123.59400000000001</v>
      </c>
      <c r="J5" s="2">
        <f t="shared" si="1"/>
        <v>0.25830397810810318</v>
      </c>
      <c r="T5" s="15"/>
      <c r="AA5" s="27"/>
      <c r="AC5" s="12"/>
      <c r="AD5" s="12"/>
    </row>
    <row r="6" spans="1:35" x14ac:dyDescent="0.2">
      <c r="A6" s="2">
        <v>60</v>
      </c>
      <c r="B6" s="2">
        <v>5</v>
      </c>
      <c r="C6" s="4">
        <v>1.5460000000000001E-5</v>
      </c>
      <c r="D6" s="9">
        <v>156.83699999999999</v>
      </c>
      <c r="E6" s="4">
        <v>2.3280000000000001E-5</v>
      </c>
      <c r="F6" s="2">
        <v>2162.8719999999998</v>
      </c>
      <c r="H6" s="2">
        <v>120</v>
      </c>
      <c r="I6" s="2">
        <f t="shared" si="0"/>
        <v>121.754</v>
      </c>
      <c r="J6" s="2">
        <f t="shared" si="1"/>
        <v>0.26934594357795683</v>
      </c>
      <c r="T6" s="15"/>
      <c r="AA6" s="27"/>
      <c r="AC6" s="12"/>
      <c r="AD6" s="12"/>
    </row>
    <row r="7" spans="1:35" ht="24" customHeight="1" x14ac:dyDescent="0.2">
      <c r="A7" s="2">
        <v>80</v>
      </c>
      <c r="B7" s="2">
        <v>6</v>
      </c>
      <c r="C7" s="4">
        <v>1.5460000000000001E-5</v>
      </c>
      <c r="D7" s="9">
        <v>146.28399999999999</v>
      </c>
      <c r="E7" s="4">
        <v>2.3280000000000001E-5</v>
      </c>
      <c r="F7" s="2">
        <v>1981.481</v>
      </c>
      <c r="H7" s="2">
        <v>140</v>
      </c>
      <c r="I7" s="2">
        <f t="shared" si="0"/>
        <v>115.10299999999999</v>
      </c>
      <c r="J7" s="2">
        <f t="shared" si="1"/>
        <v>0.30925904811056371</v>
      </c>
      <c r="T7" s="15"/>
      <c r="U7" s="30"/>
      <c r="V7" s="30"/>
      <c r="W7" s="30"/>
      <c r="X7" s="30"/>
      <c r="Y7" s="30"/>
      <c r="Z7" s="30"/>
      <c r="AA7" s="27"/>
      <c r="AC7" s="12"/>
      <c r="AD7" s="12"/>
      <c r="AE7" s="9"/>
    </row>
    <row r="8" spans="1:35" x14ac:dyDescent="0.2">
      <c r="A8" s="2">
        <v>100</v>
      </c>
      <c r="B8" s="2">
        <v>7</v>
      </c>
      <c r="C8" s="4">
        <v>1.5460000000000001E-5</v>
      </c>
      <c r="D8" s="9">
        <v>139.43100000000001</v>
      </c>
      <c r="E8" s="4">
        <v>2.3280000000000001E-5</v>
      </c>
      <c r="F8" s="2">
        <v>1772.913</v>
      </c>
      <c r="H8" s="2">
        <v>160</v>
      </c>
      <c r="I8" s="2">
        <f t="shared" si="0"/>
        <v>104.587</v>
      </c>
      <c r="J8" s="2">
        <f t="shared" si="1"/>
        <v>0.37236628119805326</v>
      </c>
      <c r="T8" s="15"/>
      <c r="U8" s="5"/>
      <c r="V8" s="5"/>
      <c r="W8" s="5"/>
      <c r="X8" s="5"/>
      <c r="Y8" s="5"/>
      <c r="Z8" s="7"/>
      <c r="AA8" s="27"/>
      <c r="AC8" s="12"/>
      <c r="AD8" s="12"/>
      <c r="AF8" s="9"/>
    </row>
    <row r="9" spans="1:35" x14ac:dyDescent="0.2">
      <c r="A9" s="2">
        <v>120</v>
      </c>
      <c r="B9" s="2">
        <v>8</v>
      </c>
      <c r="C9" s="4">
        <v>1.5460000000000001E-5</v>
      </c>
      <c r="D9" s="9">
        <v>137.59100000000001</v>
      </c>
      <c r="E9" s="4">
        <v>2.3280000000000001E-5</v>
      </c>
      <c r="F9" s="2">
        <v>1959.6320000000001</v>
      </c>
      <c r="T9" s="15"/>
      <c r="U9" s="5"/>
      <c r="AA9" s="27"/>
      <c r="AE9" s="9"/>
      <c r="AF9" s="9"/>
    </row>
    <row r="10" spans="1:35" x14ac:dyDescent="0.2">
      <c r="A10" s="2">
        <v>140</v>
      </c>
      <c r="B10" s="2">
        <v>9</v>
      </c>
      <c r="C10" s="4">
        <v>1.5460000000000001E-5</v>
      </c>
      <c r="D10" s="9">
        <v>130.94</v>
      </c>
      <c r="E10" s="4">
        <v>2.3280000000000001E-5</v>
      </c>
      <c r="F10" s="2">
        <v>3516.3339999999998</v>
      </c>
      <c r="T10" s="15"/>
      <c r="AA10" s="27"/>
    </row>
    <row r="11" spans="1:35" x14ac:dyDescent="0.2">
      <c r="A11" s="2">
        <v>160</v>
      </c>
      <c r="B11" s="2">
        <v>10</v>
      </c>
      <c r="C11" s="4">
        <v>1.5460000000000001E-5</v>
      </c>
      <c r="D11" s="9">
        <v>120.42400000000001</v>
      </c>
      <c r="E11" s="4">
        <v>2.3280000000000001E-5</v>
      </c>
      <c r="F11" s="2">
        <v>1705.702</v>
      </c>
      <c r="T11" s="15"/>
      <c r="AA11" s="27"/>
    </row>
    <row r="12" spans="1:35" x14ac:dyDescent="0.2">
      <c r="T12" s="15"/>
      <c r="AA12" s="27"/>
    </row>
    <row r="13" spans="1:35" x14ac:dyDescent="0.2">
      <c r="T13" s="15"/>
      <c r="AA13" s="27"/>
    </row>
    <row r="14" spans="1:35" ht="152" x14ac:dyDescent="0.2">
      <c r="A14" s="7" t="s">
        <v>15</v>
      </c>
      <c r="B14" s="5" t="s">
        <v>8</v>
      </c>
      <c r="C14" s="5" t="s">
        <v>10</v>
      </c>
      <c r="D14" s="28" t="s">
        <v>9</v>
      </c>
      <c r="E14" s="5" t="s">
        <v>11</v>
      </c>
      <c r="F14" s="5" t="s">
        <v>12</v>
      </c>
      <c r="H14" s="5" t="s">
        <v>3</v>
      </c>
      <c r="I14" s="7" t="s">
        <v>6</v>
      </c>
      <c r="J14" s="7" t="s">
        <v>5</v>
      </c>
      <c r="T14" s="15"/>
      <c r="AA14" s="27"/>
    </row>
    <row r="15" spans="1:35" x14ac:dyDescent="0.2">
      <c r="A15" s="2" t="s">
        <v>0</v>
      </c>
      <c r="B15" s="2">
        <v>1</v>
      </c>
      <c r="C15" s="4">
        <v>1.2799999999999999E-5</v>
      </c>
      <c r="D15" s="9">
        <v>79.602999999999994</v>
      </c>
      <c r="E15" s="4">
        <v>2.3280000000000001E-5</v>
      </c>
      <c r="F15" s="2">
        <v>889.27099999999996</v>
      </c>
      <c r="H15" s="2">
        <v>40</v>
      </c>
      <c r="I15" s="2">
        <f t="shared" ref="I15:I21" si="2">D18-$D$15</f>
        <v>488.41799999999995</v>
      </c>
      <c r="J15" s="1">
        <f t="shared" ref="J15:J21" si="3">(($D$17-$D$15)-I15)/($D$17-$D$15)</f>
        <v>7.9333842282353698E-2</v>
      </c>
      <c r="T15" s="15"/>
      <c r="AA15" s="27"/>
    </row>
    <row r="16" spans="1:35" x14ac:dyDescent="0.2">
      <c r="A16" s="2" t="s">
        <v>1</v>
      </c>
      <c r="B16" s="2">
        <v>2</v>
      </c>
      <c r="C16" s="4">
        <v>1.2799999999999999E-5</v>
      </c>
      <c r="D16" s="9">
        <v>519.67399999999998</v>
      </c>
      <c r="E16" s="4">
        <v>2.3280000000000001E-5</v>
      </c>
      <c r="F16" s="2">
        <v>4271.8410000000003</v>
      </c>
      <c r="H16" s="2">
        <v>60</v>
      </c>
      <c r="I16" s="2">
        <f t="shared" si="2"/>
        <v>462.72899999999998</v>
      </c>
      <c r="J16" s="1">
        <f t="shared" si="3"/>
        <v>0.12775751406678545</v>
      </c>
      <c r="T16" s="15"/>
      <c r="AA16" s="27"/>
    </row>
    <row r="17" spans="1:27" x14ac:dyDescent="0.2">
      <c r="A17" s="2" t="s">
        <v>2</v>
      </c>
      <c r="B17" s="2">
        <v>3</v>
      </c>
      <c r="C17" s="4">
        <v>1.2799999999999999E-5</v>
      </c>
      <c r="D17" s="9">
        <v>610.10799999999995</v>
      </c>
      <c r="E17" s="4">
        <v>2.3280000000000001E-5</v>
      </c>
      <c r="F17" s="2">
        <v>5069.1540000000005</v>
      </c>
      <c r="H17" s="2">
        <v>80</v>
      </c>
      <c r="I17" s="2">
        <f t="shared" si="2"/>
        <v>451.55500000000001</v>
      </c>
      <c r="J17" s="1">
        <f t="shared" si="3"/>
        <v>0.14882046352060771</v>
      </c>
      <c r="T17" s="15"/>
      <c r="AA17" s="27"/>
    </row>
    <row r="18" spans="1:27" x14ac:dyDescent="0.2">
      <c r="A18" s="2">
        <v>40</v>
      </c>
      <c r="B18" s="2">
        <v>4</v>
      </c>
      <c r="C18" s="4">
        <v>1.2799999999999999E-5</v>
      </c>
      <c r="D18" s="9">
        <v>568.02099999999996</v>
      </c>
      <c r="E18" s="2">
        <v>4.7E-2</v>
      </c>
      <c r="F18" s="2">
        <v>4781.3379999999997</v>
      </c>
      <c r="H18" s="2">
        <v>100</v>
      </c>
      <c r="I18" s="2">
        <f t="shared" si="2"/>
        <v>418.54300000000001</v>
      </c>
      <c r="J18" s="1">
        <f t="shared" si="3"/>
        <v>0.21104796373266979</v>
      </c>
      <c r="T18" s="15"/>
      <c r="AA18" s="27"/>
    </row>
    <row r="19" spans="1:27" x14ac:dyDescent="0.2">
      <c r="A19" s="2">
        <v>60</v>
      </c>
      <c r="B19" s="2">
        <v>5</v>
      </c>
      <c r="C19" s="4">
        <v>1.2799999999999999E-5</v>
      </c>
      <c r="D19" s="9">
        <v>542.33199999999999</v>
      </c>
      <c r="E19" s="2">
        <v>2.4E-2</v>
      </c>
      <c r="F19" s="2">
        <v>4477.3609999999999</v>
      </c>
      <c r="H19" s="2">
        <v>120</v>
      </c>
      <c r="I19" s="2">
        <f t="shared" si="2"/>
        <v>408.14600000000002</v>
      </c>
      <c r="J19" s="1">
        <f t="shared" si="3"/>
        <v>0.23064627100592827</v>
      </c>
      <c r="T19" s="15"/>
      <c r="AA19" s="27"/>
    </row>
    <row r="20" spans="1:27" x14ac:dyDescent="0.2">
      <c r="A20" s="2">
        <v>80</v>
      </c>
      <c r="B20" s="2">
        <v>6</v>
      </c>
      <c r="C20" s="4">
        <v>1.2799999999999999E-5</v>
      </c>
      <c r="D20" s="9">
        <v>531.15800000000002</v>
      </c>
      <c r="E20" s="4">
        <v>1.2E-2</v>
      </c>
      <c r="F20" s="2">
        <v>4696.9639999999999</v>
      </c>
      <c r="H20" s="2">
        <v>140</v>
      </c>
      <c r="I20" s="2">
        <f t="shared" si="2"/>
        <v>360.78899999999999</v>
      </c>
      <c r="J20" s="1">
        <f t="shared" si="3"/>
        <v>0.31991404416546498</v>
      </c>
      <c r="T20" s="15"/>
      <c r="AA20" s="27"/>
    </row>
    <row r="21" spans="1:27" x14ac:dyDescent="0.2">
      <c r="A21" s="2">
        <v>100</v>
      </c>
      <c r="B21" s="2">
        <v>7</v>
      </c>
      <c r="C21" s="4">
        <v>1.2799999999999999E-5</v>
      </c>
      <c r="D21" s="9">
        <v>498.14600000000002</v>
      </c>
      <c r="E21" s="4">
        <v>2.3280000000000001E-5</v>
      </c>
      <c r="F21" s="2">
        <v>4301.5389999999998</v>
      </c>
      <c r="H21" s="2">
        <v>160</v>
      </c>
      <c r="I21" s="2">
        <f t="shared" si="2"/>
        <v>333.89299999999997</v>
      </c>
      <c r="J21" s="1">
        <f t="shared" si="3"/>
        <v>0.37061290657015489</v>
      </c>
      <c r="T21" s="15"/>
      <c r="AA21" s="27"/>
    </row>
    <row r="22" spans="1:27" x14ac:dyDescent="0.2">
      <c r="A22" s="2">
        <v>120</v>
      </c>
      <c r="B22" s="2">
        <v>8</v>
      </c>
      <c r="C22" s="4">
        <v>1.2799999999999999E-5</v>
      </c>
      <c r="D22" s="9">
        <v>487.74900000000002</v>
      </c>
      <c r="E22" s="4">
        <v>2.3280000000000001E-5</v>
      </c>
      <c r="F22" s="2">
        <v>3841.7159999999999</v>
      </c>
      <c r="T22" s="15"/>
      <c r="AA22" s="27"/>
    </row>
    <row r="23" spans="1:27" x14ac:dyDescent="0.2">
      <c r="A23" s="2">
        <v>140</v>
      </c>
      <c r="B23" s="2">
        <v>9</v>
      </c>
      <c r="C23" s="4">
        <v>1.2799999999999999E-5</v>
      </c>
      <c r="D23" s="9">
        <v>440.392</v>
      </c>
      <c r="E23" s="2">
        <v>2.1000000000000001E-2</v>
      </c>
      <c r="F23" s="2">
        <v>3382.0129999999999</v>
      </c>
      <c r="T23" s="15"/>
      <c r="AA23" s="27"/>
    </row>
    <row r="24" spans="1:27" x14ac:dyDescent="0.2">
      <c r="A24" s="2">
        <v>160</v>
      </c>
      <c r="B24" s="2">
        <v>10</v>
      </c>
      <c r="C24" s="4">
        <v>1.2799999999999999E-5</v>
      </c>
      <c r="D24" s="9">
        <v>413.49599999999998</v>
      </c>
      <c r="E24" s="4">
        <v>3.2000000000000001E-2</v>
      </c>
      <c r="F24" s="2">
        <v>3181.8969999999999</v>
      </c>
      <c r="T24" s="15"/>
      <c r="AA24" s="27"/>
    </row>
    <row r="25" spans="1:27" x14ac:dyDescent="0.2">
      <c r="T25" s="15"/>
      <c r="AA25" s="27"/>
    </row>
    <row r="26" spans="1:27" x14ac:dyDescent="0.2">
      <c r="T26" s="15"/>
      <c r="AA26" s="27"/>
    </row>
    <row r="27" spans="1:27" ht="57" x14ac:dyDescent="0.2">
      <c r="A27" s="6" t="s">
        <v>16</v>
      </c>
      <c r="B27" s="5" t="s">
        <v>8</v>
      </c>
      <c r="C27" s="5" t="s">
        <v>10</v>
      </c>
      <c r="D27" s="28" t="s">
        <v>9</v>
      </c>
      <c r="E27" s="5" t="s">
        <v>11</v>
      </c>
      <c r="F27" s="5" t="s">
        <v>12</v>
      </c>
      <c r="T27" s="15"/>
      <c r="AA27" s="27"/>
    </row>
    <row r="28" spans="1:27" ht="152" x14ac:dyDescent="0.2">
      <c r="A28" s="2" t="s">
        <v>0</v>
      </c>
      <c r="B28" s="2">
        <v>1</v>
      </c>
      <c r="C28" s="4">
        <v>8.6270000000000006E-6</v>
      </c>
      <c r="D28" s="9">
        <v>38.758000000000003</v>
      </c>
      <c r="E28" s="4">
        <v>2.3280000000000001E-5</v>
      </c>
      <c r="F28" s="2">
        <v>798.74400000000003</v>
      </c>
      <c r="H28" s="5" t="s">
        <v>3</v>
      </c>
      <c r="I28" s="7" t="s">
        <v>6</v>
      </c>
      <c r="J28" s="7" t="s">
        <v>5</v>
      </c>
      <c r="T28" s="15"/>
      <c r="AA28" s="27"/>
    </row>
    <row r="29" spans="1:27" x14ac:dyDescent="0.2">
      <c r="A29" s="2" t="s">
        <v>1</v>
      </c>
      <c r="B29" s="2">
        <v>2</v>
      </c>
      <c r="C29" s="4">
        <v>8.6270000000000006E-6</v>
      </c>
      <c r="D29" s="9">
        <v>611.69799999999998</v>
      </c>
      <c r="E29" s="4">
        <v>2.1999999999999999E-2</v>
      </c>
      <c r="F29" s="2">
        <v>3743.0619999999999</v>
      </c>
      <c r="H29" s="2">
        <v>40</v>
      </c>
      <c r="I29" s="2">
        <f t="shared" ref="I29:I35" si="4">D31-$D$28</f>
        <v>549.26499999999999</v>
      </c>
      <c r="J29" s="1">
        <f t="shared" ref="J29:J35" si="5">(($D$30-$D$28)-I29)/($D$30-$D$28)</f>
        <v>0.17441128151017352</v>
      </c>
      <c r="T29" s="15"/>
      <c r="AA29" s="27"/>
    </row>
    <row r="30" spans="1:27" x14ac:dyDescent="0.2">
      <c r="A30" s="2" t="s">
        <v>2</v>
      </c>
      <c r="B30" s="2">
        <v>3</v>
      </c>
      <c r="C30" s="4">
        <v>8.6270000000000006E-6</v>
      </c>
      <c r="D30" s="9">
        <v>704.05899999999997</v>
      </c>
      <c r="E30" s="4">
        <v>1.2E-2</v>
      </c>
      <c r="F30" s="2">
        <v>4198.3599999999997</v>
      </c>
      <c r="H30" s="2">
        <v>60</v>
      </c>
      <c r="I30" s="2">
        <f t="shared" si="4"/>
        <v>521.58600000000001</v>
      </c>
      <c r="J30" s="1">
        <f t="shared" si="5"/>
        <v>0.21601500674130947</v>
      </c>
      <c r="T30" s="15"/>
      <c r="AA30" s="27"/>
    </row>
    <row r="31" spans="1:27" x14ac:dyDescent="0.2">
      <c r="A31" s="2">
        <v>40</v>
      </c>
      <c r="B31" s="2">
        <v>4</v>
      </c>
      <c r="C31" s="4">
        <v>8.6270000000000006E-6</v>
      </c>
      <c r="D31" s="9">
        <v>588.02300000000002</v>
      </c>
      <c r="E31" s="4">
        <v>0.114</v>
      </c>
      <c r="F31" s="2">
        <v>4426.491</v>
      </c>
      <c r="H31" s="2">
        <v>80</v>
      </c>
      <c r="I31" s="2">
        <f t="shared" si="4"/>
        <v>474.12500000000006</v>
      </c>
      <c r="J31" s="1">
        <f t="shared" si="5"/>
        <v>0.28735264188690518</v>
      </c>
      <c r="T31" s="15"/>
      <c r="AA31" s="27"/>
    </row>
    <row r="32" spans="1:27" x14ac:dyDescent="0.2">
      <c r="A32" s="2">
        <v>60</v>
      </c>
      <c r="B32" s="2">
        <v>5</v>
      </c>
      <c r="C32" s="4">
        <v>8.6270000000000006E-6</v>
      </c>
      <c r="D32" s="9">
        <v>560.34400000000005</v>
      </c>
      <c r="E32" s="4">
        <v>0.121</v>
      </c>
      <c r="F32" s="2">
        <v>3388.7510000000002</v>
      </c>
      <c r="H32" s="2">
        <v>100</v>
      </c>
      <c r="I32" s="2">
        <f t="shared" si="4"/>
        <v>442.72800000000001</v>
      </c>
      <c r="J32" s="1">
        <f t="shared" si="5"/>
        <v>0.33454481505363731</v>
      </c>
      <c r="T32" s="15"/>
      <c r="AA32" s="27"/>
    </row>
    <row r="33" spans="1:27" x14ac:dyDescent="0.2">
      <c r="A33" s="2">
        <v>80</v>
      </c>
      <c r="B33" s="2">
        <v>6</v>
      </c>
      <c r="C33" s="4">
        <v>8.6270000000000006E-6</v>
      </c>
      <c r="D33" s="9">
        <v>512.88300000000004</v>
      </c>
      <c r="E33" s="4">
        <v>2.3280000000000001E-5</v>
      </c>
      <c r="F33" s="2">
        <v>3931.9650000000001</v>
      </c>
      <c r="H33" s="2">
        <v>120</v>
      </c>
      <c r="I33" s="2">
        <f t="shared" si="4"/>
        <v>396.88300000000004</v>
      </c>
      <c r="J33" s="1">
        <f t="shared" si="5"/>
        <v>0.40345347444239515</v>
      </c>
      <c r="T33" s="15"/>
      <c r="AA33" s="27"/>
    </row>
    <row r="34" spans="1:27" x14ac:dyDescent="0.2">
      <c r="A34" s="2">
        <v>100</v>
      </c>
      <c r="B34" s="2">
        <v>7</v>
      </c>
      <c r="C34" s="4">
        <v>8.6270000000000006E-6</v>
      </c>
      <c r="D34" s="9">
        <v>481.48599999999999</v>
      </c>
      <c r="E34" s="4">
        <v>3.9E-2</v>
      </c>
      <c r="F34" s="2">
        <v>4249.7929999999997</v>
      </c>
      <c r="H34" s="2">
        <v>140</v>
      </c>
      <c r="I34" s="2">
        <f t="shared" si="4"/>
        <v>354.88</v>
      </c>
      <c r="J34" s="1">
        <f t="shared" si="5"/>
        <v>0.46658730409243332</v>
      </c>
      <c r="T34" s="15"/>
      <c r="AA34" s="27"/>
    </row>
    <row r="35" spans="1:27" x14ac:dyDescent="0.2">
      <c r="A35" s="2">
        <v>120</v>
      </c>
      <c r="B35" s="2">
        <v>8</v>
      </c>
      <c r="C35" s="4">
        <v>8.6270000000000006E-6</v>
      </c>
      <c r="D35" s="9">
        <v>435.64100000000002</v>
      </c>
      <c r="E35" s="4">
        <v>2.3280000000000001E-5</v>
      </c>
      <c r="F35" s="2">
        <v>3173.1930000000002</v>
      </c>
      <c r="H35" s="2">
        <v>160</v>
      </c>
      <c r="I35" s="2">
        <f t="shared" si="4"/>
        <v>328.86</v>
      </c>
      <c r="J35" s="1">
        <f t="shared" si="5"/>
        <v>0.50569742116726102</v>
      </c>
      <c r="T35" s="15"/>
      <c r="AA35" s="27"/>
    </row>
    <row r="36" spans="1:27" x14ac:dyDescent="0.2">
      <c r="A36" s="2">
        <v>140</v>
      </c>
      <c r="B36" s="2">
        <v>9</v>
      </c>
      <c r="C36" s="4">
        <v>8.6270000000000006E-6</v>
      </c>
      <c r="D36" s="9">
        <v>393.63799999999998</v>
      </c>
      <c r="E36" s="4">
        <v>2.3280000000000001E-5</v>
      </c>
      <c r="F36" s="2">
        <v>3829.7620000000002</v>
      </c>
      <c r="T36" s="15"/>
      <c r="AA36" s="27"/>
    </row>
    <row r="37" spans="1:27" x14ac:dyDescent="0.2">
      <c r="A37" s="2">
        <v>160</v>
      </c>
      <c r="B37" s="2">
        <v>10</v>
      </c>
      <c r="C37" s="4">
        <v>8.6270000000000006E-6</v>
      </c>
      <c r="D37" s="9">
        <v>367.61799999999999</v>
      </c>
      <c r="E37" s="4">
        <v>2.3280000000000001E-5</v>
      </c>
      <c r="F37" s="2">
        <v>2717.8539999999998</v>
      </c>
      <c r="T37" s="15"/>
      <c r="AA37" s="27"/>
    </row>
  </sheetData>
  <mergeCells count="2">
    <mergeCell ref="W2:W4"/>
    <mergeCell ref="U7:Z7"/>
  </mergeCells>
  <pageMargins left="0.7" right="0.7" top="0.75" bottom="0.75" header="0.3" footer="0.3"/>
  <pageSetup paperSize="9" scale="30" orientation="landscape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E9F2E-1885-7544-9E7F-7CCA9BD392AA}">
  <dimension ref="A1:Y58"/>
  <sheetViews>
    <sheetView topLeftCell="A20" zoomScale="71" zoomScaleNormal="71" workbookViewId="0">
      <selection activeCell="AC61" sqref="AC61"/>
    </sheetView>
  </sheetViews>
  <sheetFormatPr baseColWidth="10" defaultRowHeight="16" x14ac:dyDescent="0.2"/>
  <cols>
    <col min="1" max="1" width="10.83203125" style="34" customWidth="1"/>
    <col min="2" max="16384" width="10.83203125" style="34"/>
  </cols>
  <sheetData>
    <row r="1" spans="1:25" ht="51" x14ac:dyDescent="0.2">
      <c r="A1" s="36" t="s">
        <v>46</v>
      </c>
    </row>
    <row r="2" spans="1:25" ht="102" x14ac:dyDescent="0.2">
      <c r="A2" s="36" t="s">
        <v>39</v>
      </c>
      <c r="B2" s="34" t="s">
        <v>10</v>
      </c>
      <c r="C2" s="34" t="s">
        <v>9</v>
      </c>
      <c r="D2" s="34" t="s">
        <v>11</v>
      </c>
      <c r="E2" s="34" t="s">
        <v>12</v>
      </c>
      <c r="H2" s="34" t="s">
        <v>3</v>
      </c>
      <c r="I2" s="36" t="s">
        <v>38</v>
      </c>
      <c r="J2" s="36" t="s">
        <v>41</v>
      </c>
      <c r="T2" s="34" t="s">
        <v>3</v>
      </c>
      <c r="U2" s="34" t="s">
        <v>32</v>
      </c>
      <c r="V2" s="34" t="s">
        <v>45</v>
      </c>
      <c r="W2" s="34" t="s">
        <v>44</v>
      </c>
      <c r="X2" s="34" t="s">
        <v>43</v>
      </c>
      <c r="Y2" s="34" t="s">
        <v>42</v>
      </c>
    </row>
    <row r="3" spans="1:25" ht="34" x14ac:dyDescent="0.2">
      <c r="A3" s="36" t="s">
        <v>0</v>
      </c>
      <c r="B3" s="38">
        <v>1.8199999999999999E-5</v>
      </c>
      <c r="C3" s="37">
        <v>4.09</v>
      </c>
      <c r="D3" s="38">
        <v>2.3300000000000001E-5</v>
      </c>
      <c r="E3" s="37">
        <v>252.18100000000001</v>
      </c>
      <c r="H3" s="36" t="s">
        <v>36</v>
      </c>
      <c r="I3" s="34">
        <f>C4-$C$3</f>
        <v>560.72199999999998</v>
      </c>
      <c r="T3" s="34">
        <v>0</v>
      </c>
      <c r="U3" s="34">
        <v>0</v>
      </c>
      <c r="V3" s="34">
        <v>0</v>
      </c>
      <c r="W3" s="34">
        <v>0</v>
      </c>
      <c r="X3" s="34">
        <f>AVERAGE(U3:W3)</f>
        <v>0</v>
      </c>
      <c r="Y3" s="34">
        <f>STDEV(U3:W3)</f>
        <v>0</v>
      </c>
    </row>
    <row r="4" spans="1:25" ht="68" x14ac:dyDescent="0.2">
      <c r="A4" s="36" t="s">
        <v>35</v>
      </c>
      <c r="B4" s="38">
        <v>1.8199999999999999E-5</v>
      </c>
      <c r="C4" s="37">
        <v>564.81200000000001</v>
      </c>
      <c r="D4" s="38">
        <v>2.3300000000000001E-5</v>
      </c>
      <c r="E4" s="37">
        <v>3950.7469999999998</v>
      </c>
      <c r="H4" s="36" t="s">
        <v>34</v>
      </c>
      <c r="I4" s="34">
        <f>C5-$C$3</f>
        <v>528.05999999999995</v>
      </c>
      <c r="T4" s="34">
        <v>0.25</v>
      </c>
      <c r="U4" s="34">
        <v>0.73056523553561292</v>
      </c>
      <c r="V4" s="34">
        <v>0.88064440080804207</v>
      </c>
      <c r="W4" s="34">
        <v>0.72751927284624662</v>
      </c>
      <c r="X4" s="34">
        <f>AVERAGE(U4:W4)</f>
        <v>0.77957630306330061</v>
      </c>
      <c r="Y4" s="34">
        <f>STDEV(U4:W4)</f>
        <v>8.7540789112742878E-2</v>
      </c>
    </row>
    <row r="5" spans="1:25" ht="51" x14ac:dyDescent="0.2">
      <c r="A5" s="36" t="s">
        <v>33</v>
      </c>
      <c r="B5" s="38">
        <v>1.8199999999999999E-5</v>
      </c>
      <c r="C5" s="37">
        <v>532.15</v>
      </c>
      <c r="D5" s="37">
        <v>2.1999999999999999E-2</v>
      </c>
      <c r="E5" s="37">
        <v>3214.096</v>
      </c>
      <c r="H5" s="34">
        <v>0.25</v>
      </c>
      <c r="I5" s="34">
        <f>C6-$C$3</f>
        <v>151.078</v>
      </c>
      <c r="J5" s="34">
        <f>1-(I5/$I$3)</f>
        <v>0.73056523553561292</v>
      </c>
      <c r="T5" s="34">
        <v>0.5</v>
      </c>
      <c r="U5" s="34">
        <v>0.81443032376115077</v>
      </c>
      <c r="V5" s="34">
        <v>0.93334500316920743</v>
      </c>
      <c r="W5" s="34">
        <v>0.82326493262172051</v>
      </c>
      <c r="X5" s="34">
        <f>AVERAGE(U5:W5)</f>
        <v>0.85701341985069279</v>
      </c>
      <c r="Y5" s="34">
        <f>STDEV(U5:W5)</f>
        <v>6.6252513441855995E-2</v>
      </c>
    </row>
    <row r="6" spans="1:25" x14ac:dyDescent="0.2">
      <c r="A6" s="34">
        <v>0.25</v>
      </c>
      <c r="B6" s="38">
        <v>1.8199999999999999E-5</v>
      </c>
      <c r="C6" s="37">
        <v>155.16800000000001</v>
      </c>
      <c r="D6" s="37">
        <v>4.0000000000000001E-3</v>
      </c>
      <c r="E6" s="37">
        <v>1023.182</v>
      </c>
      <c r="H6" s="34">
        <v>0.5</v>
      </c>
      <c r="I6" s="34">
        <f>C7-$C$3</f>
        <v>104.053</v>
      </c>
      <c r="J6" s="34">
        <f>1-(I6/$I$3)</f>
        <v>0.81443032376115077</v>
      </c>
      <c r="T6" s="34">
        <v>0.75</v>
      </c>
      <c r="U6" s="34">
        <v>0.87166367647426002</v>
      </c>
      <c r="V6" s="34">
        <v>0.95824975048667449</v>
      </c>
      <c r="W6" s="34">
        <v>0.87550099175919671</v>
      </c>
      <c r="X6" s="34">
        <f>AVERAGE(U6:W6)</f>
        <v>0.90180480624004378</v>
      </c>
      <c r="Y6" s="34">
        <f>STDEV(U6:W6)</f>
        <v>4.8920394984126432E-2</v>
      </c>
    </row>
    <row r="7" spans="1:25" x14ac:dyDescent="0.2">
      <c r="A7" s="34">
        <v>0.5</v>
      </c>
      <c r="B7" s="38">
        <v>1.8199999999999999E-5</v>
      </c>
      <c r="C7" s="37">
        <v>108.143</v>
      </c>
      <c r="D7" s="38">
        <v>2.3300000000000001E-5</v>
      </c>
      <c r="E7" s="37">
        <v>854.78899999999999</v>
      </c>
      <c r="H7" s="34">
        <v>0.75</v>
      </c>
      <c r="I7" s="34">
        <f>C8-$C$3</f>
        <v>71.960999999999999</v>
      </c>
      <c r="J7" s="34">
        <f>1-(I7/$I$3)</f>
        <v>0.87166367647426002</v>
      </c>
      <c r="T7" s="34">
        <v>1</v>
      </c>
      <c r="U7" s="34">
        <v>0.91250031209761695</v>
      </c>
      <c r="V7" s="34">
        <v>0.96838697928651185</v>
      </c>
      <c r="W7" s="34">
        <v>0.91668967139030322</v>
      </c>
      <c r="X7" s="34">
        <f>AVERAGE(U7:W7)</f>
        <v>0.93252565425814404</v>
      </c>
      <c r="Y7" s="34">
        <f>STDEV(U7:W7)</f>
        <v>3.1127377939901807E-2</v>
      </c>
    </row>
    <row r="8" spans="1:25" x14ac:dyDescent="0.2">
      <c r="A8" s="34">
        <v>0.75</v>
      </c>
      <c r="B8" s="38">
        <v>1.8199999999999999E-5</v>
      </c>
      <c r="C8" s="37">
        <v>76.051000000000002</v>
      </c>
      <c r="D8" s="38">
        <v>2.3300000000000001E-5</v>
      </c>
      <c r="E8" s="37">
        <v>612.76199999999994</v>
      </c>
      <c r="H8" s="34">
        <v>1</v>
      </c>
      <c r="I8" s="34">
        <f>C9-$C$3</f>
        <v>49.063000000000002</v>
      </c>
      <c r="J8" s="34">
        <f>1-(I8/$I$3)</f>
        <v>0.91250031209761695</v>
      </c>
      <c r="T8" s="34">
        <v>1.25</v>
      </c>
      <c r="U8" s="34">
        <v>0.94414701046151217</v>
      </c>
      <c r="V8" s="34">
        <v>0.97561898362317345</v>
      </c>
      <c r="W8" s="34">
        <v>0.93831411160869471</v>
      </c>
      <c r="X8" s="34">
        <f>AVERAGE(U8:W8)</f>
        <v>0.95269336856446019</v>
      </c>
      <c r="Y8" s="34">
        <f>STDEV(U8:W8)</f>
        <v>2.0067225683238522E-2</v>
      </c>
    </row>
    <row r="9" spans="1:25" x14ac:dyDescent="0.2">
      <c r="A9" s="34">
        <v>1</v>
      </c>
      <c r="B9" s="38">
        <v>1.8199999999999999E-5</v>
      </c>
      <c r="C9" s="37">
        <v>53.152999999999999</v>
      </c>
      <c r="D9" s="38">
        <v>2.3300000000000001E-5</v>
      </c>
      <c r="E9" s="37">
        <v>547.697</v>
      </c>
      <c r="H9" s="34">
        <v>1.25</v>
      </c>
      <c r="I9" s="34">
        <f>C10-$C$3</f>
        <v>31.318000000000001</v>
      </c>
      <c r="J9" s="34">
        <f>1-(I9/$I$3)</f>
        <v>0.94414701046151217</v>
      </c>
      <c r="T9" s="34">
        <v>1.5</v>
      </c>
      <c r="U9" s="34">
        <v>0.9503925296314395</v>
      </c>
      <c r="V9" s="34">
        <v>0.98264911862152893</v>
      </c>
      <c r="W9" s="34">
        <v>0.95052706377931828</v>
      </c>
      <c r="X9" s="34">
        <f>AVERAGE(U9:W9)</f>
        <v>0.96118957067742894</v>
      </c>
      <c r="Y9" s="34">
        <f>STDEV(U9:W9)</f>
        <v>1.8584635410281315E-2</v>
      </c>
    </row>
    <row r="10" spans="1:25" x14ac:dyDescent="0.2">
      <c r="A10" s="34">
        <v>1.25</v>
      </c>
      <c r="B10" s="38">
        <v>1.8199999999999999E-5</v>
      </c>
      <c r="C10" s="37">
        <v>35.408000000000001</v>
      </c>
      <c r="D10" s="38">
        <v>2.3300000000000001E-5</v>
      </c>
      <c r="E10" s="37">
        <v>395.61500000000001</v>
      </c>
      <c r="H10" s="34">
        <v>1.5</v>
      </c>
      <c r="I10" s="34">
        <f>C11-$C$3</f>
        <v>27.815999999999999</v>
      </c>
      <c r="J10" s="34">
        <f>1-(I10/$I$3)</f>
        <v>0.9503925296314395</v>
      </c>
      <c r="T10" s="34">
        <v>1.75</v>
      </c>
      <c r="U10" s="34">
        <v>0.96763458540952563</v>
      </c>
      <c r="V10" s="34">
        <v>0.98790477978596203</v>
      </c>
      <c r="W10" s="34">
        <v>0.96862922520090788</v>
      </c>
      <c r="X10" s="34">
        <f>AVERAGE(U10:W10)</f>
        <v>0.97472286346546522</v>
      </c>
      <c r="Y10" s="34">
        <f>STDEV(U10:W10)</f>
        <v>1.1426701864015096E-2</v>
      </c>
    </row>
    <row r="11" spans="1:25" x14ac:dyDescent="0.2">
      <c r="A11" s="34">
        <v>1.5</v>
      </c>
      <c r="B11" s="38">
        <v>1.8199999999999999E-5</v>
      </c>
      <c r="C11" s="37">
        <v>31.905999999999999</v>
      </c>
      <c r="D11" s="38">
        <v>2.3300000000000001E-5</v>
      </c>
      <c r="E11" s="37">
        <v>370.12599999999998</v>
      </c>
      <c r="H11" s="34">
        <v>1.75</v>
      </c>
      <c r="I11" s="34">
        <f>C12-$C$3</f>
        <v>18.148</v>
      </c>
      <c r="J11" s="34">
        <f>1-(I11/$I$3)</f>
        <v>0.96763458540952563</v>
      </c>
      <c r="K11" s="35"/>
      <c r="M11" s="35"/>
      <c r="T11" s="34">
        <v>2</v>
      </c>
      <c r="U11" s="34">
        <v>0.97655879384079813</v>
      </c>
      <c r="V11" s="34">
        <v>0.98971454546224547</v>
      </c>
      <c r="W11" s="34">
        <v>0.97075588409709013</v>
      </c>
      <c r="X11" s="34">
        <f>AVERAGE(U11:W11)</f>
        <v>0.97900974113337791</v>
      </c>
      <c r="Y11" s="34">
        <f>STDEV(U11:W11)</f>
        <v>9.7140654292068428E-3</v>
      </c>
    </row>
    <row r="12" spans="1:25" x14ac:dyDescent="0.2">
      <c r="A12" s="34">
        <v>1.75</v>
      </c>
      <c r="B12" s="38">
        <v>1.8199999999999999E-5</v>
      </c>
      <c r="C12" s="37">
        <v>22.238</v>
      </c>
      <c r="D12" s="38">
        <v>2.3300000000000001E-5</v>
      </c>
      <c r="E12" s="37">
        <v>293.27100000000002</v>
      </c>
      <c r="H12" s="34">
        <v>2</v>
      </c>
      <c r="I12" s="34">
        <f>C13-$C$3</f>
        <v>13.144000000000002</v>
      </c>
      <c r="J12" s="34">
        <f>1-(I12/$I$3)</f>
        <v>0.97655879384079813</v>
      </c>
      <c r="K12" s="35"/>
      <c r="T12" s="34">
        <v>3</v>
      </c>
      <c r="U12" s="34">
        <v>0.98199107579156875</v>
      </c>
      <c r="V12" s="34">
        <v>0.9917332388453074</v>
      </c>
      <c r="W12" s="34">
        <v>0.98690264400956995</v>
      </c>
      <c r="X12" s="34">
        <f>AVERAGE(U12:W12)</f>
        <v>0.98687565288214874</v>
      </c>
      <c r="Y12" s="34">
        <f>STDEV(U12:W12)</f>
        <v>4.8711376117009054E-3</v>
      </c>
    </row>
    <row r="13" spans="1:25" x14ac:dyDescent="0.2">
      <c r="A13" s="34">
        <v>2</v>
      </c>
      <c r="B13" s="38">
        <v>1.8199999999999999E-5</v>
      </c>
      <c r="C13" s="37">
        <v>17.234000000000002</v>
      </c>
      <c r="D13" s="38">
        <v>2.3300000000000001E-5</v>
      </c>
      <c r="E13" s="37">
        <v>258.97000000000003</v>
      </c>
      <c r="H13" s="34">
        <v>3</v>
      </c>
      <c r="I13" s="34">
        <f>C14-$C$3</f>
        <v>10.098000000000001</v>
      </c>
      <c r="J13" s="34">
        <f>1-(I13/$I$3)</f>
        <v>0.98199107579156875</v>
      </c>
      <c r="T13" s="34">
        <v>4</v>
      </c>
      <c r="U13" s="34">
        <v>0.99407549552184504</v>
      </c>
      <c r="V13" s="34">
        <v>0.99197322337336369</v>
      </c>
      <c r="W13" s="34">
        <v>0.99073932069607185</v>
      </c>
      <c r="X13" s="34">
        <f>AVERAGE(U13:W13)</f>
        <v>0.99226267986376016</v>
      </c>
      <c r="Y13" s="34">
        <f>STDEV(U13:W13)</f>
        <v>1.6868178360170377E-3</v>
      </c>
    </row>
    <row r="14" spans="1:25" x14ac:dyDescent="0.2">
      <c r="A14" s="34">
        <v>3</v>
      </c>
      <c r="B14" s="38">
        <v>1.8199999999999999E-5</v>
      </c>
      <c r="C14" s="37">
        <v>14.188000000000001</v>
      </c>
      <c r="D14" s="38">
        <v>2.3300000000000001E-5</v>
      </c>
      <c r="E14" s="37">
        <v>271.86099999999999</v>
      </c>
      <c r="H14" s="34">
        <v>4</v>
      </c>
      <c r="I14" s="34">
        <f>C15-$C$3</f>
        <v>3.3220000000000001</v>
      </c>
      <c r="J14" s="34">
        <f>1-(I14/$I$3)</f>
        <v>0.99407549552184504</v>
      </c>
      <c r="T14" s="34">
        <v>5</v>
      </c>
      <c r="U14" s="34">
        <v>0.99402020965826199</v>
      </c>
      <c r="V14" s="34">
        <v>0.99923910787869208</v>
      </c>
      <c r="W14" s="34">
        <v>0.98874813406130502</v>
      </c>
      <c r="X14" s="34">
        <f>AVERAGE(U14:W14)</f>
        <v>0.99400248386608636</v>
      </c>
      <c r="Y14" s="34">
        <f>STDEV(U14:W14)</f>
        <v>5.2455093710769788E-3</v>
      </c>
    </row>
    <row r="15" spans="1:25" x14ac:dyDescent="0.2">
      <c r="A15" s="34">
        <v>4</v>
      </c>
      <c r="B15" s="38">
        <v>1.8199999999999999E-5</v>
      </c>
      <c r="C15" s="37">
        <v>7.4119999999999999</v>
      </c>
      <c r="D15" s="38">
        <v>2.3300000000000001E-5</v>
      </c>
      <c r="E15" s="37">
        <v>273.13600000000002</v>
      </c>
      <c r="H15" s="34">
        <v>5</v>
      </c>
      <c r="I15" s="34">
        <f>C16-$C$3</f>
        <v>3.3529999999999998</v>
      </c>
      <c r="J15" s="34">
        <f>1-(I15/$I$3)</f>
        <v>0.99402020965826199</v>
      </c>
      <c r="K15" s="35"/>
      <c r="P15" s="35"/>
      <c r="T15" s="34">
        <v>6</v>
      </c>
      <c r="U15" s="34">
        <v>0.99475854344933856</v>
      </c>
      <c r="V15" s="34">
        <v>0.99927581139474775</v>
      </c>
      <c r="W15" s="34">
        <v>0.99543228431793551</v>
      </c>
      <c r="X15" s="34">
        <f>AVERAGE(U15:W15)</f>
        <v>0.9964888797206739</v>
      </c>
      <c r="Y15" s="34">
        <f>STDEV(U15:W15)</f>
        <v>2.4369494878785079E-3</v>
      </c>
    </row>
    <row r="16" spans="1:25" x14ac:dyDescent="0.2">
      <c r="A16" s="34">
        <v>5</v>
      </c>
      <c r="B16" s="38">
        <v>1.8199999999999999E-5</v>
      </c>
      <c r="C16" s="37">
        <v>7.4429999999999996</v>
      </c>
      <c r="D16" s="38">
        <v>2.3300000000000001E-5</v>
      </c>
      <c r="E16" s="37">
        <v>241.268</v>
      </c>
      <c r="H16" s="34">
        <v>6</v>
      </c>
      <c r="I16" s="34">
        <f>C17-$C$3</f>
        <v>2.9390000000000001</v>
      </c>
      <c r="J16" s="34">
        <f>1-(I16/$I$3)</f>
        <v>0.99475854344933856</v>
      </c>
      <c r="K16" s="35"/>
      <c r="T16" s="34">
        <v>8</v>
      </c>
      <c r="U16" s="34">
        <v>0.99774219666786745</v>
      </c>
      <c r="V16" s="34">
        <v>0.99945085893285934</v>
      </c>
      <c r="W16" s="34">
        <v>0.99670776843956399</v>
      </c>
      <c r="X16" s="34">
        <f>AVERAGE(U16:W16)</f>
        <v>0.99796694134676367</v>
      </c>
      <c r="Y16" s="34">
        <f>STDEV(U16:W16)</f>
        <v>1.3852866099190206E-3</v>
      </c>
    </row>
    <row r="17" spans="1:16" x14ac:dyDescent="0.2">
      <c r="A17" s="34">
        <v>6</v>
      </c>
      <c r="B17" s="38">
        <v>1.8199999999999999E-5</v>
      </c>
      <c r="C17" s="37">
        <v>7.0289999999999999</v>
      </c>
      <c r="D17" s="38">
        <v>2.3300000000000001E-5</v>
      </c>
      <c r="E17" s="37">
        <v>616.59</v>
      </c>
      <c r="H17" s="34">
        <v>8</v>
      </c>
      <c r="I17" s="34">
        <f>C18-$C$3</f>
        <v>1.266</v>
      </c>
      <c r="J17" s="34">
        <f>1-(I17/$I$3)</f>
        <v>0.99774219666786745</v>
      </c>
      <c r="K17" s="35"/>
    </row>
    <row r="18" spans="1:16" x14ac:dyDescent="0.2">
      <c r="A18" s="34">
        <v>8</v>
      </c>
      <c r="B18" s="38">
        <v>1.8199999999999999E-5</v>
      </c>
      <c r="C18" s="37">
        <v>5.3559999999999999</v>
      </c>
      <c r="D18" s="38">
        <v>2.3300000000000001E-5</v>
      </c>
      <c r="E18" s="37">
        <v>322.21300000000002</v>
      </c>
      <c r="I18" s="35"/>
      <c r="K18" s="35"/>
    </row>
    <row r="19" spans="1:16" x14ac:dyDescent="0.2">
      <c r="I19" s="35"/>
      <c r="K19" s="35"/>
    </row>
    <row r="20" spans="1:16" x14ac:dyDescent="0.2">
      <c r="I20" s="35"/>
      <c r="K20" s="35"/>
    </row>
    <row r="21" spans="1:16" ht="51" x14ac:dyDescent="0.2">
      <c r="A21" s="36" t="s">
        <v>40</v>
      </c>
      <c r="I21" s="35"/>
      <c r="P21" s="35"/>
    </row>
    <row r="22" spans="1:16" ht="102" x14ac:dyDescent="0.2">
      <c r="A22" s="36" t="s">
        <v>39</v>
      </c>
      <c r="B22" s="34" t="s">
        <v>10</v>
      </c>
      <c r="C22" s="34" t="s">
        <v>9</v>
      </c>
      <c r="D22" s="34" t="s">
        <v>11</v>
      </c>
      <c r="E22" s="34" t="s">
        <v>12</v>
      </c>
      <c r="H22" s="34" t="s">
        <v>3</v>
      </c>
      <c r="I22" s="36" t="s">
        <v>38</v>
      </c>
      <c r="J22" s="36" t="s">
        <v>41</v>
      </c>
      <c r="P22" s="35"/>
    </row>
    <row r="23" spans="1:16" ht="34" x14ac:dyDescent="0.2">
      <c r="A23" s="36" t="s">
        <v>0</v>
      </c>
      <c r="B23" s="35">
        <v>1.358E-5</v>
      </c>
      <c r="C23" s="34">
        <v>5.3449999999999998</v>
      </c>
      <c r="D23" s="35">
        <v>2.3280000000000001E-5</v>
      </c>
      <c r="E23" s="34">
        <v>210.535</v>
      </c>
      <c r="H23" s="36" t="s">
        <v>36</v>
      </c>
      <c r="I23" s="34">
        <f>C24-$C$23</f>
        <v>708.37900000000002</v>
      </c>
      <c r="P23" s="35"/>
    </row>
    <row r="24" spans="1:16" ht="68" x14ac:dyDescent="0.2">
      <c r="A24" s="36" t="s">
        <v>35</v>
      </c>
      <c r="B24" s="35">
        <v>1.358E-5</v>
      </c>
      <c r="C24" s="34">
        <v>713.72400000000005</v>
      </c>
      <c r="D24" s="35">
        <v>0.21</v>
      </c>
      <c r="E24" s="34">
        <v>3330.02</v>
      </c>
      <c r="H24" s="36" t="s">
        <v>34</v>
      </c>
      <c r="I24" s="34">
        <f>C25-$C$23</f>
        <v>720.79099999999994</v>
      </c>
      <c r="P24" s="35"/>
    </row>
    <row r="25" spans="1:16" ht="51" x14ac:dyDescent="0.2">
      <c r="A25" s="36" t="s">
        <v>33</v>
      </c>
      <c r="B25" s="35">
        <v>1.358E-5</v>
      </c>
      <c r="C25" s="34">
        <v>726.13599999999997</v>
      </c>
      <c r="D25" s="35">
        <v>0.252</v>
      </c>
      <c r="E25" s="34">
        <v>3466.723</v>
      </c>
      <c r="H25" s="34">
        <v>0.25</v>
      </c>
      <c r="I25" s="34">
        <f>C26-$C$23</f>
        <v>84.549000000000007</v>
      </c>
      <c r="J25" s="34">
        <f>1-(I25/$I$23)</f>
        <v>0.88064440080804207</v>
      </c>
      <c r="P25" s="35"/>
    </row>
    <row r="26" spans="1:16" x14ac:dyDescent="0.2">
      <c r="A26" s="34">
        <v>0.25</v>
      </c>
      <c r="B26" s="35">
        <v>1.358E-5</v>
      </c>
      <c r="C26" s="34">
        <v>89.894000000000005</v>
      </c>
      <c r="D26" s="35">
        <v>2.3280000000000001E-5</v>
      </c>
      <c r="E26" s="34">
        <v>925.02099999999996</v>
      </c>
      <c r="H26" s="34">
        <v>0.5</v>
      </c>
      <c r="I26" s="34">
        <f>C27-$C$23</f>
        <v>47.216999999999999</v>
      </c>
      <c r="J26" s="34">
        <f>1-(I26/$I$23)</f>
        <v>0.93334500316920743</v>
      </c>
      <c r="P26" s="35"/>
    </row>
    <row r="27" spans="1:16" x14ac:dyDescent="0.2">
      <c r="A27" s="34">
        <v>0.5</v>
      </c>
      <c r="B27" s="35">
        <v>1.358E-5</v>
      </c>
      <c r="C27" s="34">
        <v>52.561999999999998</v>
      </c>
      <c r="D27" s="35">
        <v>2.3280000000000001E-5</v>
      </c>
      <c r="E27" s="34">
        <v>501.72699999999998</v>
      </c>
      <c r="H27" s="34">
        <v>0.75</v>
      </c>
      <c r="I27" s="34">
        <f>C28-$C$23</f>
        <v>29.575000000000003</v>
      </c>
      <c r="J27" s="34">
        <f>1-(I27/$I$23)</f>
        <v>0.95824975048667449</v>
      </c>
      <c r="P27" s="35"/>
    </row>
    <row r="28" spans="1:16" x14ac:dyDescent="0.2">
      <c r="A28" s="34">
        <v>0.75</v>
      </c>
      <c r="B28" s="35">
        <v>1.358E-5</v>
      </c>
      <c r="C28" s="34">
        <v>34.92</v>
      </c>
      <c r="D28" s="35">
        <v>2.3280000000000001E-5</v>
      </c>
      <c r="E28" s="34">
        <v>354.87599999999998</v>
      </c>
      <c r="H28" s="34">
        <v>1</v>
      </c>
      <c r="I28" s="34">
        <f>C29-$C$23</f>
        <v>22.394000000000002</v>
      </c>
      <c r="J28" s="34">
        <f>1-(I28/$I$23)</f>
        <v>0.96838697928651185</v>
      </c>
      <c r="P28" s="35"/>
    </row>
    <row r="29" spans="1:16" x14ac:dyDescent="0.2">
      <c r="A29" s="34">
        <v>1</v>
      </c>
      <c r="B29" s="35">
        <v>1.358E-5</v>
      </c>
      <c r="C29" s="34">
        <v>27.739000000000001</v>
      </c>
      <c r="D29" s="35">
        <v>2.3280000000000001E-5</v>
      </c>
      <c r="E29" s="34">
        <v>336.39800000000002</v>
      </c>
      <c r="H29" s="34">
        <v>1.25</v>
      </c>
      <c r="I29" s="34">
        <f>C30-$C$23</f>
        <v>17.271000000000001</v>
      </c>
      <c r="J29" s="34">
        <f>1-(I29/$I$23)</f>
        <v>0.97561898362317345</v>
      </c>
      <c r="P29" s="35"/>
    </row>
    <row r="30" spans="1:16" x14ac:dyDescent="0.2">
      <c r="A30" s="34">
        <v>1.25</v>
      </c>
      <c r="B30" s="35">
        <v>1.358E-5</v>
      </c>
      <c r="C30" s="34">
        <v>22.616</v>
      </c>
      <c r="D30" s="35">
        <v>2.3280000000000001E-5</v>
      </c>
      <c r="E30" s="34">
        <v>1038.9870000000001</v>
      </c>
      <c r="H30" s="34">
        <v>1.5</v>
      </c>
      <c r="I30" s="34">
        <f>C31-$C$23</f>
        <v>12.291</v>
      </c>
      <c r="J30" s="34">
        <f>1-(I30/$I$23)</f>
        <v>0.98264911862152893</v>
      </c>
      <c r="P30" s="35"/>
    </row>
    <row r="31" spans="1:16" x14ac:dyDescent="0.2">
      <c r="A31" s="34">
        <v>1.5</v>
      </c>
      <c r="B31" s="35">
        <v>1.358E-5</v>
      </c>
      <c r="C31" s="34">
        <v>17.635999999999999</v>
      </c>
      <c r="D31" s="35">
        <v>2.3280000000000001E-5</v>
      </c>
      <c r="E31" s="34">
        <v>282.30200000000002</v>
      </c>
      <c r="H31" s="34">
        <v>1.75</v>
      </c>
      <c r="I31" s="34">
        <f>C32-$C$23</f>
        <v>8.5680000000000014</v>
      </c>
      <c r="J31" s="34">
        <f>1-(I31/$I$23)</f>
        <v>0.98790477978596203</v>
      </c>
      <c r="O31" s="35"/>
    </row>
    <row r="32" spans="1:16" x14ac:dyDescent="0.2">
      <c r="A32" s="34">
        <v>1.75</v>
      </c>
      <c r="B32" s="35">
        <v>1.358E-5</v>
      </c>
      <c r="C32" s="34">
        <v>13.913</v>
      </c>
      <c r="D32" s="35">
        <v>2.3280000000000001E-5</v>
      </c>
      <c r="E32" s="34">
        <v>332.86700000000002</v>
      </c>
      <c r="H32" s="34">
        <v>2</v>
      </c>
      <c r="I32" s="34">
        <f>C33-$C$23</f>
        <v>7.2860000000000005</v>
      </c>
      <c r="J32" s="34">
        <f>1-(I32/$I$23)</f>
        <v>0.98971454546224547</v>
      </c>
      <c r="O32" s="35"/>
    </row>
    <row r="33" spans="1:15" x14ac:dyDescent="0.2">
      <c r="A33" s="34">
        <v>2</v>
      </c>
      <c r="B33" s="35">
        <v>1.358E-5</v>
      </c>
      <c r="C33" s="34">
        <v>12.631</v>
      </c>
      <c r="D33" s="35">
        <v>2.3280000000000001E-5</v>
      </c>
      <c r="E33" s="34">
        <v>883.524</v>
      </c>
      <c r="H33" s="34">
        <v>3</v>
      </c>
      <c r="I33" s="34">
        <f>C34-$C$23</f>
        <v>5.8560000000000008</v>
      </c>
      <c r="J33" s="34">
        <f>1-(I33/$I$23)</f>
        <v>0.9917332388453074</v>
      </c>
      <c r="O33" s="35"/>
    </row>
    <row r="34" spans="1:15" x14ac:dyDescent="0.2">
      <c r="A34" s="34">
        <v>3</v>
      </c>
      <c r="B34" s="35">
        <v>1.358E-5</v>
      </c>
      <c r="C34" s="34">
        <v>11.201000000000001</v>
      </c>
      <c r="D34" s="35">
        <v>2.3280000000000001E-5</v>
      </c>
      <c r="E34" s="34">
        <v>351.43</v>
      </c>
      <c r="H34" s="34">
        <v>4</v>
      </c>
      <c r="I34" s="34">
        <f>C35-$C$23</f>
        <v>5.6860000000000008</v>
      </c>
      <c r="J34" s="34">
        <f>1-(I34/$I$23)</f>
        <v>0.99197322337336369</v>
      </c>
      <c r="O34" s="35"/>
    </row>
    <row r="35" spans="1:15" x14ac:dyDescent="0.2">
      <c r="A35" s="34">
        <v>4</v>
      </c>
      <c r="B35" s="35">
        <v>1.358E-5</v>
      </c>
      <c r="C35" s="34">
        <v>11.031000000000001</v>
      </c>
      <c r="D35" s="35">
        <v>2.3280000000000001E-5</v>
      </c>
      <c r="E35" s="34">
        <v>782.46299999999997</v>
      </c>
      <c r="H35" s="34">
        <v>5</v>
      </c>
      <c r="I35" s="34">
        <f>C36-$C$23</f>
        <v>0.53900000000000059</v>
      </c>
      <c r="J35" s="34">
        <f>1-(I35/$I$23)</f>
        <v>0.99923910787869208</v>
      </c>
      <c r="O35" s="35"/>
    </row>
    <row r="36" spans="1:15" x14ac:dyDescent="0.2">
      <c r="A36" s="34">
        <v>5</v>
      </c>
      <c r="B36" s="35">
        <v>1.358E-5</v>
      </c>
      <c r="C36" s="34">
        <v>5.8840000000000003</v>
      </c>
      <c r="D36" s="35">
        <v>2.3280000000000001E-5</v>
      </c>
      <c r="E36" s="34">
        <v>163.512</v>
      </c>
      <c r="H36" s="34">
        <v>6</v>
      </c>
      <c r="I36" s="34">
        <f>C37-$C$23</f>
        <v>0.5129999999999999</v>
      </c>
      <c r="J36" s="34">
        <f>1-(I36/$I$23)</f>
        <v>0.99927581139474775</v>
      </c>
      <c r="O36" s="35"/>
    </row>
    <row r="37" spans="1:15" x14ac:dyDescent="0.2">
      <c r="A37" s="34">
        <v>6</v>
      </c>
      <c r="B37" s="35">
        <v>1.358E-5</v>
      </c>
      <c r="C37" s="34">
        <v>5.8579999999999997</v>
      </c>
      <c r="D37" s="35">
        <v>2.3280000000000001E-5</v>
      </c>
      <c r="E37" s="34">
        <v>244.87899999999999</v>
      </c>
      <c r="H37" s="34">
        <v>8</v>
      </c>
      <c r="I37" s="34">
        <f>C38-$C$23</f>
        <v>0.38900000000000023</v>
      </c>
      <c r="J37" s="34">
        <f>1-(I37/$I$23)</f>
        <v>0.99945085893285934</v>
      </c>
    </row>
    <row r="38" spans="1:15" x14ac:dyDescent="0.2">
      <c r="A38" s="34">
        <v>8</v>
      </c>
      <c r="B38" s="35">
        <v>1.358E-5</v>
      </c>
      <c r="C38" s="34">
        <v>5.734</v>
      </c>
      <c r="D38" s="35">
        <v>2.3280000000000001E-5</v>
      </c>
      <c r="E38" s="34">
        <v>192.858</v>
      </c>
    </row>
    <row r="41" spans="1:15" ht="51" x14ac:dyDescent="0.2">
      <c r="A41" s="36" t="s">
        <v>40</v>
      </c>
    </row>
    <row r="42" spans="1:15" ht="102" x14ac:dyDescent="0.2">
      <c r="A42" s="36" t="s">
        <v>39</v>
      </c>
      <c r="B42" s="34" t="s">
        <v>10</v>
      </c>
      <c r="C42" s="34" t="s">
        <v>9</v>
      </c>
      <c r="D42" s="34" t="s">
        <v>11</v>
      </c>
      <c r="E42" s="34" t="s">
        <v>12</v>
      </c>
      <c r="H42" s="34" t="s">
        <v>3</v>
      </c>
      <c r="I42" s="36" t="s">
        <v>38</v>
      </c>
      <c r="J42" s="36" t="s">
        <v>37</v>
      </c>
    </row>
    <row r="43" spans="1:15" ht="34" x14ac:dyDescent="0.2">
      <c r="A43" s="36" t="s">
        <v>0</v>
      </c>
      <c r="B43" s="35">
        <v>1.997E-5</v>
      </c>
      <c r="C43" s="34">
        <v>2.15</v>
      </c>
      <c r="D43" s="35">
        <v>2.3280000000000001E-5</v>
      </c>
      <c r="E43" s="34">
        <v>130.34299999999999</v>
      </c>
      <c r="H43" s="36" t="s">
        <v>36</v>
      </c>
      <c r="I43" s="34">
        <f>C44-$C$23</f>
        <v>391.22399999999999</v>
      </c>
    </row>
    <row r="44" spans="1:15" ht="68" x14ac:dyDescent="0.2">
      <c r="A44" s="36" t="s">
        <v>35</v>
      </c>
      <c r="B44" s="35">
        <v>1.997E-5</v>
      </c>
      <c r="C44" s="34">
        <v>396.56900000000002</v>
      </c>
      <c r="D44" s="34">
        <v>5.0000000000000001E-3</v>
      </c>
      <c r="E44" s="34">
        <v>2671.7649999999999</v>
      </c>
      <c r="H44" s="36" t="s">
        <v>34</v>
      </c>
      <c r="I44" s="34">
        <f>C45-$C$43</f>
        <v>433.60500000000002</v>
      </c>
    </row>
    <row r="45" spans="1:15" ht="51" x14ac:dyDescent="0.2">
      <c r="A45" s="36" t="s">
        <v>33</v>
      </c>
      <c r="B45" s="35">
        <v>1.997E-5</v>
      </c>
      <c r="C45" s="35">
        <v>435.755</v>
      </c>
      <c r="D45" s="34">
        <v>8.9999999999999993E-3</v>
      </c>
      <c r="E45" s="34">
        <v>2755.7190000000001</v>
      </c>
      <c r="H45" s="34">
        <v>0.25</v>
      </c>
      <c r="I45" s="34">
        <f>C46-$C$43</f>
        <v>106.601</v>
      </c>
      <c r="J45" s="34">
        <f>1-(I45/$I$43)</f>
        <v>0.72751927284624662</v>
      </c>
    </row>
    <row r="46" spans="1:15" x14ac:dyDescent="0.2">
      <c r="A46" s="34">
        <v>0.25</v>
      </c>
      <c r="B46" s="35">
        <v>1.997E-5</v>
      </c>
      <c r="C46" s="35">
        <v>108.751</v>
      </c>
      <c r="D46" s="35">
        <v>2.3280000000000001E-5</v>
      </c>
      <c r="E46" s="34">
        <v>907.49400000000003</v>
      </c>
      <c r="H46" s="34">
        <v>0.5</v>
      </c>
      <c r="I46" s="34">
        <f>C47-$C$43</f>
        <v>69.143000000000001</v>
      </c>
      <c r="J46" s="34">
        <f>1-(I46/$I$43)</f>
        <v>0.82326493262172051</v>
      </c>
    </row>
    <row r="47" spans="1:15" x14ac:dyDescent="0.2">
      <c r="A47" s="34">
        <v>0.5</v>
      </c>
      <c r="B47" s="35">
        <v>1.997E-5</v>
      </c>
      <c r="C47" s="35">
        <v>71.293000000000006</v>
      </c>
      <c r="D47" s="35">
        <v>2.3280000000000001E-5</v>
      </c>
      <c r="E47" s="34">
        <v>786.78800000000001</v>
      </c>
      <c r="H47" s="34">
        <v>0.75</v>
      </c>
      <c r="I47" s="34">
        <f>C48-$C$43</f>
        <v>48.707000000000001</v>
      </c>
      <c r="J47" s="34">
        <f>1-(I47/$I$43)</f>
        <v>0.87550099175919671</v>
      </c>
    </row>
    <row r="48" spans="1:15" x14ac:dyDescent="0.2">
      <c r="A48" s="34">
        <v>0.75</v>
      </c>
      <c r="B48" s="35">
        <v>1.997E-5</v>
      </c>
      <c r="C48" s="35">
        <v>50.856999999999999</v>
      </c>
      <c r="D48" s="35">
        <v>2.3280000000000001E-5</v>
      </c>
      <c r="E48" s="34">
        <v>602.29600000000005</v>
      </c>
      <c r="H48" s="34">
        <v>1</v>
      </c>
      <c r="I48" s="34">
        <f>C49-$C$43</f>
        <v>32.593000000000004</v>
      </c>
      <c r="J48" s="34">
        <f>1-(I48/$I$43)</f>
        <v>0.91668967139030322</v>
      </c>
    </row>
    <row r="49" spans="1:10" x14ac:dyDescent="0.2">
      <c r="A49" s="34">
        <v>1</v>
      </c>
      <c r="B49" s="35">
        <v>1.997E-5</v>
      </c>
      <c r="C49" s="34">
        <v>34.743000000000002</v>
      </c>
      <c r="D49" s="35">
        <v>2.3280000000000001E-5</v>
      </c>
      <c r="E49" s="35">
        <v>426.52499999999998</v>
      </c>
      <c r="H49" s="34">
        <v>1.25</v>
      </c>
      <c r="I49" s="34">
        <f>C50-$C$43</f>
        <v>24.133000000000003</v>
      </c>
      <c r="J49" s="34">
        <f>1-(I49/$I$43)</f>
        <v>0.93831411160869471</v>
      </c>
    </row>
    <row r="50" spans="1:10" x14ac:dyDescent="0.2">
      <c r="A50" s="34">
        <v>1.25</v>
      </c>
      <c r="B50" s="35">
        <v>1.997E-5</v>
      </c>
      <c r="C50" s="34">
        <v>26.283000000000001</v>
      </c>
      <c r="D50" s="35">
        <v>2.3280000000000001E-5</v>
      </c>
      <c r="E50" s="34">
        <v>362.73700000000002</v>
      </c>
      <c r="H50" s="34">
        <v>1.5</v>
      </c>
      <c r="I50" s="34">
        <f>C51-$C$43</f>
        <v>19.355</v>
      </c>
      <c r="J50" s="34">
        <f>1-(I50/$I$43)</f>
        <v>0.95052706377931828</v>
      </c>
    </row>
    <row r="51" spans="1:10" x14ac:dyDescent="0.2">
      <c r="A51" s="34">
        <v>1.5</v>
      </c>
      <c r="B51" s="35">
        <v>1.997E-5</v>
      </c>
      <c r="C51" s="34">
        <v>21.504999999999999</v>
      </c>
      <c r="D51" s="35">
        <v>2.3280000000000001E-5</v>
      </c>
      <c r="E51" s="34">
        <v>369.19799999999998</v>
      </c>
      <c r="H51" s="34">
        <v>1.75</v>
      </c>
      <c r="I51" s="34">
        <f>C52-$C$43</f>
        <v>12.273</v>
      </c>
      <c r="J51" s="34">
        <f>1-(I51/$I$43)</f>
        <v>0.96862922520090788</v>
      </c>
    </row>
    <row r="52" spans="1:10" x14ac:dyDescent="0.2">
      <c r="A52" s="34">
        <v>1.75</v>
      </c>
      <c r="B52" s="35">
        <v>1.997E-5</v>
      </c>
      <c r="C52" s="34">
        <v>14.423</v>
      </c>
      <c r="D52" s="35">
        <v>2.3280000000000001E-5</v>
      </c>
      <c r="E52" s="34">
        <v>282.30200000000002</v>
      </c>
      <c r="H52" s="34">
        <v>2</v>
      </c>
      <c r="I52" s="34">
        <f>C53-$C$43</f>
        <v>11.440999999999999</v>
      </c>
      <c r="J52" s="34">
        <f>1-(I52/$I$43)</f>
        <v>0.97075588409709013</v>
      </c>
    </row>
    <row r="53" spans="1:10" x14ac:dyDescent="0.2">
      <c r="A53" s="34">
        <v>2</v>
      </c>
      <c r="B53" s="35">
        <v>1.997E-5</v>
      </c>
      <c r="C53" s="34">
        <v>13.590999999999999</v>
      </c>
      <c r="D53" s="35">
        <v>2.3280000000000001E-5</v>
      </c>
      <c r="E53" s="35">
        <v>317.553</v>
      </c>
      <c r="H53" s="34">
        <v>3</v>
      </c>
      <c r="I53" s="34">
        <f>C54-$C$43</f>
        <v>5.1240000000000006</v>
      </c>
      <c r="J53" s="34">
        <f>1-(I53/$I$43)</f>
        <v>0.98690264400956995</v>
      </c>
    </row>
    <row r="54" spans="1:10" x14ac:dyDescent="0.2">
      <c r="A54" s="34">
        <v>3</v>
      </c>
      <c r="B54" s="35">
        <v>1.997E-5</v>
      </c>
      <c r="C54" s="34">
        <v>7.274</v>
      </c>
      <c r="D54" s="35">
        <v>2.3280000000000001E-5</v>
      </c>
      <c r="E54" s="35">
        <v>452.00799999999998</v>
      </c>
      <c r="H54" s="34">
        <v>4</v>
      </c>
      <c r="I54" s="34">
        <f>C55-$C$43</f>
        <v>3.6229999999999998</v>
      </c>
      <c r="J54" s="34">
        <f>1-(I54/$I$43)</f>
        <v>0.99073932069607185</v>
      </c>
    </row>
    <row r="55" spans="1:10" x14ac:dyDescent="0.2">
      <c r="A55" s="34">
        <v>4</v>
      </c>
      <c r="B55" s="35">
        <v>1.997E-5</v>
      </c>
      <c r="C55" s="34">
        <v>5.7729999999999997</v>
      </c>
      <c r="D55" s="35">
        <v>2.3280000000000001E-5</v>
      </c>
      <c r="E55" s="35">
        <v>169.238</v>
      </c>
      <c r="H55" s="34">
        <v>5</v>
      </c>
      <c r="I55" s="34">
        <f>C56-$C$43</f>
        <v>4.4019999999999992</v>
      </c>
      <c r="J55" s="34">
        <f>1-(I55/$I$43)</f>
        <v>0.98874813406130502</v>
      </c>
    </row>
    <row r="56" spans="1:10" x14ac:dyDescent="0.2">
      <c r="A56" s="34">
        <v>5</v>
      </c>
      <c r="B56" s="35">
        <v>1.997E-5</v>
      </c>
      <c r="C56" s="34">
        <v>6.5519999999999996</v>
      </c>
      <c r="D56" s="35">
        <v>2.3280000000000001E-5</v>
      </c>
      <c r="E56" s="35">
        <v>193.798</v>
      </c>
      <c r="H56" s="34">
        <v>6</v>
      </c>
      <c r="I56" s="34">
        <f>C57-$C$43</f>
        <v>1.7869999999999999</v>
      </c>
      <c r="J56" s="34">
        <f>1-(I56/$I$43)</f>
        <v>0.99543228431793551</v>
      </c>
    </row>
    <row r="57" spans="1:10" x14ac:dyDescent="0.2">
      <c r="A57" s="34">
        <v>6</v>
      </c>
      <c r="B57" s="35">
        <v>1.997E-5</v>
      </c>
      <c r="C57" s="34">
        <v>3.9369999999999998</v>
      </c>
      <c r="D57" s="35">
        <v>2.3280000000000001E-5</v>
      </c>
      <c r="E57" s="35">
        <v>260.05799999999999</v>
      </c>
      <c r="H57" s="34">
        <v>8</v>
      </c>
      <c r="I57" s="34">
        <f>C58-$C$43</f>
        <v>1.2880000000000003</v>
      </c>
      <c r="J57" s="34">
        <f>1-(I57/$I$43)</f>
        <v>0.99670776843956399</v>
      </c>
    </row>
    <row r="58" spans="1:10" x14ac:dyDescent="0.2">
      <c r="A58" s="34">
        <v>8</v>
      </c>
      <c r="B58" s="35">
        <v>1.997E-5</v>
      </c>
      <c r="C58" s="34">
        <v>3.4380000000000002</v>
      </c>
      <c r="D58" s="35">
        <v>2.3280000000000001E-5</v>
      </c>
      <c r="E58" s="35">
        <v>218.73500000000001</v>
      </c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Multiple turnover 1.25 uM RNA </vt:lpstr>
      <vt:lpstr>Multiple turnover 1.5 uM RNA </vt:lpstr>
      <vt:lpstr>Multiple turnover 2 uM RNA </vt:lpstr>
      <vt:lpstr>Multiple turnover 5 uM RNA </vt:lpstr>
      <vt:lpstr>Multiple turnover 10 uM RNA </vt:lpstr>
      <vt:lpstr>Multiple turnover 20 uM RNA </vt:lpstr>
      <vt:lpstr>Single turnover kinetics</vt:lpstr>
      <vt:lpstr>'Multiple turnover 1.25 uM RNA '!Print_Area</vt:lpstr>
      <vt:lpstr>'Multiple turnover 1.5 uM RNA '!Print_Area</vt:lpstr>
      <vt:lpstr>'Multiple turnover 10 uM RNA '!Print_Area</vt:lpstr>
      <vt:lpstr>'Multiple turnover 2 uM RNA '!Print_Area</vt:lpstr>
      <vt:lpstr>'Multiple turnover 20 uM RNA '!Print_Area</vt:lpstr>
      <vt:lpstr>'Multiple turnover 5 uM RNA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2019-04-18T11:24:10Z</cp:lastPrinted>
  <dcterms:created xsi:type="dcterms:W3CDTF">2019-03-12T20:30:00Z</dcterms:created>
  <dcterms:modified xsi:type="dcterms:W3CDTF">2020-04-12T08:19:03Z</dcterms:modified>
</cp:coreProperties>
</file>