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bc-common$/2) Literature Master/1) Manuscripts/1) In preparation/7) Langemeyer, MC1 recruitment by membrane and Rab5/Quantification files/"/>
    </mc:Choice>
  </mc:AlternateContent>
  <xr:revisionPtr revIDLastSave="0" documentId="13_ncr:40009_{448364E0-5CFE-C240-A83A-4C4AF3B7DAFE}" xr6:coauthVersionLast="36" xr6:coauthVersionMax="36" xr10:uidLastSave="{00000000-0000-0000-0000-000000000000}"/>
  <bookViews>
    <workbookView xWindow="31240" yWindow="460" windowWidth="32760" windowHeight="15540"/>
  </bookViews>
  <sheets>
    <sheet name="1 over T1" sheetId="1" r:id="rId1"/>
    <sheet name="Kcat Km" sheetId="2" r:id="rId2"/>
  </sheets>
  <definedNames>
    <definedName name="_xlnm.Print_Area" localSheetId="1">'Kcat Km'!$V$1:$BB$127</definedName>
  </definedNames>
  <calcPr calcId="181029"/>
</workbook>
</file>

<file path=xl/calcChain.xml><?xml version="1.0" encoding="utf-8"?>
<calcChain xmlns="http://schemas.openxmlformats.org/spreadsheetml/2006/main">
  <c r="M4" i="1" l="1"/>
  <c r="M5" i="1"/>
  <c r="O4" i="1" s="1"/>
  <c r="M6" i="1"/>
  <c r="O5" i="1" s="1"/>
  <c r="M7" i="1"/>
  <c r="M8" i="1"/>
  <c r="P6" i="1" s="1"/>
  <c r="M9" i="1"/>
  <c r="O6" i="1" s="1"/>
  <c r="M10" i="1"/>
  <c r="M11" i="1"/>
  <c r="M13" i="1"/>
  <c r="M14" i="1"/>
  <c r="P13" i="1" s="1"/>
  <c r="P14" i="1"/>
  <c r="M15" i="1"/>
  <c r="M16" i="1"/>
  <c r="O13" i="1" s="1"/>
  <c r="M17" i="1"/>
  <c r="O14" i="1" s="1"/>
  <c r="M18" i="1"/>
  <c r="M19" i="1"/>
  <c r="M20" i="1"/>
  <c r="O15" i="1" s="1"/>
  <c r="M21" i="1"/>
  <c r="M22" i="1"/>
  <c r="M23" i="1"/>
  <c r="M25" i="1"/>
  <c r="O25" i="1" s="1"/>
  <c r="M26" i="1"/>
  <c r="P26" i="1"/>
  <c r="M27" i="1"/>
  <c r="O26" i="1" s="1"/>
  <c r="M29" i="1"/>
  <c r="O29" i="1" s="1"/>
  <c r="P29" i="1"/>
  <c r="M30" i="1"/>
  <c r="M31" i="1"/>
  <c r="M33" i="1"/>
  <c r="P33" i="1" s="1"/>
  <c r="O33" i="1"/>
  <c r="M34" i="1"/>
  <c r="M35" i="1"/>
  <c r="M36" i="1"/>
  <c r="O34" i="1" s="1"/>
  <c r="M37" i="1"/>
  <c r="M38" i="1"/>
  <c r="M39" i="1"/>
  <c r="O35" i="1" s="1"/>
  <c r="M40" i="1"/>
  <c r="M41" i="1"/>
  <c r="M43" i="1"/>
  <c r="O43" i="1"/>
  <c r="P43" i="1"/>
  <c r="M44" i="1"/>
  <c r="M45" i="1"/>
  <c r="O44" i="1" s="1"/>
  <c r="M46" i="1"/>
  <c r="M47" i="1"/>
  <c r="M48" i="1"/>
  <c r="O45" i="1" s="1"/>
  <c r="M49" i="1"/>
  <c r="P45" i="1" s="1"/>
  <c r="M65" i="1"/>
  <c r="M57" i="1"/>
  <c r="M59" i="1"/>
  <c r="M61" i="1"/>
  <c r="M64" i="1"/>
  <c r="O59" i="1"/>
  <c r="M66" i="1"/>
  <c r="M62" i="1"/>
  <c r="P58" i="1" s="1"/>
  <c r="M54" i="1"/>
  <c r="M56" i="1"/>
  <c r="P55" i="1" s="1"/>
  <c r="M58" i="1"/>
  <c r="M60" i="1"/>
  <c r="O57" i="1" s="1"/>
  <c r="M63" i="1"/>
  <c r="M67" i="1"/>
  <c r="O60" i="1" s="1"/>
  <c r="M55" i="1"/>
  <c r="P56" i="1"/>
  <c r="P59" i="1"/>
  <c r="O58" i="1"/>
  <c r="P54" i="1"/>
  <c r="O56" i="1"/>
  <c r="O54" i="1"/>
  <c r="P34" i="1" l="1"/>
  <c r="O55" i="1"/>
  <c r="P44" i="1"/>
  <c r="P35" i="1"/>
  <c r="P15" i="1"/>
  <c r="P4" i="1"/>
  <c r="P5" i="1"/>
  <c r="P57" i="1"/>
  <c r="P60" i="1"/>
</calcChain>
</file>

<file path=xl/sharedStrings.xml><?xml version="1.0" encoding="utf-8"?>
<sst xmlns="http://schemas.openxmlformats.org/spreadsheetml/2006/main" count="98" uniqueCount="81">
  <si>
    <t>2019_01_25_REP:Ypt10_GDI:Ypt7_25nMMC1</t>
  </si>
  <si>
    <t>2019_01_25_REP:Ypt10_GDI:Ypt7_50nMMC1</t>
  </si>
  <si>
    <t>2018_11_09_GDI-Ypt7_REP-Ypt10recruiter_100nMMC1</t>
  </si>
  <si>
    <t>2018_11_09_GDI-Ypt7_REP-Ypt10recruiter_100nMMC1_repetition</t>
  </si>
  <si>
    <t>2019_01_18_REP:Ypt10_GDI-Ypt7_50nMMC1</t>
  </si>
  <si>
    <t>2019_01_18_REP:Ypt10_GDI-Ypt7_25nMMC1</t>
  </si>
  <si>
    <t>2019_02_12 REP-Ypt10_GDI:Ypt7_100nMMC1</t>
  </si>
  <si>
    <t>y0</t>
  </si>
  <si>
    <t>A1</t>
  </si>
  <si>
    <t>t1</t>
  </si>
  <si>
    <t>Statistics</t>
  </si>
  <si>
    <t>Value</t>
  </si>
  <si>
    <t>Error</t>
  </si>
  <si>
    <t>Reduced Chi-Sqr</t>
  </si>
  <si>
    <t>Adj. R-Square</t>
  </si>
  <si>
    <t>2019_01_25_REP:Vps21_GDI:Ypt7_25nMMC1</t>
  </si>
  <si>
    <t>2019_01_25_REP:Vps21_GDI:Ypt7_50nMMC1</t>
  </si>
  <si>
    <t>2019_01_18_REP:Vps21_GDI-Ypt7_50nMMC1</t>
  </si>
  <si>
    <t>2019_01_18_REP:Vps21_GDI-Ypt7_25nMMC1</t>
  </si>
  <si>
    <t>2018_11_09_GDI-Ypt7_REP-Vps21recruiter_100nMMC1</t>
  </si>
  <si>
    <t>2018_11_09_GDI-Ypt7_REP-Vps21recruiter_100nMMC1_repetition</t>
  </si>
  <si>
    <t>2019_01_15_REP:Vps21 100nM MC1</t>
  </si>
  <si>
    <t>2019_10_16_Recruiter assay 50nM MC1 REP-Vps21 _1</t>
  </si>
  <si>
    <t>2019_10_16_Recruiter assay 25nM MC1 REP-Vps21 _1</t>
  </si>
  <si>
    <t>2019_10_16_Recruiter assay 0nM MC1 REP-Vps21 _1</t>
  </si>
  <si>
    <t>2019_02_12 REP-Vps21_GDI:Ypt7_100nMMC1</t>
  </si>
  <si>
    <t>2019_01_18_no REP_GDI-Ypt7_50nMMC1</t>
  </si>
  <si>
    <t>2019_01_15_no recruiter_100nM MC1</t>
  </si>
  <si>
    <t>2018_11_09_GDI-Ypt7_REP-Ypt31recruiter_100nMMC1</t>
  </si>
  <si>
    <t>2019_01_15_REP:Ypt31 100nM MC1</t>
  </si>
  <si>
    <t>2019_02_12 REP-Ypt31_GDI:Ypt7_100nMMC1</t>
  </si>
  <si>
    <t>2019_01_25_REP:Ypt52_GDI:Ypt7_25nMMC1</t>
  </si>
  <si>
    <t>2019_01_24_REP:Ypt52_GDI-Ypt7_25nMMC1</t>
  </si>
  <si>
    <t>2019_01_24_REP:Ypt52_GDI-Ypt7_50nMMC1</t>
  </si>
  <si>
    <t>2019_01_24_REP:Ypt52_GDI-Ypt7_100nMMC1</t>
  </si>
  <si>
    <t>2019_01_18_REP:Ypt52_GDI-Ypt7_50nMMC1</t>
  </si>
  <si>
    <t>2019_01_24_REP:Ypt53_GDI-Ypt7_25nMMC1</t>
  </si>
  <si>
    <t>2019_01_24_REP:Ypt53_GDI-Ypt7_50nMMC1</t>
  </si>
  <si>
    <t>2019_01_24_REP:Ypt53_GDI-Ypt7_100nMMC1</t>
  </si>
  <si>
    <t>2019_01_18_REP:Ypt53_GDI-Ypt7_50nMMC1</t>
  </si>
  <si>
    <t>1/T1</t>
  </si>
  <si>
    <t>conc MC1</t>
  </si>
  <si>
    <t>2020_01_17 no recruiter</t>
  </si>
  <si>
    <t>2020_01_17 REP_Ypt52 25nM MC1</t>
  </si>
  <si>
    <t>2020_01_17 REP_Ypt52 50nM MC1</t>
  </si>
  <si>
    <t>2020_01_17 REP_Ypt52 100nM MC1</t>
  </si>
  <si>
    <t>2020_01_17 REP_Ypt53 25nM MC1</t>
  </si>
  <si>
    <t>2020_01_17 REP_Ypt53 50nM MC1</t>
  </si>
  <si>
    <t>2020_01_17 REP_Ypt53 100nM MC1</t>
  </si>
  <si>
    <t>2020_01_22 REP_Ypt52 100nM MC1 new buffer</t>
  </si>
  <si>
    <t>2020_01_22 REP_Ypt10 100nM MC1 new buffer</t>
  </si>
  <si>
    <t>recruiter assays with Yck3</t>
  </si>
  <si>
    <t>2019_02_22 buffer_GDI:Ypt7_50nMMC1_ATP_Yck3</t>
  </si>
  <si>
    <t>2019_02_22 REP-Ypt10_GDI:Ypt7_50nMMC1_Yck3_ATP</t>
  </si>
  <si>
    <t>2019_02_22 REP-Ypt10_GDI:Ypt7_50nMMC1_w_o_Yck3</t>
  </si>
  <si>
    <t>2019_02_22 REP-Ypt10_GDI:Ypt7_50nMMC1_w_o_ATP</t>
  </si>
  <si>
    <t>2019_02_22 REP-Vps21_GDI:Ypt7_50nMMC1_w_o_Yck3</t>
  </si>
  <si>
    <t>2019_02_22 REP-Vps21_GDI:Ypt7_50nMMC1_w_o_ATP</t>
  </si>
  <si>
    <t>2019_02_22 REP-Vps21_GDI:Ypt7_50nMMC1_Yck3_ATP</t>
  </si>
  <si>
    <t>2019_02_18 buffer_GDI:Ypt7_50nMMC1_Yck3_ATP</t>
  </si>
  <si>
    <t>2019_02_18 REP-Ypt10_GDI:Ypt7_50nMMC1_Yck3_ATP</t>
  </si>
  <si>
    <t>2019_02_18 REP-Ypt10_GDI:Ypt7_50nMMC1_w_oYck3 _ATP</t>
  </si>
  <si>
    <t>2019_02_18 REP-Ypt10_GDI:Ypt7_50nMMC1_Yck3_w_o _ATP</t>
  </si>
  <si>
    <t>2019_02_18 REP-Vps21_GDI:Ypt7_50nMMC1_Yck3_ATP</t>
  </si>
  <si>
    <t>2019_02_18 REP-Vps21_GDI:Ypt7_50nMMC1_w_oYck3_ATP</t>
  </si>
  <si>
    <t>2019_02_18 REP-Vps21_GDI:Ypt7_50nMMC1_Yck3_w_oATP</t>
  </si>
  <si>
    <t>AVERAGE</t>
  </si>
  <si>
    <t>STDV</t>
  </si>
  <si>
    <t>no recruiter</t>
  </si>
  <si>
    <t>Ypt10 complete</t>
  </si>
  <si>
    <t>Ypt10woYck3</t>
  </si>
  <si>
    <t>Ypt10woATP</t>
  </si>
  <si>
    <t>Vps21 complete</t>
  </si>
  <si>
    <t>Vps21wo Yck3</t>
  </si>
  <si>
    <t>Vps21 wo ATP</t>
  </si>
  <si>
    <t>Ypt10</t>
  </si>
  <si>
    <t>Vps21</t>
  </si>
  <si>
    <t>Ypt31</t>
  </si>
  <si>
    <t>Ypt52</t>
  </si>
  <si>
    <t>Ypt53</t>
  </si>
  <si>
    <t>conc s.c.MC1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</si>
</sst>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Arial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0" fillId="4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Ypt10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353771133938207E-2"/>
                  <c:y val="-7.6221023071416774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'1 over T1'!$P$4:$P$6</c:f>
                <c:numCache>
                  <c:formatCode>General</c:formatCode>
                  <c:ptCount val="3"/>
                  <c:pt idx="0">
                    <c:v>2.3410335364917566E-4</c:v>
                  </c:pt>
                  <c:pt idx="1">
                    <c:v>1.259740804340779E-3</c:v>
                  </c:pt>
                  <c:pt idx="2">
                    <c:v>1.459830447111574E-3</c:v>
                  </c:pt>
                </c:numCache>
              </c:numRef>
            </c:plus>
            <c:minus>
              <c:numRef>
                <c:f>'1 over T1'!$P$4:$P$6</c:f>
                <c:numCache>
                  <c:formatCode>General</c:formatCode>
                  <c:ptCount val="3"/>
                  <c:pt idx="0">
                    <c:v>2.3410335364917566E-4</c:v>
                  </c:pt>
                  <c:pt idx="1">
                    <c:v>1.259740804340779E-3</c:v>
                  </c:pt>
                  <c:pt idx="2">
                    <c:v>1.459830447111574E-3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'1 over T1'!$N$4:$N$6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'1 over T1'!$O$4:$O$6</c:f>
              <c:numCache>
                <c:formatCode>General</c:formatCode>
                <c:ptCount val="3"/>
                <c:pt idx="0">
                  <c:v>1.8748864977526872E-3</c:v>
                </c:pt>
                <c:pt idx="1">
                  <c:v>3.6487501257097526E-3</c:v>
                </c:pt>
                <c:pt idx="2">
                  <c:v>4.3732281791393239E-3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0C-EF4C-8ABB-05059429D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094095"/>
        <c:axId val="1"/>
      </c:scatterChart>
      <c:valAx>
        <c:axId val="1479094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90940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Vps21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5.8043577886097569E-2"/>
                  <c:y val="-0.13645254869457107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'1 over T1'!$P$13:$P$15</c:f>
                <c:numCache>
                  <c:formatCode>General</c:formatCode>
                  <c:ptCount val="3"/>
                  <c:pt idx="0">
                    <c:v>1.4766570206563745E-4</c:v>
                  </c:pt>
                  <c:pt idx="1">
                    <c:v>8.7730945905530662E-4</c:v>
                  </c:pt>
                  <c:pt idx="2">
                    <c:v>8.3227848217081422E-4</c:v>
                  </c:pt>
                </c:numCache>
              </c:numRef>
            </c:plus>
            <c:minus>
              <c:numRef>
                <c:f>'1 over T1'!$P$13:$P$15</c:f>
                <c:numCache>
                  <c:formatCode>General</c:formatCode>
                  <c:ptCount val="3"/>
                  <c:pt idx="0">
                    <c:v>1.4766570206563745E-4</c:v>
                  </c:pt>
                  <c:pt idx="1">
                    <c:v>8.7730945905530662E-4</c:v>
                  </c:pt>
                  <c:pt idx="2">
                    <c:v>8.3227848217081422E-4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'1 over T1'!$N$13:$N$15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'1 over T1'!$O$13:$O$15</c:f>
              <c:numCache>
                <c:formatCode>General</c:formatCode>
                <c:ptCount val="3"/>
                <c:pt idx="0">
                  <c:v>1.2759584895068443E-3</c:v>
                </c:pt>
                <c:pt idx="1">
                  <c:v>1.7212461924949376E-3</c:v>
                </c:pt>
                <c:pt idx="2">
                  <c:v>1.7626118060423794E-3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46-9041-A4A5-3F4DFF650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994671"/>
        <c:axId val="1"/>
      </c:scatterChart>
      <c:valAx>
        <c:axId val="1478994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899467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no recruiter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5317238237782261E-2"/>
                  <c:y val="-0.1568722226553364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'1 over T1'!$P$26</c:f>
                <c:numCache>
                  <c:formatCode>General</c:formatCode>
                  <c:ptCount val="1"/>
                  <c:pt idx="0">
                    <c:v>1.574983100091553E-3</c:v>
                  </c:pt>
                </c:numCache>
              </c:numRef>
            </c:plus>
            <c:minus>
              <c:numRef>
                <c:f>'1 over T1'!$P$26</c:f>
                <c:numCache>
                  <c:formatCode>General</c:formatCode>
                  <c:ptCount val="1"/>
                  <c:pt idx="0">
                    <c:v>1.574983100091553E-3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'1 over T1'!$N$25:$N$26</c:f>
              <c:numCache>
                <c:formatCode>General</c:formatCode>
                <c:ptCount val="2"/>
                <c:pt idx="0">
                  <c:v>50</c:v>
                </c:pt>
                <c:pt idx="1">
                  <c:v>100</c:v>
                </c:pt>
              </c:numCache>
            </c:numRef>
          </c:xVal>
          <c:yVal>
            <c:numRef>
              <c:f>'1 over T1'!$O$25:$O$26</c:f>
              <c:numCache>
                <c:formatCode>General</c:formatCode>
                <c:ptCount val="2"/>
                <c:pt idx="0">
                  <c:v>6.2990294405045836E-4</c:v>
                </c:pt>
                <c:pt idx="1">
                  <c:v>1.0111581849322436E-3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C2-D440-A461-AD77F74C6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70223"/>
        <c:axId val="1"/>
      </c:scatterChart>
      <c:valAx>
        <c:axId val="1482470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247022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Ypt31</a:t>
            </a:r>
          </a:p>
        </c:rich>
      </c:tx>
      <c:layout>
        <c:manualLayout>
          <c:xMode val="edge"/>
          <c:yMode val="edge"/>
          <c:x val="0.29234881078009578"/>
          <c:y val="6.329089704908381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 over T1'!$P$29</c:f>
                <c:numCache>
                  <c:formatCode>General</c:formatCode>
                  <c:ptCount val="1"/>
                  <c:pt idx="0">
                    <c:v>3.5452802009582144E-4</c:v>
                  </c:pt>
                </c:numCache>
              </c:numRef>
            </c:plus>
            <c:minus>
              <c:numRef>
                <c:f>'1 over T1'!$P$29</c:f>
                <c:numCache>
                  <c:formatCode>General</c:formatCode>
                  <c:ptCount val="1"/>
                  <c:pt idx="0">
                    <c:v>3.5452802009582144E-4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'1 over T1'!$N$29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'1 over T1'!$O$29</c:f>
              <c:numCache>
                <c:formatCode>General</c:formatCode>
                <c:ptCount val="1"/>
                <c:pt idx="0">
                  <c:v>8.7527754087740898E-4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86-B14D-87E1-D0932189E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99503"/>
        <c:axId val="1"/>
      </c:scatterChart>
      <c:valAx>
        <c:axId val="1482499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249950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Ypt52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'1 over T1'!$P$33:$P$35</c:f>
                <c:numCache>
                  <c:formatCode>General</c:formatCode>
                  <c:ptCount val="3"/>
                  <c:pt idx="0">
                    <c:v>5.6483687676430578E-4</c:v>
                  </c:pt>
                  <c:pt idx="1">
                    <c:v>1.1494264555191374E-3</c:v>
                  </c:pt>
                  <c:pt idx="2">
                    <c:v>1.2161782484386733E-3</c:v>
                  </c:pt>
                </c:numCache>
              </c:numRef>
            </c:plus>
            <c:minus>
              <c:numRef>
                <c:f>'1 over T1'!$P$33:$P$35</c:f>
                <c:numCache>
                  <c:formatCode>General</c:formatCode>
                  <c:ptCount val="3"/>
                  <c:pt idx="0">
                    <c:v>5.6483687676430578E-4</c:v>
                  </c:pt>
                  <c:pt idx="1">
                    <c:v>1.1494264555191374E-3</c:v>
                  </c:pt>
                  <c:pt idx="2">
                    <c:v>1.2161782484386733E-3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'1 over T1'!$N$33:$N$35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'1 over T1'!$O$33:$O$35</c:f>
              <c:numCache>
                <c:formatCode>General</c:formatCode>
                <c:ptCount val="3"/>
                <c:pt idx="0">
                  <c:v>8.5394323277804328E-4</c:v>
                </c:pt>
                <c:pt idx="1">
                  <c:v>1.3131934249698241E-3</c:v>
                </c:pt>
                <c:pt idx="2">
                  <c:v>1.8037442260219205E-3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83-5443-8C32-CA600EFEE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989407"/>
        <c:axId val="1"/>
      </c:scatterChart>
      <c:valAx>
        <c:axId val="1408989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898940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Ypt53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8620293920749785E-3"/>
                  <c:y val="-0.19832395950506188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'1 over T1'!$P$43:$P$45</c:f>
                <c:numCache>
                  <c:formatCode>General</c:formatCode>
                  <c:ptCount val="3"/>
                  <c:pt idx="0">
                    <c:v>3.2054392073728775E-4</c:v>
                  </c:pt>
                  <c:pt idx="1">
                    <c:v>8.4133191035456046E-4</c:v>
                  </c:pt>
                  <c:pt idx="2">
                    <c:v>1.0581334884979677E-3</c:v>
                  </c:pt>
                </c:numCache>
              </c:numRef>
            </c:plus>
            <c:minus>
              <c:numRef>
                <c:f>'1 over T1'!$P$43:$P$45</c:f>
                <c:numCache>
                  <c:formatCode>General</c:formatCode>
                  <c:ptCount val="3"/>
                  <c:pt idx="0">
                    <c:v>3.2054392073728775E-4</c:v>
                  </c:pt>
                  <c:pt idx="1">
                    <c:v>8.4133191035456046E-4</c:v>
                  </c:pt>
                  <c:pt idx="2">
                    <c:v>1.0581334884979677E-3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'1 over T1'!$N$43:$N$45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'1 over T1'!$O$43:$O$45</c:f>
              <c:numCache>
                <c:formatCode>General</c:formatCode>
                <c:ptCount val="3"/>
                <c:pt idx="0">
                  <c:v>3.9571987389437819E-4</c:v>
                </c:pt>
                <c:pt idx="1">
                  <c:v>9.6760670973489778E-4</c:v>
                </c:pt>
                <c:pt idx="2">
                  <c:v>9.9916942677909151E-4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0-8241-9602-15818723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56655"/>
        <c:axId val="1"/>
      </c:scatterChart>
      <c:valAx>
        <c:axId val="1482456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24566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'1 over T1'!$P$54:$P$60</c:f>
                <c:numCache>
                  <c:formatCode>General</c:formatCode>
                  <c:ptCount val="7"/>
                  <c:pt idx="0">
                    <c:v>6.0228235019845356E-4</c:v>
                  </c:pt>
                  <c:pt idx="1">
                    <c:v>2.633153521285754E-4</c:v>
                  </c:pt>
                  <c:pt idx="2">
                    <c:v>4.5971828924624021E-5</c:v>
                  </c:pt>
                  <c:pt idx="3">
                    <c:v>6.0922140848254929E-4</c:v>
                  </c:pt>
                  <c:pt idx="4">
                    <c:v>4.6481530513347022E-5</c:v>
                  </c:pt>
                  <c:pt idx="5">
                    <c:v>1.9582417616124283E-4</c:v>
                  </c:pt>
                  <c:pt idx="6">
                    <c:v>3.6522296015754609E-4</c:v>
                  </c:pt>
                </c:numCache>
              </c:numRef>
            </c:plus>
            <c:minus>
              <c:numRef>
                <c:f>'1 over T1'!$P$54:$P$60</c:f>
                <c:numCache>
                  <c:formatCode>General</c:formatCode>
                  <c:ptCount val="7"/>
                  <c:pt idx="0">
                    <c:v>6.0228235019845356E-4</c:v>
                  </c:pt>
                  <c:pt idx="1">
                    <c:v>2.633153521285754E-4</c:v>
                  </c:pt>
                  <c:pt idx="2">
                    <c:v>4.5971828924624021E-5</c:v>
                  </c:pt>
                  <c:pt idx="3">
                    <c:v>6.0922140848254929E-4</c:v>
                  </c:pt>
                  <c:pt idx="4">
                    <c:v>4.6481530513347022E-5</c:v>
                  </c:pt>
                  <c:pt idx="5">
                    <c:v>1.9582417616124283E-4</c:v>
                  </c:pt>
                  <c:pt idx="6">
                    <c:v>3.6522296015754609E-4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 over T1'!$N$54:$N$60</c:f>
              <c:strCache>
                <c:ptCount val="7"/>
                <c:pt idx="0">
                  <c:v>no recruiter</c:v>
                </c:pt>
                <c:pt idx="1">
                  <c:v>Ypt10 complete</c:v>
                </c:pt>
                <c:pt idx="2">
                  <c:v>Ypt10woYck3</c:v>
                </c:pt>
                <c:pt idx="3">
                  <c:v>Ypt10woATP</c:v>
                </c:pt>
                <c:pt idx="4">
                  <c:v>Vps21 complete</c:v>
                </c:pt>
                <c:pt idx="5">
                  <c:v>Vps21wo Yck3</c:v>
                </c:pt>
                <c:pt idx="6">
                  <c:v>Vps21 wo ATP</c:v>
                </c:pt>
              </c:strCache>
            </c:strRef>
          </c:cat>
          <c:val>
            <c:numRef>
              <c:f>'1 over T1'!$O$54:$O$60</c:f>
              <c:numCache>
                <c:formatCode>General</c:formatCode>
                <c:ptCount val="7"/>
                <c:pt idx="0">
                  <c:v>4.2586534044407071E-4</c:v>
                </c:pt>
                <c:pt idx="1">
                  <c:v>1.3078599211816654E-3</c:v>
                </c:pt>
                <c:pt idx="2">
                  <c:v>2.8556241090744458E-3</c:v>
                </c:pt>
                <c:pt idx="3">
                  <c:v>4.1914417745550136E-3</c:v>
                </c:pt>
                <c:pt idx="4">
                  <c:v>4.5894334314225578E-4</c:v>
                </c:pt>
                <c:pt idx="5">
                  <c:v>1.6925033869066163E-3</c:v>
                </c:pt>
                <c:pt idx="6">
                  <c:v>1.8495380781794809E-3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9-3243-B080-A918B87EC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2540399"/>
        <c:axId val="1"/>
      </c:barChart>
      <c:catAx>
        <c:axId val="148254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2540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'Kcat Km'!$A$2</c:f>
              <c:strCache>
                <c:ptCount val="1"/>
                <c:pt idx="0">
                  <c:v>Ypt10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'Kcat Km'!$D$2:$D$4</c:f>
                <c:numCache>
                  <c:formatCode>General</c:formatCode>
                  <c:ptCount val="3"/>
                  <c:pt idx="0">
                    <c:v>2.3410335364917566E-4</c:v>
                  </c:pt>
                  <c:pt idx="1">
                    <c:v>1.259740804340779E-3</c:v>
                  </c:pt>
                  <c:pt idx="2">
                    <c:v>1.459830447111574E-3</c:v>
                  </c:pt>
                </c:numCache>
              </c:numRef>
            </c:plus>
            <c:minus>
              <c:numRef>
                <c:f>'Kcat Km'!$D$2:$D$4</c:f>
                <c:numCache>
                  <c:formatCode>General</c:formatCode>
                  <c:ptCount val="3"/>
                  <c:pt idx="0">
                    <c:v>2.3410335364917566E-4</c:v>
                  </c:pt>
                  <c:pt idx="1">
                    <c:v>1.259740804340779E-3</c:v>
                  </c:pt>
                  <c:pt idx="2">
                    <c:v>1.459830447111574E-3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'Kcat Km'!$B$2:$B$4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'Kcat Km'!$C$2:$C$4</c:f>
              <c:numCache>
                <c:formatCode>General</c:formatCode>
                <c:ptCount val="3"/>
                <c:pt idx="0">
                  <c:v>1.8748864977526872E-3</c:v>
                </c:pt>
                <c:pt idx="1">
                  <c:v>3.6487501257097526E-3</c:v>
                </c:pt>
                <c:pt idx="2">
                  <c:v>4.3732281791393239E-3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93-4245-8259-7C35824C3D55}"/>
            </c:ext>
          </c:extLst>
        </c:ser>
        <c:ser>
          <c:idx val="1"/>
          <c:order val="1"/>
          <c:tx>
            <c:strRef>
              <c:f>'Kcat Km'!$A$5</c:f>
              <c:strCache>
                <c:ptCount val="1"/>
                <c:pt idx="0">
                  <c:v>Vps21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506078187594978"/>
                  <c:y val="-6.0522660656118551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'Kcat Km'!$B$5:$B$7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'Kcat Km'!$C$5:$C$7</c:f>
              <c:numCache>
                <c:formatCode>General</c:formatCode>
                <c:ptCount val="3"/>
                <c:pt idx="0">
                  <c:v>1.2759584895068443E-3</c:v>
                </c:pt>
                <c:pt idx="1">
                  <c:v>1.7212461924949376E-3</c:v>
                </c:pt>
                <c:pt idx="2">
                  <c:v>1.7626118060423794E-3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93-4245-8259-7C35824C3D55}"/>
            </c:ext>
          </c:extLst>
        </c:ser>
        <c:ser>
          <c:idx val="2"/>
          <c:order val="2"/>
          <c:tx>
            <c:strRef>
              <c:f>'Kcat Km'!$A$8</c:f>
              <c:strCache>
                <c:ptCount val="1"/>
                <c:pt idx="0">
                  <c:v>no recruiter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x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'Kcat Km'!$B$8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'Kcat Km'!$C$8</c:f>
              <c:numCache>
                <c:formatCode>General</c:formatCode>
                <c:ptCount val="1"/>
                <c:pt idx="0">
                  <c:v>1.0111581849322436E-3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E93-4245-8259-7C35824C3D55}"/>
            </c:ext>
          </c:extLst>
        </c:ser>
        <c:ser>
          <c:idx val="3"/>
          <c:order val="3"/>
          <c:tx>
            <c:strRef>
              <c:f>'Kcat Km'!$A$9</c:f>
              <c:strCache>
                <c:ptCount val="1"/>
                <c:pt idx="0">
                  <c:v>Ypt31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x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'Kcat Km'!$B$9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'Kcat Km'!$D$9</c:f>
              <c:numCache>
                <c:formatCode>General</c:formatCode>
                <c:ptCount val="1"/>
                <c:pt idx="0">
                  <c:v>3.5452802009582144E-4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93-4245-8259-7C35824C3D55}"/>
            </c:ext>
          </c:extLst>
        </c:ser>
        <c:ser>
          <c:idx val="4"/>
          <c:order val="4"/>
          <c:tx>
            <c:strRef>
              <c:f>'Kcat Km'!$A$10</c:f>
              <c:strCache>
                <c:ptCount val="1"/>
                <c:pt idx="0">
                  <c:v>Ypt52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997306257770417"/>
                  <c:y val="7.251063955988552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'Kcat Km'!$B$10:$B$12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'Kcat Km'!$C$10:$C$12</c:f>
              <c:numCache>
                <c:formatCode>General</c:formatCode>
                <c:ptCount val="3"/>
                <c:pt idx="0">
                  <c:v>8.5394323277804328E-4</c:v>
                </c:pt>
                <c:pt idx="1">
                  <c:v>1.3131934249698241E-3</c:v>
                </c:pt>
                <c:pt idx="2">
                  <c:v>1.8037442260219205E-3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E93-4245-8259-7C35824C3D55}"/>
            </c:ext>
          </c:extLst>
        </c:ser>
        <c:ser>
          <c:idx val="5"/>
          <c:order val="5"/>
          <c:tx>
            <c:strRef>
              <c:f>'Kcat Km'!$A$13</c:f>
              <c:strCache>
                <c:ptCount val="1"/>
                <c:pt idx="0">
                  <c:v>Ypt53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1961366671271357E-2"/>
                  <c:y val="-1.329339482282321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'Kcat Km'!$D$10:$D$12</c:f>
                <c:numCache>
                  <c:formatCode>General</c:formatCode>
                  <c:ptCount val="3"/>
                  <c:pt idx="0">
                    <c:v>5.6483687676430578E-4</c:v>
                  </c:pt>
                  <c:pt idx="1">
                    <c:v>1.1494264555191374E-3</c:v>
                  </c:pt>
                  <c:pt idx="2">
                    <c:v>1.2161782484386733E-3</c:v>
                  </c:pt>
                </c:numCache>
              </c:numRef>
            </c:plus>
            <c:minus>
              <c:numRef>
                <c:f>'Kcat Km'!$D$10:$D$12</c:f>
                <c:numCache>
                  <c:formatCode>General</c:formatCode>
                  <c:ptCount val="3"/>
                  <c:pt idx="0">
                    <c:v>5.6483687676430578E-4</c:v>
                  </c:pt>
                  <c:pt idx="1">
                    <c:v>1.1494264555191374E-3</c:v>
                  </c:pt>
                  <c:pt idx="2">
                    <c:v>1.2161782484386733E-3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'Kcat Km'!$B$13:$B$15</c:f>
              <c:numCache>
                <c:formatCode>General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'Kcat Km'!$C$13:$C$15</c:f>
              <c:numCache>
                <c:formatCode>General</c:formatCode>
                <c:ptCount val="3"/>
                <c:pt idx="0">
                  <c:v>3.9571987389437819E-4</c:v>
                </c:pt>
                <c:pt idx="1">
                  <c:v>9.6760670973489778E-4</c:v>
                </c:pt>
                <c:pt idx="2">
                  <c:v>9.9916942677909151E-4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E93-4245-8259-7C35824C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159583"/>
        <c:axId val="1"/>
      </c:scatterChart>
      <c:valAx>
        <c:axId val="1409159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9159583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355600</xdr:colOff>
      <xdr:row>0</xdr:row>
      <xdr:rowOff>63500</xdr:rowOff>
    </xdr:from>
    <xdr:to>
      <xdr:col>19</xdr:col>
      <xdr:colOff>381000</xdr:colOff>
      <xdr:row>11</xdr:row>
      <xdr:rowOff>63500</xdr:rowOff>
    </xdr:to>
    <xdr:graphicFrame macro="">
      <xdr:nvGraphicFramePr>
        <xdr:cNvPr id="1184" name="Diagramm 6">
          <a:extLst>
            <a:ext uri="{FF2B5EF4-FFF2-40B4-BE49-F238E27FC236}">
              <a16:creationId xmlns:a16="http://schemas.microsoft.com/office/drawing/2014/main" id="{FCC300AD-1856-894B-A5C6-6E4520FB2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381000</xdr:colOff>
      <xdr:row>11</xdr:row>
      <xdr:rowOff>76200</xdr:rowOff>
    </xdr:from>
    <xdr:to>
      <xdr:col>19</xdr:col>
      <xdr:colOff>304800</xdr:colOff>
      <xdr:row>20</xdr:row>
      <xdr:rowOff>38100</xdr:rowOff>
    </xdr:to>
    <xdr:graphicFrame macro="">
      <xdr:nvGraphicFramePr>
        <xdr:cNvPr id="1185" name="Diagramm 7">
          <a:extLst>
            <a:ext uri="{FF2B5EF4-FFF2-40B4-BE49-F238E27FC236}">
              <a16:creationId xmlns:a16="http://schemas.microsoft.com/office/drawing/2014/main" id="{11FF7DA8-F350-E04C-9B95-CD2C42A8B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330200</xdr:colOff>
      <xdr:row>21</xdr:row>
      <xdr:rowOff>38100</xdr:rowOff>
    </xdr:from>
    <xdr:to>
      <xdr:col>20</xdr:col>
      <xdr:colOff>101600</xdr:colOff>
      <xdr:row>29</xdr:row>
      <xdr:rowOff>0</xdr:rowOff>
    </xdr:to>
    <xdr:graphicFrame macro="">
      <xdr:nvGraphicFramePr>
        <xdr:cNvPr id="1186" name="Diagramm 8">
          <a:extLst>
            <a:ext uri="{FF2B5EF4-FFF2-40B4-BE49-F238E27FC236}">
              <a16:creationId xmlns:a16="http://schemas.microsoft.com/office/drawing/2014/main" id="{BC03506B-E928-8E4B-992A-0C308C213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241300</xdr:colOff>
      <xdr:row>20</xdr:row>
      <xdr:rowOff>101600</xdr:rowOff>
    </xdr:from>
    <xdr:to>
      <xdr:col>23</xdr:col>
      <xdr:colOff>228600</xdr:colOff>
      <xdr:row>28</xdr:row>
      <xdr:rowOff>139700</xdr:rowOff>
    </xdr:to>
    <xdr:graphicFrame macro="">
      <xdr:nvGraphicFramePr>
        <xdr:cNvPr id="1187" name="Diagramm 9">
          <a:extLst>
            <a:ext uri="{FF2B5EF4-FFF2-40B4-BE49-F238E27FC236}">
              <a16:creationId xmlns:a16="http://schemas.microsoft.com/office/drawing/2014/main" id="{391E26D2-BE9C-704A-8B43-11253D2B1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330200</xdr:colOff>
      <xdr:row>30</xdr:row>
      <xdr:rowOff>139700</xdr:rowOff>
    </xdr:from>
    <xdr:to>
      <xdr:col>20</xdr:col>
      <xdr:colOff>12700</xdr:colOff>
      <xdr:row>41</xdr:row>
      <xdr:rowOff>38100</xdr:rowOff>
    </xdr:to>
    <xdr:graphicFrame macro="">
      <xdr:nvGraphicFramePr>
        <xdr:cNvPr id="1188" name="Diagramm 10">
          <a:extLst>
            <a:ext uri="{FF2B5EF4-FFF2-40B4-BE49-F238E27FC236}">
              <a16:creationId xmlns:a16="http://schemas.microsoft.com/office/drawing/2014/main" id="{2C38C9DE-883F-644E-A208-0CBBCA6C6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406400</xdr:colOff>
      <xdr:row>42</xdr:row>
      <xdr:rowOff>38100</xdr:rowOff>
    </xdr:from>
    <xdr:to>
      <xdr:col>20</xdr:col>
      <xdr:colOff>241300</xdr:colOff>
      <xdr:row>50</xdr:row>
      <xdr:rowOff>50800</xdr:rowOff>
    </xdr:to>
    <xdr:graphicFrame macro="">
      <xdr:nvGraphicFramePr>
        <xdr:cNvPr id="1189" name="Diagramm 11">
          <a:extLst>
            <a:ext uri="{FF2B5EF4-FFF2-40B4-BE49-F238E27FC236}">
              <a16:creationId xmlns:a16="http://schemas.microsoft.com/office/drawing/2014/main" id="{8E136B31-555E-E049-83A5-1CFE8715A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165100</xdr:colOff>
      <xdr:row>54</xdr:row>
      <xdr:rowOff>127000</xdr:rowOff>
    </xdr:from>
    <xdr:to>
      <xdr:col>22</xdr:col>
      <xdr:colOff>609600</xdr:colOff>
      <xdr:row>71</xdr:row>
      <xdr:rowOff>63500</xdr:rowOff>
    </xdr:to>
    <xdr:graphicFrame macro="">
      <xdr:nvGraphicFramePr>
        <xdr:cNvPr id="1190" name="Diagramm 18">
          <a:extLst>
            <a:ext uri="{FF2B5EF4-FFF2-40B4-BE49-F238E27FC236}">
              <a16:creationId xmlns:a16="http://schemas.microsoft.com/office/drawing/2014/main" id="{290D3F03-3797-D94C-8117-961C11D11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12700</xdr:rowOff>
    </xdr:from>
    <xdr:to>
      <xdr:col>21</xdr:col>
      <xdr:colOff>241300</xdr:colOff>
      <xdr:row>63</xdr:row>
      <xdr:rowOff>50800</xdr:rowOff>
    </xdr:to>
    <xdr:graphicFrame macro="">
      <xdr:nvGraphicFramePr>
        <xdr:cNvPr id="35914" name="Diagramm 1">
          <a:extLst>
            <a:ext uri="{FF2B5EF4-FFF2-40B4-BE49-F238E27FC236}">
              <a16:creationId xmlns:a16="http://schemas.microsoft.com/office/drawing/2014/main" id="{9C7484B8-7119-2541-B82E-B333DB6E0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7"/>
  <sheetViews>
    <sheetView tabSelected="1" workbookViewId="0">
      <selection activeCell="N8" sqref="N8"/>
    </sheetView>
  </sheetViews>
  <sheetFormatPr baseColWidth="10" defaultRowHeight="13" x14ac:dyDescent="0.15"/>
  <cols>
    <col min="1" max="1" width="57.1640625" customWidth="1"/>
  </cols>
  <sheetData>
    <row r="2" spans="1:16" x14ac:dyDescent="0.15">
      <c r="B2" t="s">
        <v>7</v>
      </c>
      <c r="C2" t="s">
        <v>7</v>
      </c>
      <c r="D2" t="s">
        <v>8</v>
      </c>
      <c r="E2" t="s">
        <v>8</v>
      </c>
      <c r="F2" t="s">
        <v>9</v>
      </c>
      <c r="G2" t="s">
        <v>9</v>
      </c>
      <c r="H2" t="s">
        <v>10</v>
      </c>
      <c r="I2" t="s">
        <v>10</v>
      </c>
    </row>
    <row r="3" spans="1:16" x14ac:dyDescent="0.15">
      <c r="B3" t="s">
        <v>11</v>
      </c>
      <c r="C3" t="s">
        <v>12</v>
      </c>
      <c r="D3" t="s">
        <v>11</v>
      </c>
      <c r="E3" t="s">
        <v>12</v>
      </c>
      <c r="F3" t="s">
        <v>11</v>
      </c>
      <c r="G3" t="s">
        <v>12</v>
      </c>
      <c r="H3" t="s">
        <v>13</v>
      </c>
      <c r="I3" t="s">
        <v>14</v>
      </c>
      <c r="K3" t="s">
        <v>75</v>
      </c>
      <c r="L3" t="s">
        <v>41</v>
      </c>
      <c r="M3" t="s">
        <v>40</v>
      </c>
      <c r="O3" t="s">
        <v>66</v>
      </c>
      <c r="P3" t="s">
        <v>67</v>
      </c>
    </row>
    <row r="4" spans="1:16" x14ac:dyDescent="0.15">
      <c r="A4" t="s">
        <v>0</v>
      </c>
      <c r="B4">
        <v>0.73314999999999997</v>
      </c>
      <c r="C4">
        <v>1.16E-3</v>
      </c>
      <c r="D4">
        <v>0.26103999999999999</v>
      </c>
      <c r="E4" s="1">
        <v>9.5964300000000004E-4</v>
      </c>
      <c r="F4">
        <v>490.09456</v>
      </c>
      <c r="G4">
        <v>5.2324099999999998</v>
      </c>
      <c r="H4" s="1">
        <v>5.4270599999999998E-6</v>
      </c>
      <c r="I4">
        <v>0.99868000000000001</v>
      </c>
      <c r="L4">
        <v>25</v>
      </c>
      <c r="M4">
        <f t="shared" ref="M4:M11" si="0">1/F4</f>
        <v>2.040422566616532E-3</v>
      </c>
      <c r="N4">
        <v>25</v>
      </c>
      <c r="O4">
        <f>AVERAGE(M4:M5)</f>
        <v>1.8748864977526872E-3</v>
      </c>
      <c r="P4">
        <f>STDEV(M4:M5)</f>
        <v>2.3410335364917566E-4</v>
      </c>
    </row>
    <row r="5" spans="1:16" x14ac:dyDescent="0.15">
      <c r="A5" t="s">
        <v>5</v>
      </c>
      <c r="B5">
        <v>0.83531999999999995</v>
      </c>
      <c r="C5">
        <v>4.3099999999999996E-3</v>
      </c>
      <c r="D5">
        <v>0.16067999999999999</v>
      </c>
      <c r="E5">
        <v>3.5999999999999999E-3</v>
      </c>
      <c r="F5">
        <v>585.01755000000003</v>
      </c>
      <c r="G5">
        <v>33.2926</v>
      </c>
      <c r="H5" s="1">
        <v>3.9023100000000003E-5</v>
      </c>
      <c r="I5">
        <v>0.97289000000000003</v>
      </c>
      <c r="L5">
        <v>25</v>
      </c>
      <c r="M5">
        <f>1/F5</f>
        <v>1.7093504288888427E-3</v>
      </c>
      <c r="N5">
        <v>50</v>
      </c>
      <c r="O5">
        <f>AVERAGE(M6:M7)</f>
        <v>3.6487501257097526E-3</v>
      </c>
      <c r="P5">
        <f>STDEV(M6:M7)</f>
        <v>1.259740804340779E-3</v>
      </c>
    </row>
    <row r="6" spans="1:16" x14ac:dyDescent="0.15">
      <c r="A6" t="s">
        <v>4</v>
      </c>
      <c r="B6">
        <v>0.76388</v>
      </c>
      <c r="C6">
        <v>4.3899999999999998E-3</v>
      </c>
      <c r="D6">
        <v>0.20075999999999999</v>
      </c>
      <c r="E6">
        <v>8.5800000000000008E-3</v>
      </c>
      <c r="F6">
        <v>220.28754000000001</v>
      </c>
      <c r="G6">
        <v>21.823370000000001</v>
      </c>
      <c r="H6" s="1">
        <v>8.3554699999999996E-4</v>
      </c>
      <c r="I6">
        <v>0.75556000000000001</v>
      </c>
      <c r="L6">
        <v>50</v>
      </c>
      <c r="M6">
        <f>1/F6</f>
        <v>4.5395213909965133E-3</v>
      </c>
      <c r="N6">
        <v>100</v>
      </c>
      <c r="O6">
        <f>AVERAGE(M8:M11)</f>
        <v>4.3732281791393239E-3</v>
      </c>
      <c r="P6">
        <f>STDEV(M8:M11)</f>
        <v>1.459830447111574E-3</v>
      </c>
    </row>
    <row r="7" spans="1:16" x14ac:dyDescent="0.15">
      <c r="A7" t="s">
        <v>1</v>
      </c>
      <c r="B7">
        <v>0.71992999999999996</v>
      </c>
      <c r="C7">
        <v>1.2099999999999999E-3</v>
      </c>
      <c r="D7">
        <v>0.25767000000000001</v>
      </c>
      <c r="E7">
        <v>1.15E-3</v>
      </c>
      <c r="F7">
        <v>362.58436</v>
      </c>
      <c r="G7">
        <v>5.1257700000000002</v>
      </c>
      <c r="H7" s="1">
        <v>1.6318399999999999E-5</v>
      </c>
      <c r="I7">
        <v>0.99631999999999998</v>
      </c>
      <c r="L7">
        <v>50</v>
      </c>
      <c r="M7">
        <f t="shared" si="0"/>
        <v>2.7579788604229923E-3</v>
      </c>
    </row>
    <row r="8" spans="1:16" x14ac:dyDescent="0.15">
      <c r="A8" t="s">
        <v>2</v>
      </c>
      <c r="B8">
        <v>0.71248</v>
      </c>
      <c r="C8">
        <v>2.4199999999999998E-3</v>
      </c>
      <c r="D8">
        <v>0.23300000000000001</v>
      </c>
      <c r="E8">
        <v>7.4599999999999996E-3</v>
      </c>
      <c r="F8">
        <v>156.19163</v>
      </c>
      <c r="G8">
        <v>9.5197199999999995</v>
      </c>
      <c r="H8" s="1">
        <v>4.62371E-4</v>
      </c>
      <c r="I8">
        <v>0.86707000000000001</v>
      </c>
      <c r="L8">
        <v>100</v>
      </c>
      <c r="M8">
        <f t="shared" si="0"/>
        <v>6.4023917286732965E-3</v>
      </c>
    </row>
    <row r="9" spans="1:16" x14ac:dyDescent="0.15">
      <c r="A9" t="s">
        <v>3</v>
      </c>
      <c r="B9">
        <v>0.69947999999999999</v>
      </c>
      <c r="C9">
        <v>1.17E-3</v>
      </c>
      <c r="D9">
        <v>0.33079999999999998</v>
      </c>
      <c r="E9">
        <v>1.6299999999999999E-3</v>
      </c>
      <c r="F9">
        <v>274.10854999999998</v>
      </c>
      <c r="G9">
        <v>3.6693600000000002</v>
      </c>
      <c r="H9" s="1">
        <v>3.4823000000000002E-5</v>
      </c>
      <c r="I9">
        <v>0.99529000000000001</v>
      </c>
      <c r="L9">
        <v>100</v>
      </c>
      <c r="M9">
        <f t="shared" si="0"/>
        <v>3.6481897408891478E-3</v>
      </c>
    </row>
    <row r="10" spans="1:16" x14ac:dyDescent="0.15">
      <c r="A10" t="s">
        <v>50</v>
      </c>
      <c r="B10">
        <v>0.63836999999999999</v>
      </c>
      <c r="C10" s="1">
        <v>8.4276800000000003E-4</v>
      </c>
      <c r="D10">
        <v>0.34111999999999998</v>
      </c>
      <c r="E10">
        <v>1.57E-3</v>
      </c>
      <c r="F10">
        <v>227.69210000000001</v>
      </c>
      <c r="G10">
        <v>2.4838100000000001</v>
      </c>
      <c r="H10" s="1">
        <v>2.86739E-5</v>
      </c>
      <c r="I10">
        <v>0.99621999999999999</v>
      </c>
      <c r="L10">
        <v>100</v>
      </c>
      <c r="M10">
        <f>1/F10</f>
        <v>4.3918958980131498E-3</v>
      </c>
    </row>
    <row r="11" spans="1:16" x14ac:dyDescent="0.15">
      <c r="A11" t="s">
        <v>6</v>
      </c>
      <c r="B11">
        <v>0.65751999999999999</v>
      </c>
      <c r="C11">
        <v>1.2600000000000001E-3</v>
      </c>
      <c r="D11">
        <v>0.35514000000000001</v>
      </c>
      <c r="E11">
        <v>1.3500000000000001E-3</v>
      </c>
      <c r="F11">
        <v>327.82206000000002</v>
      </c>
      <c r="G11">
        <v>3.8046600000000002</v>
      </c>
      <c r="H11" s="1">
        <v>2.4294599999999999E-5</v>
      </c>
      <c r="I11">
        <v>0.99714999999999998</v>
      </c>
      <c r="L11">
        <v>100</v>
      </c>
      <c r="M11">
        <f t="shared" si="0"/>
        <v>3.0504353489817005E-3</v>
      </c>
    </row>
    <row r="13" spans="1:16" x14ac:dyDescent="0.15">
      <c r="A13" t="s">
        <v>24</v>
      </c>
      <c r="B13">
        <v>1.0077700000000001</v>
      </c>
      <c r="C13">
        <v>1.6800000000000001E-3</v>
      </c>
      <c r="D13">
        <v>1.17E-2</v>
      </c>
      <c r="E13">
        <v>1.4599999999999999E-3</v>
      </c>
      <c r="F13">
        <v>714.16124000000002</v>
      </c>
      <c r="G13">
        <v>192.97150999999999</v>
      </c>
      <c r="H13" s="1">
        <v>2.80493E-6</v>
      </c>
      <c r="I13">
        <v>0.69359000000000004</v>
      </c>
      <c r="K13" t="s">
        <v>76</v>
      </c>
      <c r="L13">
        <v>0</v>
      </c>
      <c r="M13">
        <f>1/F13</f>
        <v>1.4002440121225284E-3</v>
      </c>
      <c r="N13">
        <v>25</v>
      </c>
      <c r="O13">
        <f>AVERAGE(M14:M16)</f>
        <v>1.2759584895068443E-3</v>
      </c>
      <c r="P13">
        <f>STDEV(M14:M16)</f>
        <v>1.4766570206563745E-4</v>
      </c>
    </row>
    <row r="14" spans="1:16" x14ac:dyDescent="0.15">
      <c r="A14" t="s">
        <v>15</v>
      </c>
      <c r="B14">
        <v>0.84604999999999997</v>
      </c>
      <c r="C14">
        <v>3.7699999999999999E-3</v>
      </c>
      <c r="D14">
        <v>0.14357</v>
      </c>
      <c r="E14">
        <v>3.4399999999999999E-3</v>
      </c>
      <c r="F14">
        <v>904.26769000000002</v>
      </c>
      <c r="G14">
        <v>39.61495</v>
      </c>
      <c r="H14" s="1">
        <v>5.7107000000000002E-6</v>
      </c>
      <c r="I14">
        <v>0.99260000000000004</v>
      </c>
      <c r="L14">
        <v>25</v>
      </c>
      <c r="M14">
        <f t="shared" ref="M14:M23" si="1">1/F14</f>
        <v>1.1058672238969413E-3</v>
      </c>
      <c r="N14">
        <v>50</v>
      </c>
      <c r="O14">
        <f>AVERAGE(M17:M19)</f>
        <v>1.7212461924949376E-3</v>
      </c>
      <c r="P14">
        <f>STDEV(M17:M19)</f>
        <v>8.7730945905530662E-4</v>
      </c>
    </row>
    <row r="15" spans="1:16" x14ac:dyDescent="0.15">
      <c r="A15" t="s">
        <v>23</v>
      </c>
      <c r="B15">
        <v>1.0127999999999999</v>
      </c>
      <c r="C15">
        <v>3.3999999999999998E-3</v>
      </c>
      <c r="D15">
        <v>1.366E-2</v>
      </c>
      <c r="E15">
        <v>2.98E-3</v>
      </c>
      <c r="F15">
        <v>740.37558999999999</v>
      </c>
      <c r="G15">
        <v>339.67547000000002</v>
      </c>
      <c r="H15" s="1">
        <v>9.9959300000000007E-6</v>
      </c>
      <c r="I15">
        <v>0.45427000000000001</v>
      </c>
      <c r="L15">
        <v>25</v>
      </c>
      <c r="M15">
        <f>1/F15</f>
        <v>1.3506658154410519E-3</v>
      </c>
      <c r="N15">
        <v>100</v>
      </c>
      <c r="O15">
        <f>AVERAGE(M20:M23)</f>
        <v>1.7626118060423794E-3</v>
      </c>
      <c r="P15">
        <f>STDEV(M20:M23)</f>
        <v>8.3227848217081422E-4</v>
      </c>
    </row>
    <row r="16" spans="1:16" x14ac:dyDescent="0.15">
      <c r="A16" t="s">
        <v>18</v>
      </c>
      <c r="B16">
        <v>0.82816000000000001</v>
      </c>
      <c r="C16">
        <v>2.0590000000000001E-2</v>
      </c>
      <c r="D16">
        <v>0.17443</v>
      </c>
      <c r="E16">
        <v>1.7999999999999999E-2</v>
      </c>
      <c r="F16">
        <v>729.21247000000005</v>
      </c>
      <c r="G16">
        <v>160.10759999999999</v>
      </c>
      <c r="H16" s="1">
        <v>3.89112E-4</v>
      </c>
      <c r="I16">
        <v>0.78105000000000002</v>
      </c>
      <c r="L16">
        <v>25</v>
      </c>
      <c r="M16">
        <f>1/F16</f>
        <v>1.3713424291825398E-3</v>
      </c>
    </row>
    <row r="17" spans="1:16" x14ac:dyDescent="0.15">
      <c r="A17" t="s">
        <v>16</v>
      </c>
      <c r="B17">
        <v>0.74490999999999996</v>
      </c>
      <c r="C17">
        <v>1.6900000000000001E-3</v>
      </c>
      <c r="D17">
        <v>0.23522999999999999</v>
      </c>
      <c r="E17">
        <v>1.41E-3</v>
      </c>
      <c r="F17">
        <v>455.35097000000002</v>
      </c>
      <c r="G17">
        <v>8.2532099999999993</v>
      </c>
      <c r="H17" s="1">
        <v>1.47988E-5</v>
      </c>
      <c r="I17">
        <v>0.99572000000000005</v>
      </c>
      <c r="L17">
        <v>50</v>
      </c>
      <c r="M17">
        <f t="shared" si="1"/>
        <v>2.196108201987579E-3</v>
      </c>
    </row>
    <row r="18" spans="1:16" x14ac:dyDescent="0.15">
      <c r="A18" t="s">
        <v>22</v>
      </c>
      <c r="B18">
        <v>1.00597</v>
      </c>
      <c r="C18">
        <v>9.9299999999999996E-3</v>
      </c>
      <c r="D18">
        <v>2.0400000000000001E-2</v>
      </c>
      <c r="E18">
        <v>9.5399999999999999E-3</v>
      </c>
      <c r="F18">
        <v>1410.7105300000001</v>
      </c>
      <c r="G18">
        <v>962.37771999999995</v>
      </c>
      <c r="H18" s="1">
        <v>6.9197099999999999E-6</v>
      </c>
      <c r="I18">
        <v>0.56352000000000002</v>
      </c>
      <c r="L18">
        <v>50</v>
      </c>
      <c r="M18">
        <f>1/F18</f>
        <v>7.0886264668344116E-4</v>
      </c>
    </row>
    <row r="19" spans="1:16" x14ac:dyDescent="0.15">
      <c r="A19" t="s">
        <v>17</v>
      </c>
      <c r="B19">
        <v>0.82987999999999995</v>
      </c>
      <c r="C19">
        <v>1.264E-2</v>
      </c>
      <c r="D19">
        <v>0.17735000000000001</v>
      </c>
      <c r="E19">
        <v>1.06E-2</v>
      </c>
      <c r="F19">
        <v>442.71926999999999</v>
      </c>
      <c r="G19">
        <v>81.383160000000004</v>
      </c>
      <c r="H19" s="1">
        <v>9.1520299999999996E-4</v>
      </c>
      <c r="I19">
        <v>0.68267</v>
      </c>
      <c r="L19">
        <v>50</v>
      </c>
      <c r="M19">
        <f t="shared" si="1"/>
        <v>2.2587677288137919E-3</v>
      </c>
    </row>
    <row r="20" spans="1:16" x14ac:dyDescent="0.15">
      <c r="A20" t="s">
        <v>19</v>
      </c>
      <c r="B20">
        <v>0.83198000000000005</v>
      </c>
      <c r="C20">
        <v>4.0600000000000002E-3</v>
      </c>
      <c r="D20">
        <v>0.15454000000000001</v>
      </c>
      <c r="E20">
        <v>3.6900000000000001E-3</v>
      </c>
      <c r="F20">
        <v>904.85307999999998</v>
      </c>
      <c r="G20">
        <v>39.576189999999997</v>
      </c>
      <c r="H20" s="1">
        <v>6.5827999999999999E-6</v>
      </c>
      <c r="I20">
        <v>0.99263000000000001</v>
      </c>
      <c r="L20">
        <v>100</v>
      </c>
      <c r="M20">
        <f t="shared" si="1"/>
        <v>1.1051517888406811E-3</v>
      </c>
    </row>
    <row r="21" spans="1:16" x14ac:dyDescent="0.15">
      <c r="A21" t="s">
        <v>20</v>
      </c>
      <c r="B21">
        <v>0.78115999999999997</v>
      </c>
      <c r="C21">
        <v>5.5900000000000004E-3</v>
      </c>
      <c r="D21">
        <v>0.20277999999999999</v>
      </c>
      <c r="E21">
        <v>4.9300000000000004E-3</v>
      </c>
      <c r="F21">
        <v>761.57345999999995</v>
      </c>
      <c r="G21">
        <v>38.154870000000003</v>
      </c>
      <c r="H21" s="1">
        <v>2.43167E-5</v>
      </c>
      <c r="I21">
        <v>0.98673999999999995</v>
      </c>
      <c r="L21">
        <v>100</v>
      </c>
      <c r="M21">
        <f t="shared" si="1"/>
        <v>1.313070967572846E-3</v>
      </c>
    </row>
    <row r="22" spans="1:16" x14ac:dyDescent="0.15">
      <c r="A22" t="s">
        <v>21</v>
      </c>
      <c r="B22">
        <v>0.79852999999999996</v>
      </c>
      <c r="C22">
        <v>3.5599999999999998E-3</v>
      </c>
      <c r="D22">
        <v>0.18543999999999999</v>
      </c>
      <c r="E22">
        <v>2.99E-3</v>
      </c>
      <c r="F22">
        <v>598.25760000000002</v>
      </c>
      <c r="G22">
        <v>24.060089999999999</v>
      </c>
      <c r="H22" s="1">
        <v>2.4582700000000001E-5</v>
      </c>
      <c r="I22">
        <v>0.98680000000000001</v>
      </c>
      <c r="L22">
        <v>100</v>
      </c>
      <c r="M22">
        <f t="shared" si="1"/>
        <v>1.6715207629623091E-3</v>
      </c>
    </row>
    <row r="23" spans="1:16" x14ac:dyDescent="0.15">
      <c r="A23" t="s">
        <v>25</v>
      </c>
      <c r="B23">
        <v>0.71631</v>
      </c>
      <c r="C23">
        <v>1.6100000000000001E-3</v>
      </c>
      <c r="D23">
        <v>0.26103999999999999</v>
      </c>
      <c r="E23">
        <v>1.66E-3</v>
      </c>
      <c r="F23">
        <v>337.75754000000001</v>
      </c>
      <c r="G23">
        <v>6.6402400000000004</v>
      </c>
      <c r="H23" s="1">
        <v>3.6094099999999997E-5</v>
      </c>
      <c r="I23">
        <v>0.99217999999999995</v>
      </c>
      <c r="L23">
        <v>100</v>
      </c>
      <c r="M23">
        <f t="shared" si="1"/>
        <v>2.9607037047936812E-3</v>
      </c>
    </row>
    <row r="25" spans="1:16" x14ac:dyDescent="0.15">
      <c r="A25" t="s">
        <v>26</v>
      </c>
      <c r="B25">
        <v>0.90722000000000003</v>
      </c>
      <c r="C25">
        <v>5.169E-2</v>
      </c>
      <c r="D25">
        <v>8.9069999999999996E-2</v>
      </c>
      <c r="E25">
        <v>5.0049999999999997E-2</v>
      </c>
      <c r="F25">
        <v>1587.5461600000001</v>
      </c>
      <c r="G25">
        <v>1245.46453</v>
      </c>
      <c r="H25" s="1">
        <v>1.17485E-4</v>
      </c>
      <c r="I25">
        <v>0.55150999999999994</v>
      </c>
      <c r="K25" t="s">
        <v>68</v>
      </c>
      <c r="L25">
        <v>50</v>
      </c>
      <c r="M25">
        <f>1/F25</f>
        <v>6.2990294405045836E-4</v>
      </c>
      <c r="N25">
        <v>50</v>
      </c>
      <c r="O25">
        <f>AVERAGE(M25)</f>
        <v>6.2990294405045836E-4</v>
      </c>
    </row>
    <row r="26" spans="1:16" x14ac:dyDescent="0.15">
      <c r="A26" t="s">
        <v>42</v>
      </c>
      <c r="B26">
        <v>1.31908</v>
      </c>
      <c r="C26">
        <v>1.0735600000000001</v>
      </c>
      <c r="D26">
        <v>-0.32701999999999998</v>
      </c>
      <c r="E26">
        <v>1.0726199999999999</v>
      </c>
      <c r="F26">
        <v>-9753.9045600000009</v>
      </c>
      <c r="G26">
        <v>30410.039580000001</v>
      </c>
      <c r="H26" s="1">
        <v>3.6240199999999999E-5</v>
      </c>
      <c r="I26">
        <v>0.74351999999999996</v>
      </c>
      <c r="L26">
        <v>100</v>
      </c>
      <c r="M26">
        <f>1/F26</f>
        <v>-1.0252304539670418E-4</v>
      </c>
      <c r="N26">
        <v>100</v>
      </c>
      <c r="O26">
        <f>AVERAGE(M26:M27)</f>
        <v>1.0111581849322436E-3</v>
      </c>
      <c r="P26">
        <f>STDEV(M26:M27)</f>
        <v>1.574983100091553E-3</v>
      </c>
    </row>
    <row r="27" spans="1:16" x14ac:dyDescent="0.15">
      <c r="A27" t="s">
        <v>27</v>
      </c>
      <c r="B27">
        <v>0.93672</v>
      </c>
      <c r="C27">
        <v>2.15E-3</v>
      </c>
      <c r="D27">
        <v>4.0090000000000001E-2</v>
      </c>
      <c r="E27">
        <v>1.7799999999999999E-3</v>
      </c>
      <c r="F27" s="1">
        <v>470.62380000000002</v>
      </c>
      <c r="G27" s="1">
        <v>60.927039999999998</v>
      </c>
      <c r="H27" s="1">
        <v>1.8670099999999999E-5</v>
      </c>
      <c r="I27">
        <v>0.83860000000000001</v>
      </c>
      <c r="L27">
        <v>100</v>
      </c>
      <c r="M27">
        <f>1/F27</f>
        <v>2.1248394152611916E-3</v>
      </c>
    </row>
    <row r="28" spans="1:16" x14ac:dyDescent="0.15">
      <c r="H28" s="1"/>
    </row>
    <row r="29" spans="1:16" x14ac:dyDescent="0.15">
      <c r="A29" t="s">
        <v>28</v>
      </c>
      <c r="B29">
        <v>0.81013000000000002</v>
      </c>
      <c r="C29">
        <v>1.324E-2</v>
      </c>
      <c r="D29">
        <v>0.1757</v>
      </c>
      <c r="E29">
        <v>1.2749999999999999E-2</v>
      </c>
      <c r="F29">
        <v>1008.93949</v>
      </c>
      <c r="G29">
        <v>105.312</v>
      </c>
      <c r="H29" s="1">
        <v>7.4431599999999999E-6</v>
      </c>
      <c r="I29">
        <v>0.98851</v>
      </c>
      <c r="K29" t="s">
        <v>77</v>
      </c>
      <c r="L29">
        <v>100</v>
      </c>
      <c r="M29">
        <f>1/F29</f>
        <v>9.9113971641649192E-4</v>
      </c>
      <c r="N29">
        <v>100</v>
      </c>
      <c r="O29">
        <f>AVERAGE(M29:M31)</f>
        <v>8.7527754087740898E-4</v>
      </c>
      <c r="P29">
        <f>STDEV(M29:M31)</f>
        <v>3.5452802009582144E-4</v>
      </c>
    </row>
    <row r="30" spans="1:16" x14ac:dyDescent="0.15">
      <c r="A30" t="s">
        <v>29</v>
      </c>
      <c r="B30">
        <v>0.85140000000000005</v>
      </c>
      <c r="C30">
        <v>2.3650000000000001E-2</v>
      </c>
      <c r="D30">
        <v>0.12989000000000001</v>
      </c>
      <c r="E30">
        <v>2.3220000000000001E-2</v>
      </c>
      <c r="F30">
        <v>2095.0570200000002</v>
      </c>
      <c r="G30">
        <v>480.6499</v>
      </c>
      <c r="H30" s="1">
        <v>8.1790400000000002E-6</v>
      </c>
      <c r="I30">
        <v>0.96158999999999994</v>
      </c>
      <c r="L30">
        <v>100</v>
      </c>
      <c r="M30">
        <f>1/F30</f>
        <v>4.7731397783149594E-4</v>
      </c>
    </row>
    <row r="31" spans="1:16" x14ac:dyDescent="0.15">
      <c r="A31" t="s">
        <v>30</v>
      </c>
      <c r="B31">
        <v>0.76451000000000002</v>
      </c>
      <c r="C31">
        <v>1.6590000000000001E-2</v>
      </c>
      <c r="D31">
        <v>0.22519</v>
      </c>
      <c r="E31">
        <v>1.499E-2</v>
      </c>
      <c r="F31">
        <v>864.02125999999998</v>
      </c>
      <c r="G31">
        <v>108.43494</v>
      </c>
      <c r="H31" s="1">
        <v>1.3169899999999999E-4</v>
      </c>
      <c r="I31">
        <v>0.93745000000000001</v>
      </c>
      <c r="L31">
        <v>100</v>
      </c>
      <c r="M31">
        <f>1/F31</f>
        <v>1.157378928384239E-3</v>
      </c>
    </row>
    <row r="33" spans="1:16" x14ac:dyDescent="0.15">
      <c r="A33" t="s">
        <v>43</v>
      </c>
      <c r="B33">
        <v>0.70845000000000002</v>
      </c>
      <c r="C33">
        <v>6.1890000000000001E-2</v>
      </c>
      <c r="D33">
        <v>0.28465000000000001</v>
      </c>
      <c r="E33">
        <v>6.1600000000000002E-2</v>
      </c>
      <c r="F33">
        <v>4199.0952799999995</v>
      </c>
      <c r="G33">
        <v>1026.44579</v>
      </c>
      <c r="H33" s="1">
        <v>3.4985200000000002E-6</v>
      </c>
      <c r="I33">
        <v>0.98875000000000002</v>
      </c>
      <c r="K33" t="s">
        <v>78</v>
      </c>
      <c r="L33">
        <v>25</v>
      </c>
      <c r="M33">
        <f t="shared" ref="M33:M41" si="2">1/F33</f>
        <v>2.3814653712739763E-4</v>
      </c>
      <c r="N33">
        <v>25</v>
      </c>
      <c r="O33">
        <f>AVERAGE(M33:M35)</f>
        <v>8.5394323277804328E-4</v>
      </c>
      <c r="P33">
        <f>STDEV(M33:M35)</f>
        <v>5.6483687676430578E-4</v>
      </c>
    </row>
    <row r="34" spans="1:16" x14ac:dyDescent="0.15">
      <c r="A34" t="s">
        <v>31</v>
      </c>
      <c r="B34">
        <v>0.89166999999999996</v>
      </c>
      <c r="C34">
        <v>3.4299999999999999E-3</v>
      </c>
      <c r="D34">
        <v>9.8530000000000006E-2</v>
      </c>
      <c r="E34">
        <v>3.1800000000000001E-3</v>
      </c>
      <c r="F34">
        <v>1024.87086</v>
      </c>
      <c r="G34">
        <v>56.264850000000003</v>
      </c>
      <c r="H34" s="1">
        <v>2.89981E-6</v>
      </c>
      <c r="I34">
        <v>0.99085000000000001</v>
      </c>
      <c r="L34">
        <v>25</v>
      </c>
      <c r="M34">
        <f t="shared" si="2"/>
        <v>9.7573268889701874E-4</v>
      </c>
      <c r="N34">
        <v>50</v>
      </c>
      <c r="O34">
        <f>AVERAGE(M36:M38)</f>
        <v>1.3131934249698241E-3</v>
      </c>
      <c r="P34">
        <f>STDEV(M36:M38)</f>
        <v>1.1494264555191374E-3</v>
      </c>
    </row>
    <row r="35" spans="1:16" x14ac:dyDescent="0.15">
      <c r="A35" t="s">
        <v>32</v>
      </c>
      <c r="B35">
        <v>0.80264000000000002</v>
      </c>
      <c r="C35">
        <v>8.6099999999999996E-3</v>
      </c>
      <c r="D35">
        <v>0.17727999999999999</v>
      </c>
      <c r="E35">
        <v>7.5599999999999999E-3</v>
      </c>
      <c r="F35">
        <v>741.86702000000002</v>
      </c>
      <c r="G35">
        <v>66.426559999999995</v>
      </c>
      <c r="H35" s="1">
        <v>6.3787699999999999E-5</v>
      </c>
      <c r="I35">
        <v>0.95687</v>
      </c>
      <c r="L35">
        <v>25</v>
      </c>
      <c r="M35">
        <f t="shared" si="2"/>
        <v>1.3479504723097138E-3</v>
      </c>
      <c r="N35">
        <v>100</v>
      </c>
      <c r="O35">
        <f>AVERAGE(M39:M41)</f>
        <v>1.8037442260219205E-3</v>
      </c>
      <c r="P35">
        <f>STDEV(M39:M41)</f>
        <v>1.2161782484386733E-3</v>
      </c>
    </row>
    <row r="36" spans="1:16" x14ac:dyDescent="0.15">
      <c r="A36" t="s">
        <v>33</v>
      </c>
      <c r="B36">
        <v>0.84070999999999996</v>
      </c>
      <c r="C36">
        <v>3.29E-3</v>
      </c>
      <c r="D36">
        <v>0.14596999999999999</v>
      </c>
      <c r="E36">
        <v>2.8999999999999998E-3</v>
      </c>
      <c r="F36">
        <v>750.31263999999999</v>
      </c>
      <c r="G36">
        <v>30.996929999999999</v>
      </c>
      <c r="H36" s="1">
        <v>8.9259700000000002E-6</v>
      </c>
      <c r="I36">
        <v>0.99068999999999996</v>
      </c>
      <c r="L36">
        <v>50</v>
      </c>
      <c r="M36">
        <f t="shared" si="2"/>
        <v>1.3327777604812841E-3</v>
      </c>
    </row>
    <row r="37" spans="1:16" x14ac:dyDescent="0.15">
      <c r="A37" t="s">
        <v>35</v>
      </c>
      <c r="B37">
        <v>0.78471000000000002</v>
      </c>
      <c r="C37">
        <v>4.1799999999999997E-3</v>
      </c>
      <c r="D37">
        <v>0.21876000000000001</v>
      </c>
      <c r="E37">
        <v>3.64E-3</v>
      </c>
      <c r="F37">
        <v>407.71352000000002</v>
      </c>
      <c r="G37">
        <v>21.392779999999998</v>
      </c>
      <c r="H37" s="1">
        <v>1.3260600000000001E-4</v>
      </c>
      <c r="I37">
        <v>0.95891000000000004</v>
      </c>
      <c r="L37">
        <v>50</v>
      </c>
      <c r="M37">
        <f t="shared" si="2"/>
        <v>2.4527025741015408E-3</v>
      </c>
    </row>
    <row r="38" spans="1:16" x14ac:dyDescent="0.15">
      <c r="A38" t="s">
        <v>44</v>
      </c>
      <c r="B38">
        <v>0.39206000000000002</v>
      </c>
      <c r="C38">
        <v>0.17015</v>
      </c>
      <c r="D38">
        <v>0.60331999999999997</v>
      </c>
      <c r="E38">
        <v>0.16982</v>
      </c>
      <c r="F38">
        <v>6489.2951800000001</v>
      </c>
      <c r="G38">
        <v>1975.1545799999999</v>
      </c>
      <c r="H38" s="1">
        <v>4.64359E-6</v>
      </c>
      <c r="I38">
        <v>0.99265999999999999</v>
      </c>
      <c r="L38">
        <v>50</v>
      </c>
      <c r="M38">
        <f t="shared" si="2"/>
        <v>1.5409994032664729E-4</v>
      </c>
    </row>
    <row r="39" spans="1:16" x14ac:dyDescent="0.15">
      <c r="A39" t="s">
        <v>45</v>
      </c>
      <c r="B39">
        <v>0.77125999999999995</v>
      </c>
      <c r="C39">
        <v>2.2020000000000001E-2</v>
      </c>
      <c r="D39">
        <v>0.20272999999999999</v>
      </c>
      <c r="E39">
        <v>2.1680000000000001E-2</v>
      </c>
      <c r="F39">
        <v>2284.2340300000001</v>
      </c>
      <c r="G39">
        <v>306.87855000000002</v>
      </c>
      <c r="H39" s="1">
        <v>5.0266399999999997E-6</v>
      </c>
      <c r="I39">
        <v>0.98858999999999997</v>
      </c>
      <c r="L39">
        <v>100</v>
      </c>
      <c r="M39">
        <f t="shared" si="2"/>
        <v>4.3778351380221753E-4</v>
      </c>
    </row>
    <row r="40" spans="1:16" x14ac:dyDescent="0.15">
      <c r="A40" t="s">
        <v>49</v>
      </c>
      <c r="B40">
        <v>0.64188999999999996</v>
      </c>
      <c r="C40">
        <v>1.25E-3</v>
      </c>
      <c r="D40">
        <v>0.34661999999999998</v>
      </c>
      <c r="E40">
        <v>1.0399999999999999E-3</v>
      </c>
      <c r="F40">
        <v>453.63666999999998</v>
      </c>
      <c r="G40">
        <v>4.1371900000000004</v>
      </c>
      <c r="H40" s="1">
        <v>8.1980599999999992E-6</v>
      </c>
      <c r="I40">
        <v>0.99890999999999996</v>
      </c>
      <c r="L40">
        <v>100</v>
      </c>
      <c r="M40">
        <f t="shared" si="2"/>
        <v>2.204407328887235E-3</v>
      </c>
    </row>
    <row r="41" spans="1:16" x14ac:dyDescent="0.15">
      <c r="A41" t="s">
        <v>34</v>
      </c>
      <c r="B41">
        <v>0.75439000000000001</v>
      </c>
      <c r="C41">
        <v>2.1700000000000001E-3</v>
      </c>
      <c r="D41">
        <v>0.22037999999999999</v>
      </c>
      <c r="E41">
        <v>2.0799999999999998E-3</v>
      </c>
      <c r="F41">
        <v>361.13574999999997</v>
      </c>
      <c r="G41">
        <v>10.74588</v>
      </c>
      <c r="H41" s="1">
        <v>5.3224899999999999E-5</v>
      </c>
      <c r="I41">
        <v>0.98380000000000001</v>
      </c>
      <c r="L41">
        <v>100</v>
      </c>
      <c r="M41">
        <f t="shared" si="2"/>
        <v>2.7690418353763097E-3</v>
      </c>
    </row>
    <row r="43" spans="1:16" x14ac:dyDescent="0.15">
      <c r="A43" t="s">
        <v>36</v>
      </c>
      <c r="B43">
        <v>0.80388999999999999</v>
      </c>
      <c r="C43">
        <v>5.679E-2</v>
      </c>
      <c r="D43">
        <v>0.19319</v>
      </c>
      <c r="E43">
        <v>5.5019999999999999E-2</v>
      </c>
      <c r="F43">
        <v>1606.73891</v>
      </c>
      <c r="G43">
        <v>636.29726000000005</v>
      </c>
      <c r="H43" s="1">
        <v>1.35217E-4</v>
      </c>
      <c r="I43">
        <v>0.83252999999999999</v>
      </c>
      <c r="K43" t="s">
        <v>79</v>
      </c>
      <c r="L43">
        <v>25</v>
      </c>
      <c r="M43">
        <f t="shared" ref="M43:M49" si="3">1/F43</f>
        <v>6.2237865391583753E-4</v>
      </c>
      <c r="N43">
        <v>25</v>
      </c>
      <c r="O43">
        <f>AVERAGE(M43:M44)</f>
        <v>3.9571987389437819E-4</v>
      </c>
      <c r="P43">
        <f>STDEV(M43:M44)</f>
        <v>3.2054392073728775E-4</v>
      </c>
    </row>
    <row r="44" spans="1:16" x14ac:dyDescent="0.15">
      <c r="A44" t="s">
        <v>46</v>
      </c>
      <c r="B44">
        <v>0.74041999999999997</v>
      </c>
      <c r="C44">
        <v>9.7970000000000002E-2</v>
      </c>
      <c r="D44">
        <v>0.25439000000000001</v>
      </c>
      <c r="E44">
        <v>9.7739999999999994E-2</v>
      </c>
      <c r="F44">
        <v>5915.0214699999997</v>
      </c>
      <c r="G44">
        <v>2476.4389799999999</v>
      </c>
      <c r="H44" s="1">
        <v>2.2295899999999999E-6</v>
      </c>
      <c r="I44">
        <v>0.98343000000000003</v>
      </c>
      <c r="L44">
        <v>25</v>
      </c>
      <c r="M44">
        <f t="shared" si="3"/>
        <v>1.690610938729188E-4</v>
      </c>
      <c r="N44">
        <v>50</v>
      </c>
      <c r="O44">
        <f>AVERAGE(M45:M47)</f>
        <v>9.6760670973489778E-4</v>
      </c>
      <c r="P44">
        <f>STDEV(M45:M47)</f>
        <v>8.4133191035456046E-4</v>
      </c>
    </row>
    <row r="45" spans="1:16" x14ac:dyDescent="0.15">
      <c r="A45" t="s">
        <v>47</v>
      </c>
      <c r="B45">
        <v>0.63097000000000003</v>
      </c>
      <c r="C45">
        <v>0.28161000000000003</v>
      </c>
      <c r="D45">
        <v>0.35932999999999998</v>
      </c>
      <c r="E45">
        <v>0.28127000000000002</v>
      </c>
      <c r="F45">
        <v>8353.3757100000003</v>
      </c>
      <c r="G45">
        <v>6947.0739800000001</v>
      </c>
      <c r="H45" s="1">
        <v>4.6345999999999996E-6</v>
      </c>
      <c r="I45">
        <v>0.96772000000000002</v>
      </c>
      <c r="L45">
        <v>50</v>
      </c>
      <c r="M45">
        <f t="shared" si="3"/>
        <v>1.1971208224273681E-4</v>
      </c>
      <c r="N45">
        <v>100</v>
      </c>
      <c r="O45">
        <f>AVERAGE(M48:M49)</f>
        <v>9.9916942677909151E-4</v>
      </c>
      <c r="P45">
        <f>STDEV(M48:M49)</f>
        <v>1.0581334884979677E-3</v>
      </c>
    </row>
    <row r="46" spans="1:16" x14ac:dyDescent="0.15">
      <c r="A46" t="s">
        <v>37</v>
      </c>
      <c r="B46">
        <v>0.78290000000000004</v>
      </c>
      <c r="C46">
        <v>2.4920000000000001E-2</v>
      </c>
      <c r="D46">
        <v>0.20863000000000001</v>
      </c>
      <c r="E46">
        <v>2.3109999999999999E-2</v>
      </c>
      <c r="F46">
        <v>1019.4829</v>
      </c>
      <c r="G46">
        <v>192.44816</v>
      </c>
      <c r="H46" s="1">
        <v>1.5623199999999999E-4</v>
      </c>
      <c r="I46">
        <v>0.90058000000000005</v>
      </c>
      <c r="L46">
        <v>50</v>
      </c>
      <c r="M46">
        <f t="shared" si="3"/>
        <v>9.8088942933716693E-4</v>
      </c>
    </row>
    <row r="47" spans="1:16" x14ac:dyDescent="0.15">
      <c r="A47" t="s">
        <v>39</v>
      </c>
      <c r="B47">
        <v>0.81708000000000003</v>
      </c>
      <c r="C47">
        <v>3.8899999999999998E-3</v>
      </c>
      <c r="D47">
        <v>0.19428999999999999</v>
      </c>
      <c r="E47">
        <v>3.2200000000000002E-3</v>
      </c>
      <c r="F47">
        <v>554.87163999999996</v>
      </c>
      <c r="G47">
        <v>24.381550000000001</v>
      </c>
      <c r="H47" s="1">
        <v>3.8567299999999999E-5</v>
      </c>
      <c r="I47">
        <v>0.98211999999999999</v>
      </c>
      <c r="L47">
        <v>50</v>
      </c>
      <c r="M47">
        <f t="shared" si="3"/>
        <v>1.8022186176247898E-3</v>
      </c>
    </row>
    <row r="48" spans="1:16" x14ac:dyDescent="0.15">
      <c r="A48" t="s">
        <v>48</v>
      </c>
      <c r="B48">
        <v>0.76197999999999999</v>
      </c>
      <c r="C48">
        <v>8.1309999999999993E-2</v>
      </c>
      <c r="D48">
        <v>0.22159999999999999</v>
      </c>
      <c r="E48">
        <v>8.0890000000000004E-2</v>
      </c>
      <c r="F48">
        <v>3984.7612899999999</v>
      </c>
      <c r="G48">
        <v>1654.0374899999999</v>
      </c>
      <c r="H48" s="1">
        <v>7.4443099999999999E-6</v>
      </c>
      <c r="I48">
        <v>0.96484999999999999</v>
      </c>
      <c r="L48">
        <v>100</v>
      </c>
      <c r="M48">
        <f t="shared" si="3"/>
        <v>2.5095606166160083E-4</v>
      </c>
    </row>
    <row r="49" spans="1:16" x14ac:dyDescent="0.15">
      <c r="A49" t="s">
        <v>38</v>
      </c>
      <c r="B49">
        <v>0.78854999999999997</v>
      </c>
      <c r="C49">
        <v>2.1199999999999999E-3</v>
      </c>
      <c r="D49">
        <v>0.19022</v>
      </c>
      <c r="E49">
        <v>1.7600000000000001E-3</v>
      </c>
      <c r="F49">
        <v>572.28444999999999</v>
      </c>
      <c r="G49">
        <v>13.70271</v>
      </c>
      <c r="H49" s="1">
        <v>1.02051E-5</v>
      </c>
      <c r="I49">
        <v>0.99490000000000001</v>
      </c>
      <c r="L49">
        <v>100</v>
      </c>
      <c r="M49">
        <f t="shared" si="3"/>
        <v>1.7473827918965822E-3</v>
      </c>
    </row>
    <row r="51" spans="1:16" s="5" customFormat="1" x14ac:dyDescent="0.15"/>
    <row r="52" spans="1:16" s="5" customFormat="1" x14ac:dyDescent="0.15"/>
    <row r="53" spans="1:16" s="2" customFormat="1" x14ac:dyDescent="0.15">
      <c r="A53" s="2" t="s">
        <v>51</v>
      </c>
    </row>
    <row r="54" spans="1:16" x14ac:dyDescent="0.15">
      <c r="A54" t="s">
        <v>59</v>
      </c>
      <c r="B54">
        <v>0.89897000000000005</v>
      </c>
      <c r="C54">
        <v>5.8399999999999997E-3</v>
      </c>
      <c r="D54">
        <v>5.7729999999999997E-2</v>
      </c>
      <c r="E54">
        <v>5.5199999999999997E-3</v>
      </c>
      <c r="F54">
        <v>1174.06269</v>
      </c>
      <c r="G54">
        <v>176.69108</v>
      </c>
      <c r="H54" s="1">
        <v>4.6959199999999999E-6</v>
      </c>
      <c r="I54">
        <v>0.95064000000000004</v>
      </c>
      <c r="L54">
        <v>50</v>
      </c>
      <c r="M54">
        <f>1/F54</f>
        <v>8.5174327445836822E-4</v>
      </c>
      <c r="N54" t="s">
        <v>68</v>
      </c>
      <c r="O54">
        <f>AVERAGE(M54:M55)</f>
        <v>4.2586534044407071E-4</v>
      </c>
      <c r="P54">
        <f>STDEV(M54:M55)</f>
        <v>6.0228235019845356E-4</v>
      </c>
    </row>
    <row r="55" spans="1:16" x14ac:dyDescent="0.15">
      <c r="A55" t="s">
        <v>52</v>
      </c>
      <c r="B55">
        <v>1684.7855500000001</v>
      </c>
      <c r="C55">
        <v>9747.1046800000004</v>
      </c>
      <c r="D55">
        <v>-1683.83447</v>
      </c>
      <c r="E55">
        <v>9747.1046800000004</v>
      </c>
      <c r="F55" s="1">
        <v>-79405600</v>
      </c>
      <c r="G55" s="1">
        <v>459651000</v>
      </c>
      <c r="H55" s="1">
        <v>4.1233900000000003E-6</v>
      </c>
      <c r="I55">
        <v>0.90122000000000002</v>
      </c>
      <c r="L55">
        <v>50</v>
      </c>
      <c r="M55">
        <f t="shared" ref="M55:M67" si="4">1/F55</f>
        <v>-1.2593570226785012E-8</v>
      </c>
      <c r="N55" t="s">
        <v>69</v>
      </c>
      <c r="O55">
        <f>AVERAGE(M56:M57)</f>
        <v>1.3078599211816654E-3</v>
      </c>
      <c r="P55">
        <f>STDEV(M56:M57)</f>
        <v>2.633153521285754E-4</v>
      </c>
    </row>
    <row r="56" spans="1:16" x14ac:dyDescent="0.15">
      <c r="A56" s="3" t="s">
        <v>60</v>
      </c>
      <c r="B56">
        <v>0.78961999999999999</v>
      </c>
      <c r="C56">
        <v>6.6699999999999997E-3</v>
      </c>
      <c r="D56">
        <v>0.16880000000000001</v>
      </c>
      <c r="E56">
        <v>6.0600000000000003E-3</v>
      </c>
      <c r="F56">
        <v>891.52952000000005</v>
      </c>
      <c r="G56">
        <v>58.95675</v>
      </c>
      <c r="H56" s="1">
        <v>1.8389500000000001E-5</v>
      </c>
      <c r="I56">
        <v>0.98307999999999995</v>
      </c>
      <c r="L56">
        <v>50</v>
      </c>
      <c r="M56">
        <f>1/F56</f>
        <v>1.1216678501010263E-3</v>
      </c>
      <c r="N56" t="s">
        <v>70</v>
      </c>
      <c r="O56">
        <f>AVERAGE(M58:M59)</f>
        <v>2.8556241090744458E-3</v>
      </c>
      <c r="P56">
        <f>STDEV(M58:M59)</f>
        <v>4.5971828924624021E-5</v>
      </c>
    </row>
    <row r="57" spans="1:16" x14ac:dyDescent="0.15">
      <c r="A57" s="3" t="s">
        <v>53</v>
      </c>
      <c r="B57">
        <v>0.72035000000000005</v>
      </c>
      <c r="C57">
        <v>1.7899999999999999E-3</v>
      </c>
      <c r="D57">
        <v>0.2268</v>
      </c>
      <c r="E57">
        <v>1.5399999999999999E-3</v>
      </c>
      <c r="F57">
        <v>669.32074999999998</v>
      </c>
      <c r="G57">
        <v>10.28351</v>
      </c>
      <c r="H57" s="1">
        <v>3.9713100000000003E-6</v>
      </c>
      <c r="I57">
        <v>0.99843000000000004</v>
      </c>
      <c r="L57">
        <v>50</v>
      </c>
      <c r="M57">
        <f>1/F57</f>
        <v>1.4940519922623048E-3</v>
      </c>
      <c r="N57" t="s">
        <v>71</v>
      </c>
      <c r="O57">
        <f>AVERAGE(M60:M61)</f>
        <v>4.1914417745550136E-3</v>
      </c>
      <c r="P57">
        <f>STDEV(M60:M61)</f>
        <v>6.0922140848254929E-4</v>
      </c>
    </row>
    <row r="58" spans="1:16" x14ac:dyDescent="0.15">
      <c r="A58" s="3" t="s">
        <v>61</v>
      </c>
      <c r="B58">
        <v>0.69108999999999998</v>
      </c>
      <c r="C58">
        <v>1.15E-3</v>
      </c>
      <c r="D58">
        <v>0.24187</v>
      </c>
      <c r="E58">
        <v>1.15E-3</v>
      </c>
      <c r="F58">
        <v>346.24466999999999</v>
      </c>
      <c r="G58">
        <v>5.14412</v>
      </c>
      <c r="H58" s="1">
        <v>1.6847600000000001E-5</v>
      </c>
      <c r="I58">
        <v>0.99572000000000005</v>
      </c>
      <c r="L58">
        <v>50</v>
      </c>
      <c r="M58">
        <f>1/F58</f>
        <v>2.8881311010505954E-3</v>
      </c>
      <c r="N58" t="s">
        <v>72</v>
      </c>
      <c r="O58">
        <f>AVERAGE(M62:M63)</f>
        <v>4.5894334314225578E-4</v>
      </c>
      <c r="P58">
        <f>STDEV(M62:M63)</f>
        <v>4.6481530513347022E-5</v>
      </c>
    </row>
    <row r="59" spans="1:16" x14ac:dyDescent="0.15">
      <c r="A59" s="3" t="s">
        <v>54</v>
      </c>
      <c r="B59">
        <v>0.67845</v>
      </c>
      <c r="C59">
        <v>1.32E-3</v>
      </c>
      <c r="D59">
        <v>0.25619999999999998</v>
      </c>
      <c r="E59">
        <v>1.2800000000000001E-3</v>
      </c>
      <c r="F59">
        <v>354.21839</v>
      </c>
      <c r="G59">
        <v>5.57517</v>
      </c>
      <c r="H59" s="1">
        <v>2.0484900000000001E-5</v>
      </c>
      <c r="I59">
        <v>0.99534999999999996</v>
      </c>
      <c r="L59">
        <v>50</v>
      </c>
      <c r="M59">
        <f t="shared" si="4"/>
        <v>2.8231171170982963E-3</v>
      </c>
      <c r="N59" t="s">
        <v>73</v>
      </c>
      <c r="O59">
        <f>AVERAGE(M64:M65)</f>
        <v>1.6925033869066163E-3</v>
      </c>
      <c r="P59">
        <f>STDEV(M64:M65)</f>
        <v>1.9582417616124283E-4</v>
      </c>
    </row>
    <row r="60" spans="1:16" x14ac:dyDescent="0.15">
      <c r="A60" s="3" t="s">
        <v>62</v>
      </c>
      <c r="B60">
        <v>0.71853999999999996</v>
      </c>
      <c r="C60" s="1">
        <v>6.4477100000000004E-4</v>
      </c>
      <c r="D60">
        <v>0.218</v>
      </c>
      <c r="E60" s="1">
        <v>9.3444700000000003E-4</v>
      </c>
      <c r="F60">
        <v>265.91097000000002</v>
      </c>
      <c r="G60">
        <v>3.0467300000000002</v>
      </c>
      <c r="H60" s="1">
        <v>1.13077E-5</v>
      </c>
      <c r="I60">
        <v>0.99646000000000001</v>
      </c>
      <c r="L60">
        <v>50</v>
      </c>
      <c r="M60">
        <f>1/F60</f>
        <v>3.7606571853729836E-3</v>
      </c>
      <c r="N60" t="s">
        <v>74</v>
      </c>
      <c r="O60">
        <f>AVERAGE(M66:M67)</f>
        <v>1.8495380781794809E-3</v>
      </c>
      <c r="P60">
        <f>STDEV(M66:M67)</f>
        <v>3.6522296015754609E-4</v>
      </c>
    </row>
    <row r="61" spans="1:16" x14ac:dyDescent="0.15">
      <c r="A61" s="3" t="s">
        <v>55</v>
      </c>
      <c r="B61">
        <v>0.66529000000000005</v>
      </c>
      <c r="C61" s="1">
        <v>5.4808000000000005E-4</v>
      </c>
      <c r="D61">
        <v>0.25844</v>
      </c>
      <c r="E61">
        <v>1.09E-3</v>
      </c>
      <c r="F61">
        <v>216.34595999999999</v>
      </c>
      <c r="G61">
        <v>2.1016699999999999</v>
      </c>
      <c r="H61" s="1">
        <v>1.3345399999999999E-5</v>
      </c>
      <c r="I61">
        <v>0.99689000000000005</v>
      </c>
      <c r="L61">
        <v>50</v>
      </c>
      <c r="M61">
        <f t="shared" si="4"/>
        <v>4.6222263637370441E-3</v>
      </c>
    </row>
    <row r="62" spans="1:16" x14ac:dyDescent="0.15">
      <c r="A62" t="s">
        <v>58</v>
      </c>
      <c r="B62">
        <v>0.69328999999999996</v>
      </c>
      <c r="C62">
        <v>2.9139999999999999E-2</v>
      </c>
      <c r="D62">
        <v>0.25357000000000002</v>
      </c>
      <c r="E62">
        <v>2.8709999999999999E-2</v>
      </c>
      <c r="F62">
        <v>2346.9994700000002</v>
      </c>
      <c r="G62">
        <v>331.38191999999998</v>
      </c>
      <c r="H62" s="1">
        <v>7.70551E-6</v>
      </c>
      <c r="I62">
        <v>0.98824000000000001</v>
      </c>
      <c r="L62">
        <v>50</v>
      </c>
      <c r="M62">
        <f>1/F62</f>
        <v>4.260759377163387E-4</v>
      </c>
    </row>
    <row r="63" spans="1:16" x14ac:dyDescent="0.15">
      <c r="A63" t="s">
        <v>63</v>
      </c>
      <c r="B63">
        <v>0.80891000000000002</v>
      </c>
      <c r="C63">
        <v>2.0299999999999999E-2</v>
      </c>
      <c r="D63">
        <v>0.14438999999999999</v>
      </c>
      <c r="E63">
        <v>1.9910000000000001E-2</v>
      </c>
      <c r="F63">
        <v>2033.3024499999999</v>
      </c>
      <c r="G63">
        <v>361.81963000000002</v>
      </c>
      <c r="H63" s="1">
        <v>6.4587399999999999E-6</v>
      </c>
      <c r="I63">
        <v>0.97585</v>
      </c>
      <c r="L63">
        <v>50</v>
      </c>
      <c r="M63">
        <f t="shared" si="4"/>
        <v>4.9181074856817291E-4</v>
      </c>
    </row>
    <row r="64" spans="1:16" x14ac:dyDescent="0.15">
      <c r="A64" t="s">
        <v>56</v>
      </c>
      <c r="B64">
        <v>0.72670999999999997</v>
      </c>
      <c r="C64">
        <v>1.8E-3</v>
      </c>
      <c r="D64">
        <v>0.21554000000000001</v>
      </c>
      <c r="E64">
        <v>1.49E-3</v>
      </c>
      <c r="F64">
        <v>546.15800000000002</v>
      </c>
      <c r="G64">
        <v>10.07714</v>
      </c>
      <c r="H64" s="1">
        <v>8.5410300000000005E-6</v>
      </c>
      <c r="I64">
        <v>0.99675999999999998</v>
      </c>
      <c r="L64">
        <v>50</v>
      </c>
      <c r="M64">
        <f>1/F64</f>
        <v>1.8309719897905E-3</v>
      </c>
    </row>
    <row r="65" spans="1:13" x14ac:dyDescent="0.15">
      <c r="A65" t="s">
        <v>64</v>
      </c>
      <c r="B65">
        <v>0.75361999999999996</v>
      </c>
      <c r="C65">
        <v>2.3400000000000001E-3</v>
      </c>
      <c r="D65">
        <v>0.19202</v>
      </c>
      <c r="E65">
        <v>1.99E-3</v>
      </c>
      <c r="F65">
        <v>643.48623999999995</v>
      </c>
      <c r="G65">
        <v>15.603910000000001</v>
      </c>
      <c r="H65" s="1">
        <v>7.8484999999999995E-6</v>
      </c>
      <c r="I65">
        <v>0.99580000000000002</v>
      </c>
      <c r="L65">
        <v>50</v>
      </c>
      <c r="M65">
        <f t="shared" si="4"/>
        <v>1.5540347840227323E-3</v>
      </c>
    </row>
    <row r="66" spans="1:13" x14ac:dyDescent="0.15">
      <c r="A66" t="s">
        <v>57</v>
      </c>
      <c r="B66">
        <v>0.69982</v>
      </c>
      <c r="C66">
        <v>3.5599999999999998E-3</v>
      </c>
      <c r="D66">
        <v>0.23599000000000001</v>
      </c>
      <c r="E66">
        <v>2.9399999999999999E-3</v>
      </c>
      <c r="F66">
        <v>474.43063000000001</v>
      </c>
      <c r="G66">
        <v>17.46087</v>
      </c>
      <c r="H66" s="1">
        <v>5.5593999999999997E-5</v>
      </c>
      <c r="I66">
        <v>0.98387999999999998</v>
      </c>
      <c r="L66">
        <v>50</v>
      </c>
      <c r="M66">
        <f>1/F66</f>
        <v>2.107789709951906E-3</v>
      </c>
    </row>
    <row r="67" spans="1:13" x14ac:dyDescent="0.15">
      <c r="A67" t="s">
        <v>65</v>
      </c>
      <c r="B67">
        <v>0.74575000000000002</v>
      </c>
      <c r="C67">
        <v>5.3499999999999997E-3</v>
      </c>
      <c r="D67">
        <v>0.20261999999999999</v>
      </c>
      <c r="E67">
        <v>4.5300000000000002E-3</v>
      </c>
      <c r="F67">
        <v>628.42237</v>
      </c>
      <c r="G67">
        <v>33.533160000000002</v>
      </c>
      <c r="H67" s="1">
        <v>4.4938999999999998E-5</v>
      </c>
      <c r="I67">
        <v>0.97914000000000001</v>
      </c>
      <c r="L67">
        <v>50</v>
      </c>
      <c r="M67">
        <f t="shared" si="4"/>
        <v>1.5912864464070558E-3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7"/>
  <sheetViews>
    <sheetView zoomScale="83" zoomScaleNormal="83" workbookViewId="0">
      <selection activeCell="B2" sqref="B2"/>
    </sheetView>
  </sheetViews>
  <sheetFormatPr baseColWidth="10" defaultRowHeight="13" x14ac:dyDescent="0.15"/>
  <sheetData>
    <row r="1" spans="1:54" x14ac:dyDescent="0.15">
      <c r="B1" t="s">
        <v>80</v>
      </c>
      <c r="C1" t="s">
        <v>66</v>
      </c>
      <c r="D1" t="s">
        <v>67</v>
      </c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x14ac:dyDescent="0.15">
      <c r="A2" t="s">
        <v>75</v>
      </c>
      <c r="B2">
        <v>25</v>
      </c>
      <c r="C2">
        <v>1.8748864977526872E-3</v>
      </c>
      <c r="D2">
        <v>2.3410335364917566E-4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x14ac:dyDescent="0.15">
      <c r="B3">
        <v>50</v>
      </c>
      <c r="C3">
        <v>3.6487501257097526E-3</v>
      </c>
      <c r="D3">
        <v>1.259740804340779E-3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x14ac:dyDescent="0.15">
      <c r="B4">
        <v>100</v>
      </c>
      <c r="C4">
        <v>4.3732281791393239E-3</v>
      </c>
      <c r="D4">
        <v>1.459830447111574E-3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x14ac:dyDescent="0.15">
      <c r="A5" t="s">
        <v>76</v>
      </c>
      <c r="B5">
        <v>25</v>
      </c>
      <c r="C5">
        <v>1.2759584895068443E-3</v>
      </c>
      <c r="D5">
        <v>1.4766570206563745E-4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x14ac:dyDescent="0.15">
      <c r="B6">
        <v>50</v>
      </c>
      <c r="C6">
        <v>1.7212461924949376E-3</v>
      </c>
      <c r="D6">
        <v>8.7730945905530662E-4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x14ac:dyDescent="0.15">
      <c r="B7">
        <v>100</v>
      </c>
      <c r="C7">
        <v>1.7626118060423794E-3</v>
      </c>
      <c r="D7">
        <v>8.3227848217081422E-4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x14ac:dyDescent="0.15">
      <c r="A8" t="s">
        <v>68</v>
      </c>
      <c r="B8">
        <v>100</v>
      </c>
      <c r="C8">
        <v>1.0111581849322436E-3</v>
      </c>
      <c r="D8">
        <v>1.574983100091553E-3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x14ac:dyDescent="0.15">
      <c r="A9" t="s">
        <v>77</v>
      </c>
      <c r="B9">
        <v>100</v>
      </c>
      <c r="C9">
        <v>8.7527754087740898E-4</v>
      </c>
      <c r="D9">
        <v>3.5452802009582144E-4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x14ac:dyDescent="0.15">
      <c r="A10" t="s">
        <v>78</v>
      </c>
      <c r="B10">
        <v>25</v>
      </c>
      <c r="C10">
        <v>8.5394323277804328E-4</v>
      </c>
      <c r="D10">
        <v>5.6483687676430578E-4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x14ac:dyDescent="0.15">
      <c r="B11">
        <v>50</v>
      </c>
      <c r="C11">
        <v>1.3131934249698241E-3</v>
      </c>
      <c r="D11">
        <v>1.1494264555191374E-3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</row>
    <row r="12" spans="1:54" x14ac:dyDescent="0.15">
      <c r="B12">
        <v>100</v>
      </c>
      <c r="C12">
        <v>1.8037442260219205E-3</v>
      </c>
      <c r="D12">
        <v>1.2161782484386733E-3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x14ac:dyDescent="0.15">
      <c r="A13" t="s">
        <v>79</v>
      </c>
      <c r="B13">
        <v>25</v>
      </c>
      <c r="C13">
        <v>3.9571987389437819E-4</v>
      </c>
      <c r="D13">
        <v>3.2054392073728775E-4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x14ac:dyDescent="0.15">
      <c r="B14">
        <v>50</v>
      </c>
      <c r="C14">
        <v>9.6760670973489778E-4</v>
      </c>
      <c r="D14">
        <v>8.4133191035456046E-4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x14ac:dyDescent="0.15">
      <c r="B15">
        <v>100</v>
      </c>
      <c r="C15">
        <v>9.9916942677909151E-4</v>
      </c>
      <c r="D15">
        <v>1.0581334884979677E-3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x14ac:dyDescent="0.15"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22:54" x14ac:dyDescent="0.15"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22:54" x14ac:dyDescent="0.15"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22:54" x14ac:dyDescent="0.15"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22:54" x14ac:dyDescent="0.15"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22:54" x14ac:dyDescent="0.15"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22:54" x14ac:dyDescent="0.15"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22:54" x14ac:dyDescent="0.15"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22:54" x14ac:dyDescent="0.15"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22:54" x14ac:dyDescent="0.15"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22:54" x14ac:dyDescent="0.15"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22:54" x14ac:dyDescent="0.15"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22:54" x14ac:dyDescent="0.15"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22:54" x14ac:dyDescent="0.15"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22:54" x14ac:dyDescent="0.15"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22:54" x14ac:dyDescent="0.15"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22:54" x14ac:dyDescent="0.15"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22:54" x14ac:dyDescent="0.15"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22:54" x14ac:dyDescent="0.15"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22:54" x14ac:dyDescent="0.15"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22:54" x14ac:dyDescent="0.15"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22:54" x14ac:dyDescent="0.15"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22:54" x14ac:dyDescent="0.15"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22:54" x14ac:dyDescent="0.15"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22:54" x14ac:dyDescent="0.15"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22:54" x14ac:dyDescent="0.15"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</row>
    <row r="42" spans="22:54" x14ac:dyDescent="0.15"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22:54" x14ac:dyDescent="0.15"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22:54" x14ac:dyDescent="0.15"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22:54" x14ac:dyDescent="0.15"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22:54" x14ac:dyDescent="0.15"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</row>
    <row r="47" spans="22:54" x14ac:dyDescent="0.15"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22:54" x14ac:dyDescent="0.15"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22:54" x14ac:dyDescent="0.15"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</row>
    <row r="50" spans="22:54" x14ac:dyDescent="0.15"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</row>
    <row r="51" spans="22:54" x14ac:dyDescent="0.15"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22:54" x14ac:dyDescent="0.15"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22:54" x14ac:dyDescent="0.15"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22:54" x14ac:dyDescent="0.15"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22:54" x14ac:dyDescent="0.15"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22:54" x14ac:dyDescent="0.15"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22:54" x14ac:dyDescent="0.15"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22:54" x14ac:dyDescent="0.15"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22:54" x14ac:dyDescent="0.15"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22:54" x14ac:dyDescent="0.15"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22:54" x14ac:dyDescent="0.15"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22:54" x14ac:dyDescent="0.15"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22:54" x14ac:dyDescent="0.15"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22:54" x14ac:dyDescent="0.15"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22:54" x14ac:dyDescent="0.15"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22:54" x14ac:dyDescent="0.15"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22:54" x14ac:dyDescent="0.15"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22:54" x14ac:dyDescent="0.15"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22:54" x14ac:dyDescent="0.15"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22:54" x14ac:dyDescent="0.15"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22:54" x14ac:dyDescent="0.15"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22:54" x14ac:dyDescent="0.15"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22:54" x14ac:dyDescent="0.15"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22:54" x14ac:dyDescent="0.15"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22:54" x14ac:dyDescent="0.15"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</row>
    <row r="76" spans="22:54" x14ac:dyDescent="0.15"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22:54" x14ac:dyDescent="0.15"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22:54" x14ac:dyDescent="0.15"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22:54" x14ac:dyDescent="0.15"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22:54" x14ac:dyDescent="0.15"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22:54" x14ac:dyDescent="0.15"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22:54" x14ac:dyDescent="0.15"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22:54" x14ac:dyDescent="0.15"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22:54" x14ac:dyDescent="0.15"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22:54" x14ac:dyDescent="0.15"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22:54" x14ac:dyDescent="0.15"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22:54" x14ac:dyDescent="0.15"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22:54" x14ac:dyDescent="0.15"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22:54" x14ac:dyDescent="0.15"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22:54" x14ac:dyDescent="0.15"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22:54" x14ac:dyDescent="0.15"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22:54" x14ac:dyDescent="0.15"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</row>
    <row r="93" spans="22:54" x14ac:dyDescent="0.15"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22:54" x14ac:dyDescent="0.15"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</row>
    <row r="95" spans="22:54" x14ac:dyDescent="0.15"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</row>
    <row r="96" spans="22:54" x14ac:dyDescent="0.15"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</row>
    <row r="97" spans="22:54" x14ac:dyDescent="0.15"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</row>
    <row r="98" spans="22:54" x14ac:dyDescent="0.15"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</row>
    <row r="99" spans="22:54" x14ac:dyDescent="0.15"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</row>
    <row r="100" spans="22:54" x14ac:dyDescent="0.15"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</row>
    <row r="101" spans="22:54" x14ac:dyDescent="0.15"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</row>
    <row r="102" spans="22:54" x14ac:dyDescent="0.15"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</row>
    <row r="103" spans="22:54" x14ac:dyDescent="0.15"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</row>
    <row r="104" spans="22:54" x14ac:dyDescent="0.15"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</row>
    <row r="105" spans="22:54" x14ac:dyDescent="0.15"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</row>
    <row r="106" spans="22:54" x14ac:dyDescent="0.15"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</row>
    <row r="107" spans="22:54" x14ac:dyDescent="0.15"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</row>
    <row r="108" spans="22:54" x14ac:dyDescent="0.15"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</row>
    <row r="109" spans="22:54" x14ac:dyDescent="0.15"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</row>
    <row r="110" spans="22:54" x14ac:dyDescent="0.15"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</row>
    <row r="111" spans="22:54" x14ac:dyDescent="0.15"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</row>
    <row r="112" spans="22:54" x14ac:dyDescent="0.15"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</row>
    <row r="113" spans="22:54" x14ac:dyDescent="0.15"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</row>
    <row r="114" spans="22:54" x14ac:dyDescent="0.15"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</row>
    <row r="115" spans="22:54" x14ac:dyDescent="0.15"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</row>
    <row r="116" spans="22:54" x14ac:dyDescent="0.15"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</row>
    <row r="117" spans="22:54" x14ac:dyDescent="0.15"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</row>
    <row r="118" spans="22:54" x14ac:dyDescent="0.15"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</row>
    <row r="119" spans="22:54" x14ac:dyDescent="0.15"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</row>
    <row r="120" spans="22:54" x14ac:dyDescent="0.15"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</row>
    <row r="121" spans="22:54" x14ac:dyDescent="0.15"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</row>
    <row r="122" spans="22:54" x14ac:dyDescent="0.15"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</row>
    <row r="123" spans="22:54" x14ac:dyDescent="0.15"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</row>
    <row r="124" spans="22:54" x14ac:dyDescent="0.15"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</row>
    <row r="125" spans="22:54" x14ac:dyDescent="0.15"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</row>
    <row r="126" spans="22:54" x14ac:dyDescent="0.15"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</row>
    <row r="127" spans="22:54" x14ac:dyDescent="0.15"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</row>
  </sheetData>
  <pageMargins left="0.7" right="0.7" top="0.78740157499999996" bottom="0.78740157499999996" header="0.3" footer="0.3"/>
  <pageSetup paperSize="9" scale="2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1 over T1</vt:lpstr>
      <vt:lpstr>Kcat Km</vt:lpstr>
      <vt:lpstr>'Kcat Km'!Druckbereich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langemeyer</dc:creator>
  <cp:lastModifiedBy>Lars Langemeyer</cp:lastModifiedBy>
  <cp:lastPrinted>2020-01-24T13:48:07Z</cp:lastPrinted>
  <dcterms:created xsi:type="dcterms:W3CDTF">2020-01-23T09:58:49Z</dcterms:created>
  <dcterms:modified xsi:type="dcterms:W3CDTF">2020-02-13T08:54:02Z</dcterms:modified>
</cp:coreProperties>
</file>