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21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Volumes/bc-common$/2) Literature Master/1) Manuscripts/1) In preparation/7) Langemeyer, MC1 recruitment by membrane and Rab5/Quantification files/"/>
    </mc:Choice>
  </mc:AlternateContent>
  <xr:revisionPtr revIDLastSave="0" documentId="13_ncr:1_{4AF21D8D-230A-EE4C-B700-5A76338F74B4}" xr6:coauthVersionLast="36" xr6:coauthVersionMax="36" xr10:uidLastSave="{00000000-0000-0000-0000-000000000000}"/>
  <bookViews>
    <workbookView xWindow="25600" yWindow="460" windowWidth="37680" windowHeight="21140" tabRatio="500" xr2:uid="{00000000-000D-0000-FFFF-FFFF00000000}"/>
  </bookViews>
  <sheets>
    <sheet name="Sheet1" sheetId="1" r:id="rId1"/>
  </sheets>
  <calcPr calcId="181029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5" i="1" l="1"/>
  <c r="G7" i="1"/>
  <c r="E15" i="1"/>
  <c r="F15" i="1" s="1"/>
  <c r="E16" i="1"/>
  <c r="F16" i="1" s="1"/>
  <c r="E17" i="1"/>
  <c r="F17" i="1" s="1"/>
  <c r="E18" i="1"/>
  <c r="F18" i="1" s="1"/>
  <c r="E14" i="1"/>
  <c r="G14" i="1" s="1"/>
  <c r="E4" i="1"/>
  <c r="F4" i="1" s="1"/>
  <c r="E5" i="1"/>
  <c r="F5" i="1" s="1"/>
  <c r="E6" i="1"/>
  <c r="F6" i="1" s="1"/>
  <c r="E7" i="1"/>
  <c r="F7" i="1" s="1"/>
  <c r="E3" i="1"/>
  <c r="G3" i="1" s="1"/>
  <c r="K4" i="1" l="1"/>
  <c r="I4" i="1"/>
  <c r="I7" i="1"/>
  <c r="K7" i="1"/>
  <c r="L3" i="1"/>
  <c r="J3" i="1"/>
  <c r="K6" i="1"/>
  <c r="I6" i="1"/>
  <c r="I5" i="1"/>
  <c r="K5" i="1"/>
  <c r="J5" i="1"/>
  <c r="F3" i="1"/>
  <c r="G6" i="1"/>
  <c r="G4" i="1"/>
  <c r="G18" i="1"/>
  <c r="J7" i="1" s="1"/>
  <c r="G16" i="1"/>
  <c r="L5" i="1"/>
  <c r="F14" i="1"/>
  <c r="G17" i="1"/>
  <c r="G15" i="1"/>
  <c r="L4" i="1" l="1"/>
  <c r="J4" i="1"/>
  <c r="L7" i="1"/>
  <c r="L6" i="1"/>
  <c r="J6" i="1"/>
  <c r="K3" i="1"/>
  <c r="I3" i="1"/>
</calcChain>
</file>

<file path=xl/sharedStrings.xml><?xml version="1.0" encoding="utf-8"?>
<sst xmlns="http://schemas.openxmlformats.org/spreadsheetml/2006/main" count="32" uniqueCount="14">
  <si>
    <t>Experiment I</t>
  </si>
  <si>
    <t>Experiment II</t>
  </si>
  <si>
    <t>STDEV</t>
  </si>
  <si>
    <t>WT</t>
  </si>
  <si>
    <t>no. Of FM4-64 positive structures</t>
  </si>
  <si>
    <t>Sum</t>
  </si>
  <si>
    <t>Percent</t>
  </si>
  <si>
    <t>≤4</t>
  </si>
  <si>
    <t>&gt;4</t>
  </si>
  <si>
    <t>mon1∆</t>
  </si>
  <si>
    <t>vps30∆</t>
  </si>
  <si>
    <t>vps21∆ ypt52∆</t>
  </si>
  <si>
    <t>vps21∆ ypt52∆ vps30∆</t>
  </si>
  <si>
    <t>mean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</si>
</sst>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Arial"/>
      <family val="2"/>
    </font>
    <font>
      <u/>
      <sz val="12"/>
      <color theme="10"/>
      <name val="Arial"/>
      <family val="2"/>
    </font>
    <font>
      <u/>
      <sz val="12"/>
      <color theme="11"/>
      <name val="Arial"/>
      <family val="2"/>
    </font>
    <font>
      <sz val="12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21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25">
    <xf numFmtId="0" fontId="0" fillId="0" borderId="0" xfId="0"/>
    <xf numFmtId="0" fontId="0" fillId="0" borderId="0" xfId="0" applyAlignment="1">
      <alignment horizontal="center" vertic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2" xfId="0" applyBorder="1"/>
    <xf numFmtId="0" fontId="0" fillId="0" borderId="3" xfId="0" applyBorder="1"/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" xfId="0" applyBorder="1" applyAlignment="1">
      <alignment horizontal="center" vertical="center"/>
    </xf>
    <xf numFmtId="2" fontId="0" fillId="0" borderId="2" xfId="0" applyNumberFormat="1" applyBorder="1"/>
    <xf numFmtId="2" fontId="0" fillId="0" borderId="3" xfId="0" applyNumberFormat="1" applyBorder="1"/>
    <xf numFmtId="2" fontId="0" fillId="0" borderId="4" xfId="0" applyNumberFormat="1" applyBorder="1"/>
    <xf numFmtId="2" fontId="0" fillId="0" borderId="5" xfId="0" applyNumberFormat="1" applyBorder="1"/>
    <xf numFmtId="2" fontId="0" fillId="0" borderId="6" xfId="0" applyNumberFormat="1" applyBorder="1"/>
    <xf numFmtId="2" fontId="0" fillId="0" borderId="7" xfId="0" applyNumberFormat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</cellXfs>
  <cellStyles count="21">
    <cellStyle name="Besuchter Hyperlink" xfId="2" builtinId="9" hidden="1"/>
    <cellStyle name="Besuchter Hyperlink" xfId="4" builtinId="9" hidden="1"/>
    <cellStyle name="Besuchter Hyperlink" xfId="6" builtinId="9" hidden="1"/>
    <cellStyle name="Besuchter Hyperlink" xfId="8" builtinId="9" hidden="1"/>
    <cellStyle name="Besuchter Hyperlink" xfId="10" builtinId="9" hidden="1"/>
    <cellStyle name="Besuchter Hyperlink" xfId="12" builtinId="9" hidden="1"/>
    <cellStyle name="Besuchter Hyperlink" xfId="14" builtinId="9" hidden="1"/>
    <cellStyle name="Besuchter Hyperlink" xfId="16" builtinId="9" hidden="1"/>
    <cellStyle name="Besuchter Hyperlink" xfId="18" builtinId="9" hidden="1"/>
    <cellStyle name="Besuchter Hyperlink" xfId="20" builtinId="9" hidden="1"/>
    <cellStyle name="Link" xfId="1" builtinId="8" hidden="1"/>
    <cellStyle name="Link" xfId="3" builtinId="8" hidden="1"/>
    <cellStyle name="Link" xfId="5" builtinId="8" hidden="1"/>
    <cellStyle name="Link" xfId="7" builtinId="8" hidden="1"/>
    <cellStyle name="Link" xfId="9" builtinId="8" hidden="1"/>
    <cellStyle name="Link" xfId="11" builtinId="8" hidden="1"/>
    <cellStyle name="Link" xfId="13" builtinId="8" hidden="1"/>
    <cellStyle name="Link" xfId="15" builtinId="8" hidden="1"/>
    <cellStyle name="Link" xfId="17" builtinId="8" hidden="1"/>
    <cellStyle name="Link" xfId="19" builtinId="8" hidden="1"/>
    <cellStyle name="Standard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>
                <a:latin typeface="Arial"/>
              </a:defRPr>
            </a:pPr>
            <a:r>
              <a:rPr lang="en-US">
                <a:latin typeface="Arial"/>
              </a:rPr>
              <a:t>FM4-64</a:t>
            </a:r>
            <a:r>
              <a:rPr lang="en-US" baseline="0">
                <a:latin typeface="Arial"/>
              </a:rPr>
              <a:t> positive structures</a:t>
            </a:r>
            <a:endParaRPr lang="en-US">
              <a:latin typeface="Arial"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≤4</c:v>
          </c:tx>
          <c:spPr>
            <a:solidFill>
              <a:srgbClr val="008000"/>
            </a:solidFill>
            <a:ln>
              <a:solidFill>
                <a:schemeClr val="tx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Sheet1!$K$3:$K$7</c:f>
                <c:numCache>
                  <c:formatCode>General</c:formatCode>
                  <c:ptCount val="5"/>
                  <c:pt idx="0">
                    <c:v>5.715601661402939</c:v>
                  </c:pt>
                  <c:pt idx="1">
                    <c:v>0.11231607649344053</c:v>
                  </c:pt>
                  <c:pt idx="2">
                    <c:v>0.46149995840389657</c:v>
                  </c:pt>
                  <c:pt idx="3">
                    <c:v>8.3250502809647724</c:v>
                  </c:pt>
                  <c:pt idx="4">
                    <c:v>4.8738751141530727</c:v>
                  </c:pt>
                </c:numCache>
              </c:numRef>
            </c:plus>
            <c:minus>
              <c:numRef>
                <c:f>Sheet1!$K$3:$K$7</c:f>
                <c:numCache>
                  <c:formatCode>General</c:formatCode>
                  <c:ptCount val="5"/>
                  <c:pt idx="0">
                    <c:v>5.715601661402939</c:v>
                  </c:pt>
                  <c:pt idx="1">
                    <c:v>0.11231607649344053</c:v>
                  </c:pt>
                  <c:pt idx="2">
                    <c:v>0.46149995840389657</c:v>
                  </c:pt>
                  <c:pt idx="3">
                    <c:v>8.3250502809647724</c:v>
                  </c:pt>
                  <c:pt idx="4">
                    <c:v>4.8738751141530727</c:v>
                  </c:pt>
                </c:numCache>
              </c:numRef>
            </c:minus>
          </c:errBars>
          <c:cat>
            <c:strRef>
              <c:f>Sheet1!$B$3:$B$7</c:f>
              <c:strCache>
                <c:ptCount val="5"/>
                <c:pt idx="0">
                  <c:v>WT</c:v>
                </c:pt>
                <c:pt idx="1">
                  <c:v>mon1∆</c:v>
                </c:pt>
                <c:pt idx="2">
                  <c:v>vps30∆</c:v>
                </c:pt>
                <c:pt idx="3">
                  <c:v>vps21∆ ypt52∆</c:v>
                </c:pt>
                <c:pt idx="4">
                  <c:v>vps21∆ ypt52∆ vps30∆</c:v>
                </c:pt>
              </c:strCache>
            </c:strRef>
          </c:cat>
          <c:val>
            <c:numRef>
              <c:f>Sheet1!$I$3:$I$7</c:f>
              <c:numCache>
                <c:formatCode>0.00</c:formatCode>
                <c:ptCount val="5"/>
                <c:pt idx="0">
                  <c:v>86.619937905882679</c:v>
                </c:pt>
                <c:pt idx="1">
                  <c:v>7.5292761928491334</c:v>
                </c:pt>
                <c:pt idx="2">
                  <c:v>97.087463353343566</c:v>
                </c:pt>
                <c:pt idx="3">
                  <c:v>66.970443349753694</c:v>
                </c:pt>
                <c:pt idx="4">
                  <c:v>11.107640466454642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39-E64F-9D97-6A6B3B035FC9}"/>
            </c:ext>
          </c:extLst>
        </c:ser>
        <c:ser>
          <c:idx val="1"/>
          <c:order val="1"/>
          <c:tx>
            <c:v>&gt;Sheet1!$L$143</c:v>
          </c:tx>
          <c:spPr>
            <a:solidFill>
              <a:srgbClr val="FF0000"/>
            </a:solidFill>
            <a:ln>
              <a:solidFill>
                <a:schemeClr val="tx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Sheet1!$L$3:$L$7</c:f>
                <c:numCache>
                  <c:formatCode>General</c:formatCode>
                  <c:ptCount val="5"/>
                  <c:pt idx="0">
                    <c:v>5.7156016614029488</c:v>
                  </c:pt>
                  <c:pt idx="1">
                    <c:v>0.11231607649344555</c:v>
                  </c:pt>
                  <c:pt idx="2">
                    <c:v>0.46149995840389446</c:v>
                  </c:pt>
                  <c:pt idx="3">
                    <c:v>8.3250502809647404</c:v>
                  </c:pt>
                  <c:pt idx="4">
                    <c:v>4.8738751141530683</c:v>
                  </c:pt>
                </c:numCache>
              </c:numRef>
            </c:plus>
            <c:minus>
              <c:numRef>
                <c:f>Sheet1!$L$3:$L$7</c:f>
                <c:numCache>
                  <c:formatCode>General</c:formatCode>
                  <c:ptCount val="5"/>
                  <c:pt idx="0">
                    <c:v>5.7156016614029488</c:v>
                  </c:pt>
                  <c:pt idx="1">
                    <c:v>0.11231607649344555</c:v>
                  </c:pt>
                  <c:pt idx="2">
                    <c:v>0.46149995840389446</c:v>
                  </c:pt>
                  <c:pt idx="3">
                    <c:v>8.3250502809647404</c:v>
                  </c:pt>
                  <c:pt idx="4">
                    <c:v>4.8738751141530683</c:v>
                  </c:pt>
                </c:numCache>
              </c:numRef>
            </c:minus>
          </c:errBars>
          <c:cat>
            <c:strRef>
              <c:f>Sheet1!$B$3:$B$7</c:f>
              <c:strCache>
                <c:ptCount val="5"/>
                <c:pt idx="0">
                  <c:v>WT</c:v>
                </c:pt>
                <c:pt idx="1">
                  <c:v>mon1∆</c:v>
                </c:pt>
                <c:pt idx="2">
                  <c:v>vps30∆</c:v>
                </c:pt>
                <c:pt idx="3">
                  <c:v>vps21∆ ypt52∆</c:v>
                </c:pt>
                <c:pt idx="4">
                  <c:v>vps21∆ ypt52∆ vps30∆</c:v>
                </c:pt>
              </c:strCache>
            </c:strRef>
          </c:cat>
          <c:val>
            <c:numRef>
              <c:f>Sheet1!$J$3:$J$7</c:f>
              <c:numCache>
                <c:formatCode>0.00</c:formatCode>
                <c:ptCount val="5"/>
                <c:pt idx="0">
                  <c:v>13.380062094117328</c:v>
                </c:pt>
                <c:pt idx="1">
                  <c:v>92.470723807150861</c:v>
                </c:pt>
                <c:pt idx="2">
                  <c:v>2.9125366466564291</c:v>
                </c:pt>
                <c:pt idx="3">
                  <c:v>33.029556650246306</c:v>
                </c:pt>
                <c:pt idx="4">
                  <c:v>88.892359533545346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439-E64F-9D97-6A6B3B035F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-2126757320"/>
        <c:axId val="-2126618968"/>
      </c:barChart>
      <c:catAx>
        <c:axId val="-212675732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>
                <a:latin typeface="Arial"/>
              </a:defRPr>
            </a:pPr>
            <a:endParaRPr lang="de-DE"/>
          </a:p>
        </c:txPr>
        <c:crossAx val="-2126618968"/>
        <c:crosses val="autoZero"/>
        <c:auto val="1"/>
        <c:lblAlgn val="ctr"/>
        <c:lblOffset val="100"/>
        <c:noMultiLvlLbl val="0"/>
      </c:catAx>
      <c:valAx>
        <c:axId val="-2126618968"/>
        <c:scaling>
          <c:orientation val="minMax"/>
          <c:max val="100"/>
        </c:scaling>
        <c:delete val="0"/>
        <c:axPos val="l"/>
        <c:numFmt formatCode="0.00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Arial"/>
              </a:defRPr>
            </a:pPr>
            <a:endParaRPr lang="de-DE"/>
          </a:p>
        </c:txPr>
        <c:crossAx val="-2126757320"/>
        <c:crosses val="autoZero"/>
        <c:crossBetween val="between"/>
        <c:majorUnit val="10"/>
      </c:valAx>
    </c:plotArea>
    <c:legend>
      <c:legendPos val="r"/>
      <c:overlay val="0"/>
      <c:txPr>
        <a:bodyPr/>
        <a:lstStyle/>
        <a:p>
          <a:pPr>
            <a:defRPr>
              <a:latin typeface="Arial"/>
            </a:defRPr>
          </a:pPr>
          <a:endParaRPr lang="de-DE"/>
        </a:p>
      </c:txPr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>
                <a:latin typeface="Arial"/>
              </a:defRPr>
            </a:pPr>
            <a:r>
              <a:rPr lang="de-DE"/>
              <a:t>≤4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≤4</c:v>
          </c:tx>
          <c:spPr>
            <a:solidFill>
              <a:srgbClr val="008000"/>
            </a:solidFill>
            <a:ln>
              <a:solidFill>
                <a:schemeClr val="tx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Sheet1!$K$3:$K$7</c:f>
                <c:numCache>
                  <c:formatCode>General</c:formatCode>
                  <c:ptCount val="5"/>
                  <c:pt idx="0">
                    <c:v>5.715601661402939</c:v>
                  </c:pt>
                  <c:pt idx="1">
                    <c:v>0.11231607649344053</c:v>
                  </c:pt>
                  <c:pt idx="2">
                    <c:v>0.46149995840389657</c:v>
                  </c:pt>
                  <c:pt idx="3">
                    <c:v>8.3250502809647724</c:v>
                  </c:pt>
                  <c:pt idx="4">
                    <c:v>4.8738751141530727</c:v>
                  </c:pt>
                </c:numCache>
              </c:numRef>
            </c:plus>
            <c:minus>
              <c:numRef>
                <c:f>Sheet1!$K$3:$K$7</c:f>
                <c:numCache>
                  <c:formatCode>General</c:formatCode>
                  <c:ptCount val="5"/>
                  <c:pt idx="0">
                    <c:v>5.715601661402939</c:v>
                  </c:pt>
                  <c:pt idx="1">
                    <c:v>0.11231607649344053</c:v>
                  </c:pt>
                  <c:pt idx="2">
                    <c:v>0.46149995840389657</c:v>
                  </c:pt>
                  <c:pt idx="3">
                    <c:v>8.3250502809647724</c:v>
                  </c:pt>
                  <c:pt idx="4">
                    <c:v>4.8738751141530727</c:v>
                  </c:pt>
                </c:numCache>
              </c:numRef>
            </c:minus>
          </c:errBars>
          <c:cat>
            <c:strRef>
              <c:f>Sheet1!$B$3:$B$7</c:f>
              <c:strCache>
                <c:ptCount val="5"/>
                <c:pt idx="0">
                  <c:v>WT</c:v>
                </c:pt>
                <c:pt idx="1">
                  <c:v>mon1∆</c:v>
                </c:pt>
                <c:pt idx="2">
                  <c:v>vps30∆</c:v>
                </c:pt>
                <c:pt idx="3">
                  <c:v>vps21∆ ypt52∆</c:v>
                </c:pt>
                <c:pt idx="4">
                  <c:v>vps21∆ ypt52∆ vps30∆</c:v>
                </c:pt>
              </c:strCache>
            </c:strRef>
          </c:cat>
          <c:val>
            <c:numRef>
              <c:f>Sheet1!$I$3:$I$7</c:f>
              <c:numCache>
                <c:formatCode>0.00</c:formatCode>
                <c:ptCount val="5"/>
                <c:pt idx="0">
                  <c:v>86.619937905882679</c:v>
                </c:pt>
                <c:pt idx="1">
                  <c:v>7.5292761928491334</c:v>
                </c:pt>
                <c:pt idx="2">
                  <c:v>97.087463353343566</c:v>
                </c:pt>
                <c:pt idx="3">
                  <c:v>66.970443349753694</c:v>
                </c:pt>
                <c:pt idx="4">
                  <c:v>11.107640466454642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48-BB45-A949-226D7CE43C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-2096669768"/>
        <c:axId val="-2136774680"/>
      </c:barChart>
      <c:catAx>
        <c:axId val="-20966697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>
                <a:latin typeface="Arial"/>
              </a:defRPr>
            </a:pPr>
            <a:endParaRPr lang="de-DE"/>
          </a:p>
        </c:txPr>
        <c:crossAx val="-2136774680"/>
        <c:crosses val="autoZero"/>
        <c:auto val="1"/>
        <c:lblAlgn val="ctr"/>
        <c:lblOffset val="100"/>
        <c:noMultiLvlLbl val="0"/>
      </c:catAx>
      <c:valAx>
        <c:axId val="-2136774680"/>
        <c:scaling>
          <c:orientation val="minMax"/>
          <c:max val="100"/>
        </c:scaling>
        <c:delete val="0"/>
        <c:axPos val="l"/>
        <c:numFmt formatCode="0.00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Arial"/>
              </a:defRPr>
            </a:pPr>
            <a:endParaRPr lang="de-DE"/>
          </a:p>
        </c:txPr>
        <c:crossAx val="-2096669768"/>
        <c:crosses val="autoZero"/>
        <c:crossBetween val="between"/>
        <c:majorUnit val="10"/>
      </c:valAx>
    </c:plotArea>
    <c:legend>
      <c:legendPos val="r"/>
      <c:overlay val="0"/>
      <c:txPr>
        <a:bodyPr/>
        <a:lstStyle/>
        <a:p>
          <a:pPr>
            <a:defRPr>
              <a:latin typeface="Arial"/>
            </a:defRPr>
          </a:pPr>
          <a:endParaRPr lang="de-DE"/>
        </a:p>
      </c:txPr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>
                <a:latin typeface="Arial"/>
              </a:defRPr>
            </a:pPr>
            <a:r>
              <a:rPr lang="de-DE"/>
              <a:t>&gt;4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&gt;4</c:v>
          </c:tx>
          <c:spPr>
            <a:solidFill>
              <a:srgbClr val="FF0000"/>
            </a:solidFill>
            <a:ln>
              <a:solidFill>
                <a:schemeClr val="tx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Sheet1!$L$3:$L$7</c:f>
                <c:numCache>
                  <c:formatCode>General</c:formatCode>
                  <c:ptCount val="5"/>
                  <c:pt idx="0">
                    <c:v>5.7156016614029488</c:v>
                  </c:pt>
                  <c:pt idx="1">
                    <c:v>0.11231607649344555</c:v>
                  </c:pt>
                  <c:pt idx="2">
                    <c:v>0.46149995840389446</c:v>
                  </c:pt>
                  <c:pt idx="3">
                    <c:v>8.3250502809647404</c:v>
                  </c:pt>
                  <c:pt idx="4">
                    <c:v>4.8738751141530683</c:v>
                  </c:pt>
                </c:numCache>
              </c:numRef>
            </c:plus>
            <c:minus>
              <c:numRef>
                <c:f>Sheet1!$L$3:$L$7</c:f>
                <c:numCache>
                  <c:formatCode>General</c:formatCode>
                  <c:ptCount val="5"/>
                  <c:pt idx="0">
                    <c:v>5.7156016614029488</c:v>
                  </c:pt>
                  <c:pt idx="1">
                    <c:v>0.11231607649344555</c:v>
                  </c:pt>
                  <c:pt idx="2">
                    <c:v>0.46149995840389446</c:v>
                  </c:pt>
                  <c:pt idx="3">
                    <c:v>8.3250502809647404</c:v>
                  </c:pt>
                  <c:pt idx="4">
                    <c:v>4.8738751141530683</c:v>
                  </c:pt>
                </c:numCache>
              </c:numRef>
            </c:minus>
          </c:errBars>
          <c:cat>
            <c:strRef>
              <c:f>Sheet1!$B$3:$B$7</c:f>
              <c:strCache>
                <c:ptCount val="5"/>
                <c:pt idx="0">
                  <c:v>WT</c:v>
                </c:pt>
                <c:pt idx="1">
                  <c:v>mon1∆</c:v>
                </c:pt>
                <c:pt idx="2">
                  <c:v>vps30∆</c:v>
                </c:pt>
                <c:pt idx="3">
                  <c:v>vps21∆ ypt52∆</c:v>
                </c:pt>
                <c:pt idx="4">
                  <c:v>vps21∆ ypt52∆ vps30∆</c:v>
                </c:pt>
              </c:strCache>
            </c:strRef>
          </c:cat>
          <c:val>
            <c:numRef>
              <c:f>Sheet1!$J$3:$J$7</c:f>
              <c:numCache>
                <c:formatCode>0.00</c:formatCode>
                <c:ptCount val="5"/>
                <c:pt idx="0">
                  <c:v>13.380062094117328</c:v>
                </c:pt>
                <c:pt idx="1">
                  <c:v>92.470723807150861</c:v>
                </c:pt>
                <c:pt idx="2">
                  <c:v>2.9125366466564291</c:v>
                </c:pt>
                <c:pt idx="3">
                  <c:v>33.029556650246306</c:v>
                </c:pt>
                <c:pt idx="4">
                  <c:v>88.892359533545346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40-4148-AA50-D003093599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-2094125672"/>
        <c:axId val="-2094137320"/>
      </c:barChart>
      <c:catAx>
        <c:axId val="-209412567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>
                <a:latin typeface="Arial"/>
              </a:defRPr>
            </a:pPr>
            <a:endParaRPr lang="de-DE"/>
          </a:p>
        </c:txPr>
        <c:crossAx val="-2094137320"/>
        <c:crosses val="autoZero"/>
        <c:auto val="1"/>
        <c:lblAlgn val="ctr"/>
        <c:lblOffset val="100"/>
        <c:noMultiLvlLbl val="0"/>
      </c:catAx>
      <c:valAx>
        <c:axId val="-2094137320"/>
        <c:scaling>
          <c:orientation val="minMax"/>
          <c:max val="100"/>
        </c:scaling>
        <c:delete val="0"/>
        <c:axPos val="l"/>
        <c:numFmt formatCode="0.00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Arial"/>
              </a:defRPr>
            </a:pPr>
            <a:endParaRPr lang="de-DE"/>
          </a:p>
        </c:txPr>
        <c:crossAx val="-2094125672"/>
        <c:crosses val="autoZero"/>
        <c:crossBetween val="between"/>
        <c:majorUnit val="10"/>
      </c:valAx>
    </c:plotArea>
    <c:legend>
      <c:legendPos val="r"/>
      <c:overlay val="0"/>
      <c:txPr>
        <a:bodyPr/>
        <a:lstStyle/>
        <a:p>
          <a:pPr>
            <a:defRPr>
              <a:latin typeface="Arial"/>
            </a:defRPr>
          </a:pPr>
          <a:endParaRPr lang="de-DE"/>
        </a:p>
      </c:txPr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190500</xdr:colOff>
      <xdr:row>26</xdr:row>
      <xdr:rowOff>158750</xdr:rowOff>
    </xdr:from>
    <xdr:to>
      <xdr:col>12</xdr:col>
      <xdr:colOff>558800</xdr:colOff>
      <xdr:row>57</xdr:row>
      <xdr:rowOff>165100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0</xdr:colOff>
      <xdr:row>27</xdr:row>
      <xdr:rowOff>0</xdr:rowOff>
    </xdr:from>
    <xdr:to>
      <xdr:col>20</xdr:col>
      <xdr:colOff>457200</xdr:colOff>
      <xdr:row>58</xdr:row>
      <xdr:rowOff>6350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0</xdr:colOff>
      <xdr:row>27</xdr:row>
      <xdr:rowOff>0</xdr:rowOff>
    </xdr:from>
    <xdr:to>
      <xdr:col>28</xdr:col>
      <xdr:colOff>457200</xdr:colOff>
      <xdr:row>58</xdr:row>
      <xdr:rowOff>6350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18"/>
  <sheetViews>
    <sheetView tabSelected="1" workbookViewId="0">
      <selection activeCell="I2" sqref="I2"/>
    </sheetView>
  </sheetViews>
  <sheetFormatPr baseColWidth="10" defaultRowHeight="16" x14ac:dyDescent="0.2"/>
  <cols>
    <col min="2" max="2" width="27.42578125" customWidth="1"/>
    <col min="3" max="5" width="14.28515625" customWidth="1"/>
    <col min="6" max="7" width="16.5703125" customWidth="1"/>
    <col min="8" max="8" width="14.28515625" customWidth="1"/>
    <col min="9" max="9" width="13" customWidth="1"/>
  </cols>
  <sheetData>
    <row r="1" spans="2:12" ht="17" thickBot="1" x14ac:dyDescent="0.25">
      <c r="C1" s="22" t="s">
        <v>0</v>
      </c>
      <c r="D1" s="23"/>
      <c r="E1" s="24"/>
      <c r="F1" s="22" t="s">
        <v>6</v>
      </c>
      <c r="G1" s="24"/>
      <c r="I1" s="6" t="s">
        <v>13</v>
      </c>
      <c r="J1" s="7"/>
      <c r="K1" s="6" t="s">
        <v>2</v>
      </c>
      <c r="L1" s="7"/>
    </row>
    <row r="2" spans="2:12" s="1" customFormat="1" ht="17" thickBot="1" x14ac:dyDescent="0.25">
      <c r="B2" s="8" t="s">
        <v>4</v>
      </c>
      <c r="C2" s="8" t="s">
        <v>7</v>
      </c>
      <c r="D2" s="9" t="s">
        <v>8</v>
      </c>
      <c r="E2" s="15" t="s">
        <v>5</v>
      </c>
      <c r="F2" s="8" t="s">
        <v>7</v>
      </c>
      <c r="G2" s="9" t="s">
        <v>8</v>
      </c>
      <c r="I2" s="10" t="s">
        <v>7</v>
      </c>
      <c r="J2" s="11" t="s">
        <v>8</v>
      </c>
      <c r="K2" s="10" t="s">
        <v>7</v>
      </c>
      <c r="L2" s="11" t="s">
        <v>8</v>
      </c>
    </row>
    <row r="3" spans="2:12" x14ac:dyDescent="0.2">
      <c r="B3" s="2" t="s">
        <v>3</v>
      </c>
      <c r="C3" s="2">
        <v>233</v>
      </c>
      <c r="D3" s="3">
        <v>24</v>
      </c>
      <c r="E3" s="12">
        <f>SUM(C3:D3)</f>
        <v>257</v>
      </c>
      <c r="F3" s="16">
        <f>100/E3*$C3</f>
        <v>90.661478599221795</v>
      </c>
      <c r="G3" s="17">
        <f>100/E3*D3</f>
        <v>9.3385214007782107</v>
      </c>
      <c r="I3" s="16">
        <f t="shared" ref="I3:J7" si="0">AVERAGE(F3,F14)</f>
        <v>86.619937905882679</v>
      </c>
      <c r="J3" s="16">
        <f t="shared" si="0"/>
        <v>13.380062094117328</v>
      </c>
      <c r="K3" s="6">
        <f>STDEV(F3,F14)</f>
        <v>5.715601661402939</v>
      </c>
      <c r="L3" s="12">
        <f>STDEV(G3,G14)</f>
        <v>5.7156016614029488</v>
      </c>
    </row>
    <row r="4" spans="2:12" x14ac:dyDescent="0.2">
      <c r="B4" s="2" t="s">
        <v>9</v>
      </c>
      <c r="C4" s="2">
        <v>26</v>
      </c>
      <c r="D4" s="3">
        <v>323</v>
      </c>
      <c r="E4" s="13">
        <f>SUM(C4:D4)</f>
        <v>349</v>
      </c>
      <c r="F4" s="18">
        <f>100/E4*$C4</f>
        <v>7.4498567335243546</v>
      </c>
      <c r="G4" s="19">
        <f>100/E4*D4</f>
        <v>92.550143266475644</v>
      </c>
      <c r="I4" s="18">
        <f t="shared" si="0"/>
        <v>7.5292761928491334</v>
      </c>
      <c r="J4" s="18">
        <f t="shared" si="0"/>
        <v>92.470723807150861</v>
      </c>
      <c r="K4" s="2">
        <f t="shared" ref="K4:L4" si="1">STDEV(F4,F15)</f>
        <v>0.11231607649344053</v>
      </c>
      <c r="L4" s="13">
        <f t="shared" si="1"/>
        <v>0.11231607649344555</v>
      </c>
    </row>
    <row r="5" spans="2:12" x14ac:dyDescent="0.2">
      <c r="B5" s="2" t="s">
        <v>10</v>
      </c>
      <c r="C5" s="2">
        <v>339</v>
      </c>
      <c r="D5" s="3">
        <v>9</v>
      </c>
      <c r="E5" s="13">
        <f>SUM(C5:D5)</f>
        <v>348</v>
      </c>
      <c r="F5" s="18">
        <f>100/E5*$C5</f>
        <v>97.41379310344827</v>
      </c>
      <c r="G5" s="19">
        <f>100/E5*D5</f>
        <v>2.5862068965517242</v>
      </c>
      <c r="I5" s="18">
        <f t="shared" si="0"/>
        <v>97.087463353343566</v>
      </c>
      <c r="J5" s="18">
        <f t="shared" si="0"/>
        <v>2.9125366466564291</v>
      </c>
      <c r="K5" s="2">
        <f t="shared" ref="K5:L5" si="2">STDEV(F5,F16)</f>
        <v>0.46149995840389657</v>
      </c>
      <c r="L5" s="13">
        <f t="shared" si="2"/>
        <v>0.46149995840389446</v>
      </c>
    </row>
    <row r="6" spans="2:12" x14ac:dyDescent="0.2">
      <c r="B6" s="2" t="s">
        <v>11</v>
      </c>
      <c r="C6" s="2">
        <v>124</v>
      </c>
      <c r="D6" s="3">
        <v>79</v>
      </c>
      <c r="E6" s="13">
        <f>SUM(C6:D6)</f>
        <v>203</v>
      </c>
      <c r="F6" s="18">
        <f>100/E6*$C6</f>
        <v>61.083743842364534</v>
      </c>
      <c r="G6" s="19">
        <f>100/E6*D6</f>
        <v>38.916256157635466</v>
      </c>
      <c r="I6" s="18">
        <f t="shared" si="0"/>
        <v>66.970443349753694</v>
      </c>
      <c r="J6" s="18">
        <f t="shared" si="0"/>
        <v>33.029556650246306</v>
      </c>
      <c r="K6" s="2">
        <f t="shared" ref="K6:L6" si="3">STDEV(F6,F17)</f>
        <v>8.3250502809647724</v>
      </c>
      <c r="L6" s="13">
        <f t="shared" si="3"/>
        <v>8.3250502809647404</v>
      </c>
    </row>
    <row r="7" spans="2:12" ht="17" thickBot="1" x14ac:dyDescent="0.25">
      <c r="B7" s="4" t="s">
        <v>12</v>
      </c>
      <c r="C7" s="4">
        <v>19</v>
      </c>
      <c r="D7" s="5">
        <v>229</v>
      </c>
      <c r="E7" s="14">
        <f>SUM(C7:D7)</f>
        <v>248</v>
      </c>
      <c r="F7" s="20">
        <f>100/E7*$C7</f>
        <v>7.661290322580645</v>
      </c>
      <c r="G7" s="21">
        <f>100/E7*D7</f>
        <v>92.338709677419345</v>
      </c>
      <c r="I7" s="20">
        <f t="shared" si="0"/>
        <v>11.107640466454642</v>
      </c>
      <c r="J7" s="20">
        <f t="shared" si="0"/>
        <v>88.892359533545346</v>
      </c>
      <c r="K7" s="4">
        <f t="shared" ref="K7:L7" si="4">STDEV(F7,F18)</f>
        <v>4.8738751141530727</v>
      </c>
      <c r="L7" s="14">
        <f t="shared" si="4"/>
        <v>4.8738751141530683</v>
      </c>
    </row>
    <row r="11" spans="2:12" ht="17" thickBot="1" x14ac:dyDescent="0.25"/>
    <row r="12" spans="2:12" ht="17" thickBot="1" x14ac:dyDescent="0.25">
      <c r="C12" s="22" t="s">
        <v>1</v>
      </c>
      <c r="D12" s="23"/>
      <c r="E12" s="24"/>
      <c r="F12" s="22" t="s">
        <v>6</v>
      </c>
      <c r="G12" s="24"/>
    </row>
    <row r="13" spans="2:12" ht="17" thickBot="1" x14ac:dyDescent="0.25">
      <c r="B13" s="8" t="s">
        <v>4</v>
      </c>
      <c r="C13" s="8" t="s">
        <v>7</v>
      </c>
      <c r="D13" s="9" t="s">
        <v>8</v>
      </c>
      <c r="E13" s="15" t="s">
        <v>5</v>
      </c>
      <c r="F13" s="8" t="s">
        <v>7</v>
      </c>
      <c r="G13" s="9" t="s">
        <v>8</v>
      </c>
    </row>
    <row r="14" spans="2:12" x14ac:dyDescent="0.2">
      <c r="B14" s="2" t="s">
        <v>3</v>
      </c>
      <c r="C14" s="2">
        <v>237</v>
      </c>
      <c r="D14" s="3">
        <v>50</v>
      </c>
      <c r="E14" s="12">
        <f>SUM(C14:D14)</f>
        <v>287</v>
      </c>
      <c r="F14" s="16">
        <f>100/E14*$C14</f>
        <v>82.578397212543564</v>
      </c>
      <c r="G14" s="17">
        <f>100/E14*D14</f>
        <v>17.421602787456447</v>
      </c>
    </row>
    <row r="15" spans="2:12" x14ac:dyDescent="0.2">
      <c r="B15" s="2" t="s">
        <v>9</v>
      </c>
      <c r="C15" s="2">
        <v>14</v>
      </c>
      <c r="D15" s="3">
        <v>170</v>
      </c>
      <c r="E15" s="13">
        <f>SUM(C15:D15)</f>
        <v>184</v>
      </c>
      <c r="F15" s="18">
        <f>100/E15*$C15</f>
        <v>7.6086956521739122</v>
      </c>
      <c r="G15" s="19">
        <f>100/E15*D15</f>
        <v>92.391304347826079</v>
      </c>
    </row>
    <row r="16" spans="2:12" x14ac:dyDescent="0.2">
      <c r="B16" s="2" t="s">
        <v>10</v>
      </c>
      <c r="C16" s="2">
        <v>239</v>
      </c>
      <c r="D16" s="3">
        <v>8</v>
      </c>
      <c r="E16" s="13">
        <f>SUM(C16:D16)</f>
        <v>247</v>
      </c>
      <c r="F16" s="18">
        <f>100/E16*$C16</f>
        <v>96.761133603238861</v>
      </c>
      <c r="G16" s="19">
        <f>100/E16*D16</f>
        <v>3.2388663967611335</v>
      </c>
    </row>
    <row r="17" spans="2:7" x14ac:dyDescent="0.2">
      <c r="B17" s="2" t="s">
        <v>11</v>
      </c>
      <c r="C17" s="2">
        <v>102</v>
      </c>
      <c r="D17" s="3">
        <v>38</v>
      </c>
      <c r="E17" s="13">
        <f>SUM(C17:D17)</f>
        <v>140</v>
      </c>
      <c r="F17" s="18">
        <f>100/E17*$C17</f>
        <v>72.857142857142861</v>
      </c>
      <c r="G17" s="19">
        <f>100/E17*D17</f>
        <v>27.142857142857142</v>
      </c>
    </row>
    <row r="18" spans="2:7" ht="17" thickBot="1" x14ac:dyDescent="0.25">
      <c r="B18" s="4" t="s">
        <v>12</v>
      </c>
      <c r="C18" s="4">
        <v>31</v>
      </c>
      <c r="D18" s="5">
        <v>182</v>
      </c>
      <c r="E18" s="14">
        <f>SUM(C18:D18)</f>
        <v>213</v>
      </c>
      <c r="F18" s="20">
        <f>100/E18*$C18</f>
        <v>14.553990610328638</v>
      </c>
      <c r="G18" s="21">
        <f>100/E18*D18</f>
        <v>85.44600938967136</v>
      </c>
    </row>
  </sheetData>
  <mergeCells count="4">
    <mergeCell ref="C12:E12"/>
    <mergeCell ref="C1:E1"/>
    <mergeCell ref="F12:G12"/>
    <mergeCell ref="F1:G1"/>
  </mergeCells>
  <pageMargins left="0.75" right="0.75" top="1" bottom="1" header="0.5" footer="0.5"/>
  <pageSetup paperSize="9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Lars Langemeyer</dc:creator>
  <cp:lastModifiedBy>Lars Langemeyer</cp:lastModifiedBy>
  <dcterms:created xsi:type="dcterms:W3CDTF">2017-03-13T14:37:33Z</dcterms:created>
  <dcterms:modified xsi:type="dcterms:W3CDTF">2020-02-14T10:21:26Z</dcterms:modified>
</cp:coreProperties>
</file>