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/>
  <mc:AlternateContent xmlns:mc="http://schemas.openxmlformats.org/markup-compatibility/2006">
    <mc:Choice Requires="x15">
      <x15ac:absPath xmlns:x15ac="http://schemas.microsoft.com/office/spreadsheetml/2010/11/ac" url="/Users/larslangemeyer/Desktop/"/>
    </mc:Choice>
  </mc:AlternateContent>
  <xr:revisionPtr revIDLastSave="0" documentId="8_{31A9C777-A654-7749-B1C1-30F8CB008A03}" xr6:coauthVersionLast="36" xr6:coauthVersionMax="36" xr10:uidLastSave="{00000000-0000-0000-0000-000000000000}"/>
  <bookViews>
    <workbookView xWindow="27660" yWindow="5460" windowWidth="28920" windowHeight="14780" xr2:uid="{00000000-000D-0000-FFFF-FFFF00000000}"/>
  </bookViews>
  <sheets>
    <sheet name="Raw Data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J19" i="2"/>
  <c r="F19" i="2"/>
  <c r="J15" i="2"/>
  <c r="I15" i="2"/>
  <c r="H15" i="2"/>
  <c r="G15" i="2"/>
  <c r="F15" i="2"/>
  <c r="E15" i="2"/>
  <c r="D15" i="2"/>
  <c r="C15" i="2"/>
  <c r="J14" i="2"/>
  <c r="I14" i="2"/>
  <c r="H14" i="2"/>
  <c r="G14" i="2"/>
  <c r="F14" i="2"/>
  <c r="E14" i="2"/>
  <c r="D14" i="2"/>
  <c r="C14" i="2"/>
  <c r="J13" i="2"/>
  <c r="I13" i="2"/>
  <c r="H13" i="2"/>
  <c r="G13" i="2"/>
  <c r="F13" i="2"/>
  <c r="E13" i="2"/>
  <c r="D13" i="2"/>
  <c r="C13" i="2"/>
  <c r="J12" i="2"/>
  <c r="I12" i="2"/>
  <c r="H12" i="2"/>
  <c r="G12" i="2"/>
  <c r="F12" i="2"/>
  <c r="E12" i="2"/>
  <c r="D12" i="2"/>
  <c r="C12" i="2"/>
  <c r="J11" i="2"/>
  <c r="J20" i="2" s="1"/>
  <c r="I11" i="2"/>
  <c r="I20" i="2" s="1"/>
  <c r="H11" i="2"/>
  <c r="H20" i="2" s="1"/>
  <c r="G11" i="2"/>
  <c r="G20" i="2" s="1"/>
  <c r="F11" i="2"/>
  <c r="F20" i="2" s="1"/>
  <c r="E11" i="2"/>
  <c r="E20" i="2" s="1"/>
  <c r="D11" i="2"/>
  <c r="D20" i="2" s="1"/>
  <c r="C11" i="2"/>
  <c r="J10" i="2"/>
  <c r="J21" i="2" s="1"/>
  <c r="I10" i="2"/>
  <c r="I21" i="2" s="1"/>
  <c r="H10" i="2"/>
  <c r="H19" i="2" s="1"/>
  <c r="G10" i="2"/>
  <c r="G19" i="2" s="1"/>
  <c r="F10" i="2"/>
  <c r="F21" i="2" s="1"/>
  <c r="E10" i="2"/>
  <c r="E21" i="2" s="1"/>
  <c r="D10" i="2"/>
  <c r="D19" i="2" s="1"/>
  <c r="C10" i="2"/>
  <c r="C20" i="2" l="1"/>
  <c r="E19" i="2"/>
  <c r="I19" i="2"/>
  <c r="G21" i="2"/>
  <c r="H21" i="2"/>
  <c r="C19" i="2"/>
  <c r="C21" i="2"/>
</calcChain>
</file>

<file path=xl/sharedStrings.xml><?xml version="1.0" encoding="utf-8"?>
<sst xmlns="http://schemas.openxmlformats.org/spreadsheetml/2006/main" count="45" uniqueCount="26">
  <si>
    <t>Ctrl -</t>
  </si>
  <si>
    <t>PI3P</t>
  </si>
  <si>
    <t>PI5P</t>
  </si>
  <si>
    <t>PI3,4P</t>
  </si>
  <si>
    <t>PI3,5P</t>
  </si>
  <si>
    <t>PI4,5P</t>
  </si>
  <si>
    <t>PS</t>
  </si>
  <si>
    <t>STABW.</t>
  </si>
  <si>
    <t>MW Pellet</t>
  </si>
  <si>
    <t>MW SN</t>
  </si>
  <si>
    <t>% Pellet1</t>
  </si>
  <si>
    <t>% SN 1</t>
  </si>
  <si>
    <t>%Pellet 2</t>
  </si>
  <si>
    <t>% SN 2</t>
  </si>
  <si>
    <t>% Pellet 3</t>
  </si>
  <si>
    <t>%SN 3</t>
  </si>
  <si>
    <t>PO neutral</t>
  </si>
  <si>
    <t>Lipid Mixes</t>
  </si>
  <si>
    <t>added on 20200206</t>
  </si>
  <si>
    <t>POPE</t>
  </si>
  <si>
    <t>mol %</t>
  </si>
  <si>
    <t>POPC</t>
  </si>
  <si>
    <t>PI(4,5)P2</t>
  </si>
  <si>
    <t>PI(3,5)P2</t>
  </si>
  <si>
    <t>PI(3,4)P2</t>
  </si>
  <si>
    <t>2 mol% PI(X)P, 1 mol% PI(X,X)P2, 4 mol% PS for a total of 4 mol% negative charge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</si>
</sst>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% Liposome bound Protein</a:t>
            </a:r>
          </a:p>
        </c:rich>
      </c:tx>
      <c:layout>
        <c:manualLayout>
          <c:xMode val="edge"/>
          <c:yMode val="edge"/>
          <c:x val="0.3509860017497812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'Raw Data'!$C$21:$J$21</c:f>
                <c:numCache>
                  <c:formatCode>General</c:formatCode>
                  <c:ptCount val="8"/>
                  <c:pt idx="0">
                    <c:v>0.92998886578944151</c:v>
                  </c:pt>
                  <c:pt idx="1">
                    <c:v>1.4030314726693798</c:v>
                  </c:pt>
                  <c:pt idx="2">
                    <c:v>2.4604702472639417</c:v>
                  </c:pt>
                  <c:pt idx="3">
                    <c:v>1.8002411364143855</c:v>
                  </c:pt>
                  <c:pt idx="4">
                    <c:v>3.0887268304908346</c:v>
                  </c:pt>
                  <c:pt idx="5">
                    <c:v>1.1413276574424309</c:v>
                  </c:pt>
                  <c:pt idx="6">
                    <c:v>1.7820738145827095</c:v>
                  </c:pt>
                  <c:pt idx="7">
                    <c:v>0.83471445604735373</c:v>
                  </c:pt>
                </c:numCache>
              </c:numRef>
            </c:plus>
            <c:minus>
              <c:numRef>
                <c:f>'Raw Data'!$C$21:$J$21</c:f>
                <c:numCache>
                  <c:formatCode>General</c:formatCode>
                  <c:ptCount val="8"/>
                  <c:pt idx="0">
                    <c:v>0.92998886578944151</c:v>
                  </c:pt>
                  <c:pt idx="1">
                    <c:v>1.4030314726693798</c:v>
                  </c:pt>
                  <c:pt idx="2">
                    <c:v>2.4604702472639417</c:v>
                  </c:pt>
                  <c:pt idx="3">
                    <c:v>1.8002411364143855</c:v>
                  </c:pt>
                  <c:pt idx="4">
                    <c:v>3.0887268304908346</c:v>
                  </c:pt>
                  <c:pt idx="5">
                    <c:v>1.1413276574424309</c:v>
                  </c:pt>
                  <c:pt idx="6">
                    <c:v>1.7820738145827095</c:v>
                  </c:pt>
                  <c:pt idx="7">
                    <c:v>0.83471445604735373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'Raw Data'!$C$18:$J$18</c:f>
              <c:strCache>
                <c:ptCount val="8"/>
                <c:pt idx="0">
                  <c:v>Ctrl -</c:v>
                </c:pt>
                <c:pt idx="1">
                  <c:v>PI3P</c:v>
                </c:pt>
                <c:pt idx="2">
                  <c:v>PI5P</c:v>
                </c:pt>
                <c:pt idx="3">
                  <c:v>PI3,4P</c:v>
                </c:pt>
                <c:pt idx="4">
                  <c:v>PI3,5P</c:v>
                </c:pt>
                <c:pt idx="5">
                  <c:v>PI4,5P</c:v>
                </c:pt>
                <c:pt idx="6">
                  <c:v>PS</c:v>
                </c:pt>
                <c:pt idx="7">
                  <c:v>PO neutral</c:v>
                </c:pt>
              </c:strCache>
            </c:strRef>
          </c:cat>
          <c:val>
            <c:numRef>
              <c:f>'Raw Data'!$C$19:$J$19</c:f>
              <c:numCache>
                <c:formatCode>#,##0.00</c:formatCode>
                <c:ptCount val="8"/>
                <c:pt idx="0">
                  <c:v>13.836420804243863</c:v>
                </c:pt>
                <c:pt idx="1">
                  <c:v>37.51267444256208</c:v>
                </c:pt>
                <c:pt idx="2">
                  <c:v>29.310510503126341</c:v>
                </c:pt>
                <c:pt idx="3">
                  <c:v>38.567563749699623</c:v>
                </c:pt>
                <c:pt idx="4">
                  <c:v>35.756029529487087</c:v>
                </c:pt>
                <c:pt idx="5">
                  <c:v>35.463658990715274</c:v>
                </c:pt>
                <c:pt idx="6">
                  <c:v>39.099739006653294</c:v>
                </c:pt>
                <c:pt idx="7">
                  <c:v>21.876793930494699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A-4136-921A-824CC5CE6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3820264"/>
        <c:axId val="513820920"/>
      </c:barChart>
      <c:catAx>
        <c:axId val="513820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3820920"/>
        <c:crosses val="autoZero"/>
        <c:auto val="1"/>
        <c:lblAlgn val="ctr"/>
        <c:lblOffset val="100"/>
        <c:noMultiLvlLbl val="0"/>
      </c:catAx>
      <c:valAx>
        <c:axId val="513820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3820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533399</xdr:colOff>
      <xdr:row>5</xdr:row>
      <xdr:rowOff>152400</xdr:rowOff>
    </xdr:from>
    <xdr:to>
      <xdr:col>17</xdr:col>
      <xdr:colOff>123824</xdr:colOff>
      <xdr:row>20</xdr:row>
      <xdr:rowOff>171450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4"/>
  <sheetViews>
    <sheetView tabSelected="1" topLeftCell="B1" workbookViewId="0">
      <selection activeCell="C21" sqref="C21"/>
    </sheetView>
  </sheetViews>
  <sheetFormatPr baseColWidth="10" defaultRowHeight="15" x14ac:dyDescent="0.2"/>
  <cols>
    <col min="1" max="1" width="17.83203125" bestFit="1" customWidth="1"/>
  </cols>
  <sheetData>
    <row r="2" spans="2:10" x14ac:dyDescent="0.2"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16</v>
      </c>
    </row>
    <row r="3" spans="2:10" x14ac:dyDescent="0.2">
      <c r="C3">
        <v>10956.063829999999</v>
      </c>
      <c r="D3">
        <v>71627.467048999999</v>
      </c>
      <c r="E3">
        <v>45871.585635000003</v>
      </c>
      <c r="F3">
        <v>36872.529968000003</v>
      </c>
      <c r="G3">
        <v>38768.725274999997</v>
      </c>
      <c r="H3">
        <v>35643.148867000004</v>
      </c>
      <c r="I3">
        <v>54412.479063999999</v>
      </c>
      <c r="J3">
        <v>18930.271186333299</v>
      </c>
    </row>
    <row r="4" spans="2:10" x14ac:dyDescent="0.2">
      <c r="C4">
        <v>73935.212765999997</v>
      </c>
      <c r="D4">
        <v>129026.39541500001</v>
      </c>
      <c r="E4">
        <v>119257.828729</v>
      </c>
      <c r="F4">
        <v>63907.271292999998</v>
      </c>
      <c r="G4">
        <v>57919.769230999998</v>
      </c>
      <c r="H4">
        <v>61073.132685999997</v>
      </c>
      <c r="I4">
        <v>76423.561575999993</v>
      </c>
      <c r="J4">
        <v>72172.836158333303</v>
      </c>
    </row>
    <row r="5" spans="2:10" x14ac:dyDescent="0.2">
      <c r="C5">
        <v>11832.1144</v>
      </c>
      <c r="D5">
        <v>92352.343840000001</v>
      </c>
      <c r="E5">
        <v>64724.762431000003</v>
      </c>
      <c r="F5">
        <v>30604.337539</v>
      </c>
      <c r="G5">
        <v>36208.692307999998</v>
      </c>
      <c r="H5">
        <v>38449.750808999997</v>
      </c>
      <c r="I5">
        <v>44993.748767999998</v>
      </c>
      <c r="J5">
        <v>22001.1694916667</v>
      </c>
    </row>
    <row r="6" spans="2:10" x14ac:dyDescent="0.2">
      <c r="C6">
        <v>75835.136899999998</v>
      </c>
      <c r="D6">
        <v>143761.09742100001</v>
      </c>
      <c r="E6">
        <v>171753.872928</v>
      </c>
      <c r="F6">
        <v>49570.290221000003</v>
      </c>
      <c r="G6">
        <v>72981.868132000003</v>
      </c>
      <c r="H6">
        <v>74445.899676000001</v>
      </c>
      <c r="I6">
        <v>72789.642856999999</v>
      </c>
      <c r="J6">
        <v>74489.033898333306</v>
      </c>
    </row>
    <row r="7" spans="2:10" x14ac:dyDescent="0.2">
      <c r="C7">
        <v>13996.161099999999</v>
      </c>
      <c r="D7">
        <v>81525.667621999994</v>
      </c>
      <c r="E7">
        <v>84542.022098999994</v>
      </c>
      <c r="F7">
        <v>41258.466876999999</v>
      </c>
      <c r="G7">
        <v>43598.934066000002</v>
      </c>
      <c r="H7">
        <v>39307.595469</v>
      </c>
      <c r="I7">
        <v>36092.067733999997</v>
      </c>
      <c r="J7">
        <v>21347.3672316667</v>
      </c>
    </row>
    <row r="8" spans="2:10" x14ac:dyDescent="0.2">
      <c r="C8">
        <v>78652.8508</v>
      </c>
      <c r="D8">
        <v>134565.467049</v>
      </c>
      <c r="E8">
        <v>173348.61326000001</v>
      </c>
      <c r="F8">
        <v>59511.123028000002</v>
      </c>
      <c r="G8">
        <v>84593.428570999997</v>
      </c>
      <c r="H8">
        <v>71480.783171999996</v>
      </c>
      <c r="I8">
        <v>60126.497537000003</v>
      </c>
      <c r="J8">
        <v>75466.197740000003</v>
      </c>
    </row>
    <row r="10" spans="2:10" x14ac:dyDescent="0.2">
      <c r="B10" t="s">
        <v>10</v>
      </c>
      <c r="C10" s="1">
        <f>100/(C3+C4)*C3</f>
        <v>12.905994902326913</v>
      </c>
      <c r="D10" s="1">
        <f t="shared" ref="D10:H10" si="0">100/(D3+D4)*D3</f>
        <v>35.697028788494379</v>
      </c>
      <c r="E10" s="1">
        <f t="shared" si="0"/>
        <v>27.779172966654997</v>
      </c>
      <c r="F10" s="1">
        <f t="shared" si="0"/>
        <v>36.587222346774979</v>
      </c>
      <c r="G10" s="1">
        <f t="shared" si="0"/>
        <v>40.096523865716215</v>
      </c>
      <c r="H10" s="1">
        <f t="shared" si="0"/>
        <v>36.853307731302458</v>
      </c>
      <c r="I10" s="1">
        <f>100/(I3+I4)*I3</f>
        <v>41.588295394628965</v>
      </c>
      <c r="J10" s="1">
        <f>100/(J3+J4)*J3</f>
        <v>20.778952264180401</v>
      </c>
    </row>
    <row r="11" spans="2:10" x14ac:dyDescent="0.2">
      <c r="B11" t="s">
        <v>11</v>
      </c>
      <c r="C11" s="1">
        <f>100/(C3+C4)*C4</f>
        <v>87.09400509767309</v>
      </c>
      <c r="D11" s="1">
        <f t="shared" ref="D11:J11" si="1">100/(D3+D4)*D4</f>
        <v>64.302971211505621</v>
      </c>
      <c r="E11" s="1">
        <f t="shared" si="1"/>
        <v>72.220827033345003</v>
      </c>
      <c r="F11" s="1">
        <f t="shared" si="1"/>
        <v>63.412777653225021</v>
      </c>
      <c r="G11" s="1">
        <f t="shared" si="1"/>
        <v>59.9034761342838</v>
      </c>
      <c r="H11" s="1">
        <f t="shared" si="1"/>
        <v>63.146692268697535</v>
      </c>
      <c r="I11" s="1">
        <f t="shared" si="1"/>
        <v>58.411704605371035</v>
      </c>
      <c r="J11" s="1">
        <f t="shared" si="1"/>
        <v>79.22104773581961</v>
      </c>
    </row>
    <row r="12" spans="2:10" x14ac:dyDescent="0.2">
      <c r="B12" t="s">
        <v>12</v>
      </c>
      <c r="C12" s="1">
        <f>100/(C5+C6)*C5</f>
        <v>13.496618434528243</v>
      </c>
      <c r="D12" s="1">
        <f t="shared" ref="D12:J12" si="2">100/(D5+D6)*D5</f>
        <v>39.113547855123436</v>
      </c>
      <c r="E12" s="1">
        <f t="shared" si="2"/>
        <v>27.370236779631636</v>
      </c>
      <c r="F12" s="1">
        <f t="shared" si="2"/>
        <v>38.172098073985495</v>
      </c>
      <c r="G12" s="1">
        <f t="shared" si="2"/>
        <v>33.161009671615894</v>
      </c>
      <c r="H12" s="1">
        <f t="shared" si="2"/>
        <v>34.057778704334289</v>
      </c>
      <c r="I12" s="1">
        <f t="shared" si="2"/>
        <v>38.200418706952817</v>
      </c>
      <c r="J12" s="1">
        <f t="shared" si="2"/>
        <v>22.801454156688866</v>
      </c>
    </row>
    <row r="13" spans="2:10" x14ac:dyDescent="0.2">
      <c r="B13" t="s">
        <v>13</v>
      </c>
      <c r="C13" s="1">
        <f>100/(C5+C6)*C6</f>
        <v>86.503381565471756</v>
      </c>
      <c r="D13" s="1">
        <f t="shared" ref="D13:J13" si="3">100/(D5+D6)*D6</f>
        <v>60.886452144876571</v>
      </c>
      <c r="E13" s="1">
        <f t="shared" si="3"/>
        <v>72.629763220368361</v>
      </c>
      <c r="F13" s="1">
        <f t="shared" si="3"/>
        <v>61.827901926014505</v>
      </c>
      <c r="G13" s="1">
        <f t="shared" si="3"/>
        <v>66.838990328384114</v>
      </c>
      <c r="H13" s="1">
        <f t="shared" si="3"/>
        <v>65.942221295665718</v>
      </c>
      <c r="I13" s="1">
        <f t="shared" si="3"/>
        <v>61.799581293047183</v>
      </c>
      <c r="J13" s="1">
        <f t="shared" si="3"/>
        <v>77.198545843311123</v>
      </c>
    </row>
    <row r="14" spans="2:10" x14ac:dyDescent="0.2">
      <c r="B14" t="s">
        <v>14</v>
      </c>
      <c r="C14" s="1">
        <f>100/(C7+C8)*C7</f>
        <v>15.106649075876437</v>
      </c>
      <c r="D14" s="1">
        <f t="shared" ref="D14:J14" si="4">100/(D7+D8)*D7</f>
        <v>37.727446684068411</v>
      </c>
      <c r="E14" s="1">
        <f t="shared" si="4"/>
        <v>32.782121763092398</v>
      </c>
      <c r="F14" s="1">
        <f t="shared" si="4"/>
        <v>40.943370828338395</v>
      </c>
      <c r="G14" s="1">
        <f t="shared" si="4"/>
        <v>34.010555051129153</v>
      </c>
      <c r="H14" s="1">
        <f t="shared" si="4"/>
        <v>35.479890536509075</v>
      </c>
      <c r="I14" s="1">
        <f t="shared" si="4"/>
        <v>37.510502918378101</v>
      </c>
      <c r="J14" s="1">
        <f t="shared" si="4"/>
        <v>22.049975370614838</v>
      </c>
    </row>
    <row r="15" spans="2:10" x14ac:dyDescent="0.2">
      <c r="B15" t="s">
        <v>15</v>
      </c>
      <c r="C15" s="1">
        <f>100/(C7+C8)*C8</f>
        <v>84.893350924123567</v>
      </c>
      <c r="D15" s="1">
        <f t="shared" ref="D15:J15" si="5">100/(D7+D8)*D8</f>
        <v>62.272553315931582</v>
      </c>
      <c r="E15" s="1">
        <f t="shared" si="5"/>
        <v>67.217878236907609</v>
      </c>
      <c r="F15" s="1">
        <f t="shared" si="5"/>
        <v>59.056629171661612</v>
      </c>
      <c r="G15" s="1">
        <f t="shared" si="5"/>
        <v>65.989444948870855</v>
      </c>
      <c r="H15" s="1">
        <f t="shared" si="5"/>
        <v>64.520109463490925</v>
      </c>
      <c r="I15" s="1">
        <f t="shared" si="5"/>
        <v>62.489497081621892</v>
      </c>
      <c r="J15" s="1">
        <f t="shared" si="5"/>
        <v>77.950024629385169</v>
      </c>
    </row>
    <row r="18" spans="1:10" x14ac:dyDescent="0.2">
      <c r="C18" t="s">
        <v>0</v>
      </c>
      <c r="D18" t="s">
        <v>1</v>
      </c>
      <c r="E18" t="s">
        <v>2</v>
      </c>
      <c r="F18" t="s">
        <v>3</v>
      </c>
      <c r="G18" t="s">
        <v>4</v>
      </c>
      <c r="H18" t="s">
        <v>5</v>
      </c>
      <c r="I18" t="s">
        <v>6</v>
      </c>
      <c r="J18" t="s">
        <v>16</v>
      </c>
    </row>
    <row r="19" spans="1:10" x14ac:dyDescent="0.2">
      <c r="B19" t="s">
        <v>8</v>
      </c>
      <c r="C19" s="1">
        <f>AVERAGE(C10,C12,C14)</f>
        <v>13.836420804243863</v>
      </c>
      <c r="D19" s="1">
        <f>AVERAGE(D10,D12,D14)</f>
        <v>37.51267444256208</v>
      </c>
      <c r="E19" s="1">
        <f t="shared" ref="E19" si="6">AVERAGE(E10,E12,E14)</f>
        <v>29.310510503126341</v>
      </c>
      <c r="F19" s="1">
        <f>AVERAGE(F10,F12,F14)</f>
        <v>38.567563749699623</v>
      </c>
      <c r="G19" s="1">
        <f>AVERAGE(G10,G12,G14)</f>
        <v>35.756029529487087</v>
      </c>
      <c r="H19" s="1">
        <f t="shared" ref="H19" si="7">AVERAGE(H10,H12,H14)</f>
        <v>35.463658990715274</v>
      </c>
      <c r="I19" s="1">
        <f>AVERAGE(I10,I12,I14)</f>
        <v>39.099739006653294</v>
      </c>
      <c r="J19" s="1">
        <f>AVERAGE(J10,J12,J14)</f>
        <v>21.876793930494699</v>
      </c>
    </row>
    <row r="20" spans="1:10" x14ac:dyDescent="0.2">
      <c r="B20" t="s">
        <v>9</v>
      </c>
      <c r="C20" s="1">
        <f t="shared" ref="C20:D20" si="8">AVERAGE(C11,C13,C15)</f>
        <v>86.163579195756142</v>
      </c>
      <c r="D20" s="1">
        <f t="shared" si="8"/>
        <v>62.48732555743792</v>
      </c>
      <c r="E20" s="1">
        <f>AVERAGE(E11,E13,E15)</f>
        <v>70.689489496873662</v>
      </c>
      <c r="F20" s="1">
        <f t="shared" ref="F20:J20" si="9">AVERAGE(F11,F13,F15)</f>
        <v>61.432436250300384</v>
      </c>
      <c r="G20" s="1">
        <f t="shared" si="9"/>
        <v>64.24397047051292</v>
      </c>
      <c r="H20" s="1">
        <f t="shared" si="9"/>
        <v>64.536341009284726</v>
      </c>
      <c r="I20" s="1">
        <f t="shared" si="9"/>
        <v>60.900260993346706</v>
      </c>
      <c r="J20" s="1">
        <f t="shared" si="9"/>
        <v>78.123206069505287</v>
      </c>
    </row>
    <row r="21" spans="1:10" x14ac:dyDescent="0.2">
      <c r="B21" t="s">
        <v>7</v>
      </c>
      <c r="C21">
        <f t="shared" ref="C21:F21" si="10">_xlfn.STDEV.P(C10,C12,C14)</f>
        <v>0.92998886578944151</v>
      </c>
      <c r="D21">
        <f t="shared" si="10"/>
        <v>1.4030314726693798</v>
      </c>
      <c r="E21">
        <f t="shared" si="10"/>
        <v>2.4604702472639417</v>
      </c>
      <c r="F21">
        <f t="shared" si="10"/>
        <v>1.8002411364143855</v>
      </c>
      <c r="G21">
        <f>_xlfn.STDEV.P(G10,G12,G14)</f>
        <v>3.0887268304908346</v>
      </c>
      <c r="H21">
        <f>_xlfn.STDEV.P(H10,H12,H14)</f>
        <v>1.1413276574424309</v>
      </c>
      <c r="I21">
        <f t="shared" ref="I21:J21" si="11">_xlfn.STDEV.P(I10,I12,I14)</f>
        <v>1.7820738145827095</v>
      </c>
      <c r="J21">
        <f t="shared" si="11"/>
        <v>0.83471445604735373</v>
      </c>
    </row>
    <row r="24" spans="1:10" x14ac:dyDescent="0.2">
      <c r="A24" t="s">
        <v>17</v>
      </c>
      <c r="B24" s="2" t="s">
        <v>20</v>
      </c>
      <c r="C24" s="2" t="s">
        <v>0</v>
      </c>
      <c r="D24" s="2" t="s">
        <v>1</v>
      </c>
      <c r="E24" s="2" t="s">
        <v>2</v>
      </c>
      <c r="F24" s="2" t="s">
        <v>3</v>
      </c>
      <c r="G24" s="2" t="s">
        <v>4</v>
      </c>
      <c r="H24" s="2" t="s">
        <v>5</v>
      </c>
      <c r="I24" s="2" t="s">
        <v>6</v>
      </c>
      <c r="J24" s="2" t="s">
        <v>16</v>
      </c>
    </row>
    <row r="25" spans="1:10" x14ac:dyDescent="0.2">
      <c r="A25" t="s">
        <v>18</v>
      </c>
      <c r="B25" s="2" t="s">
        <v>21</v>
      </c>
      <c r="C25" s="2"/>
      <c r="D25" s="2">
        <v>80</v>
      </c>
      <c r="E25" s="2">
        <v>80</v>
      </c>
      <c r="F25" s="2">
        <v>81</v>
      </c>
      <c r="G25" s="2">
        <v>81</v>
      </c>
      <c r="H25" s="2">
        <v>81</v>
      </c>
      <c r="I25" s="2">
        <v>78</v>
      </c>
      <c r="J25" s="2">
        <v>82</v>
      </c>
    </row>
    <row r="26" spans="1:10" x14ac:dyDescent="0.2">
      <c r="B26" s="2" t="s">
        <v>19</v>
      </c>
      <c r="C26" s="2"/>
      <c r="D26" s="2">
        <v>18</v>
      </c>
      <c r="E26" s="2">
        <v>18</v>
      </c>
      <c r="F26" s="2">
        <v>18</v>
      </c>
      <c r="G26" s="2">
        <v>18</v>
      </c>
      <c r="H26" s="2">
        <v>18</v>
      </c>
      <c r="I26" s="2">
        <v>18</v>
      </c>
      <c r="J26" s="2">
        <v>18</v>
      </c>
    </row>
    <row r="27" spans="1:10" x14ac:dyDescent="0.2">
      <c r="B27" s="2" t="s">
        <v>1</v>
      </c>
      <c r="C27" s="2"/>
      <c r="D27" s="2">
        <v>2</v>
      </c>
      <c r="E27" s="2"/>
      <c r="F27" s="2"/>
      <c r="G27" s="2"/>
      <c r="H27" s="2"/>
      <c r="I27" s="2"/>
      <c r="J27" s="2"/>
    </row>
    <row r="28" spans="1:10" x14ac:dyDescent="0.2">
      <c r="B28" s="2" t="s">
        <v>2</v>
      </c>
      <c r="C28" s="2"/>
      <c r="D28" s="2"/>
      <c r="E28" s="2">
        <v>2</v>
      </c>
      <c r="F28" s="2"/>
      <c r="G28" s="2"/>
      <c r="H28" s="2"/>
      <c r="I28" s="2"/>
      <c r="J28" s="2"/>
    </row>
    <row r="29" spans="1:10" x14ac:dyDescent="0.2">
      <c r="B29" s="2" t="s">
        <v>24</v>
      </c>
      <c r="C29" s="2"/>
      <c r="D29" s="2"/>
      <c r="E29" s="2"/>
      <c r="F29" s="2">
        <v>1</v>
      </c>
      <c r="G29" s="2"/>
      <c r="H29" s="2"/>
      <c r="I29" s="2"/>
      <c r="J29" s="2"/>
    </row>
    <row r="30" spans="1:10" x14ac:dyDescent="0.2">
      <c r="B30" s="2" t="s">
        <v>23</v>
      </c>
      <c r="C30" s="2"/>
      <c r="D30" s="2"/>
      <c r="E30" s="2"/>
      <c r="F30" s="2"/>
      <c r="G30" s="2">
        <v>1</v>
      </c>
      <c r="H30" s="2"/>
      <c r="I30" s="2"/>
      <c r="J30" s="2"/>
    </row>
    <row r="31" spans="1:10" x14ac:dyDescent="0.2">
      <c r="B31" s="2" t="s">
        <v>22</v>
      </c>
      <c r="C31" s="2"/>
      <c r="D31" s="2"/>
      <c r="E31" s="2"/>
      <c r="F31" s="2"/>
      <c r="G31" s="2"/>
      <c r="H31" s="2">
        <v>1</v>
      </c>
      <c r="I31" s="2"/>
      <c r="J31" s="2"/>
    </row>
    <row r="32" spans="1:10" x14ac:dyDescent="0.2">
      <c r="B32" s="2" t="s">
        <v>6</v>
      </c>
      <c r="C32" s="2"/>
      <c r="D32" s="2"/>
      <c r="E32" s="2"/>
      <c r="F32" s="2"/>
      <c r="G32" s="2"/>
      <c r="H32" s="2"/>
      <c r="I32" s="2">
        <v>4</v>
      </c>
      <c r="J32" s="2"/>
    </row>
    <row r="34" spans="1:1" x14ac:dyDescent="0.2">
      <c r="A34" t="s">
        <v>25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Lars Langemeyer</cp:lastModifiedBy>
  <dcterms:created xsi:type="dcterms:W3CDTF">2019-09-12T10:17:47Z</dcterms:created>
  <dcterms:modified xsi:type="dcterms:W3CDTF">2020-02-07T14:17:10Z</dcterms:modified>
</cp:coreProperties>
</file>