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bc-common$/2) Literature Master/1) Manuscripts/1) In preparation/7) Langemeyer, MC1 recruitment by membrane and Rab5/Quantification files/"/>
    </mc:Choice>
  </mc:AlternateContent>
  <xr:revisionPtr revIDLastSave="0" documentId="8_{474A520B-E997-3E42-8B47-9D5687BA336A}" xr6:coauthVersionLast="36" xr6:coauthVersionMax="36" xr10:uidLastSave="{00000000-0000-0000-0000-000000000000}"/>
  <bookViews>
    <workbookView xWindow="25600" yWindow="460" windowWidth="38400" windowHeight="21140" xr2:uid="{00000000-000D-0000-FFFF-FFFF00000000}"/>
  </bookViews>
  <sheets>
    <sheet name="Tabelle1" sheetId="1" r:id="rId1"/>
  </sheets>
  <definedNames>
    <definedName name="_xlnm.Print_Area" localSheetId="0">Tabelle1!$W$1:$AO$23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K14" i="1"/>
  <c r="L14" i="1"/>
  <c r="V11" i="1"/>
  <c r="J13" i="1"/>
  <c r="K13" i="1"/>
  <c r="L13" i="1"/>
  <c r="V10" i="1"/>
  <c r="J12" i="1"/>
  <c r="K12" i="1"/>
  <c r="L12" i="1"/>
  <c r="V9" i="1"/>
  <c r="J11" i="1"/>
  <c r="K11" i="1"/>
  <c r="V8" i="1"/>
  <c r="J9" i="1"/>
  <c r="K9" i="1"/>
  <c r="L9" i="1"/>
  <c r="V7" i="1"/>
  <c r="J8" i="1"/>
  <c r="K8" i="1"/>
  <c r="L8" i="1"/>
  <c r="V6" i="1"/>
  <c r="J7" i="1"/>
  <c r="K7" i="1"/>
  <c r="L7" i="1"/>
  <c r="V5" i="1"/>
  <c r="J6" i="1"/>
  <c r="K6" i="1"/>
  <c r="V4" i="1"/>
  <c r="U6" i="1"/>
  <c r="U7" i="1"/>
  <c r="U4" i="1"/>
  <c r="U5" i="1"/>
  <c r="U11" i="1"/>
  <c r="U10" i="1"/>
  <c r="U9" i="1"/>
  <c r="U8" i="1"/>
  <c r="U13" i="1"/>
  <c r="E14" i="1"/>
  <c r="C14" i="1"/>
  <c r="E13" i="1"/>
  <c r="C13" i="1"/>
  <c r="E12" i="1"/>
  <c r="C12" i="1"/>
  <c r="E11" i="1"/>
  <c r="C11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<sst xmlns="http://schemas.openxmlformats.org/spreadsheetml/2006/main" count="21" uniqueCount="18">
  <si>
    <t>Exp1</t>
  </si>
  <si>
    <t>Exp2</t>
  </si>
  <si>
    <t>Exp3</t>
  </si>
  <si>
    <t>pmole</t>
  </si>
  <si>
    <t>µM</t>
  </si>
  <si>
    <t>M</t>
  </si>
  <si>
    <t>STDV</t>
  </si>
  <si>
    <t>k obs (=1/t1)</t>
  </si>
  <si>
    <t>Titration Recruiter</t>
  </si>
  <si>
    <t>Vol in µl</t>
  </si>
  <si>
    <t>Dimer</t>
  </si>
  <si>
    <t>Trimer</t>
  </si>
  <si>
    <t>Mon1-Ccz1</t>
  </si>
  <si>
    <t>w/o GEF</t>
  </si>
  <si>
    <t>Mon1-Ccz1-CG8270</t>
  </si>
  <si>
    <t>recruiter [nM]</t>
  </si>
  <si>
    <t>t1 derived from linear fit</t>
  </si>
  <si>
    <t>Average kobs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</si>
</sst>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auto="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Fill="1"/>
    <xf numFmtId="11" fontId="4" fillId="0" borderId="0" xfId="0" applyNumberFormat="1" applyFont="1"/>
    <xf numFmtId="0" fontId="0" fillId="3" borderId="0" xfId="0" applyFill="1"/>
    <xf numFmtId="11" fontId="0" fillId="3" borderId="0" xfId="0" applyNumberFormat="1" applyFill="1"/>
    <xf numFmtId="11" fontId="4" fillId="3" borderId="0" xfId="0" applyNumberFormat="1" applyFont="1" applyFill="1"/>
    <xf numFmtId="0" fontId="0" fillId="4" borderId="0" xfId="0" applyFill="1"/>
    <xf numFmtId="11" fontId="0" fillId="0" borderId="0" xfId="0" applyNumberFormat="1" applyFill="1"/>
    <xf numFmtId="0" fontId="5" fillId="0" borderId="0" xfId="0" applyFont="1" applyFill="1" applyAlignment="1"/>
    <xf numFmtId="0" fontId="5" fillId="0" borderId="0" xfId="0" applyFont="1" applyFill="1"/>
    <xf numFmtId="0" fontId="0" fillId="0" borderId="0" xfId="0" applyFill="1" applyBorder="1"/>
    <xf numFmtId="11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6" fillId="0" borderId="0" xfId="0" applyFont="1"/>
    <xf numFmtId="3" fontId="0" fillId="0" borderId="0" xfId="0" applyNumberFormat="1"/>
    <xf numFmtId="0" fontId="6" fillId="0" borderId="0" xfId="0" applyFont="1" applyFill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Alignment="1">
      <alignment horizontal="center"/>
    </xf>
    <xf numFmtId="11" fontId="4" fillId="0" borderId="0" xfId="0" applyNumberFormat="1" applyFont="1" applyFill="1"/>
    <xf numFmtId="11" fontId="0" fillId="0" borderId="1" xfId="0" applyNumberFormat="1" applyFill="1" applyBorder="1"/>
    <xf numFmtId="11" fontId="0" fillId="0" borderId="0" xfId="0" applyNumberForma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5" borderId="5" xfId="0" applyFill="1" applyBorder="1" applyAlignment="1">
      <alignment horizontal="center"/>
    </xf>
    <xf numFmtId="0" fontId="0" fillId="0" borderId="1" xfId="0" applyFill="1" applyBorder="1"/>
    <xf numFmtId="0" fontId="6" fillId="0" borderId="0" xfId="0" applyFont="1" applyFill="1" applyBorder="1" applyAlignment="1"/>
    <xf numFmtId="0" fontId="0" fillId="5" borderId="10" xfId="0" applyFill="1" applyBorder="1"/>
    <xf numFmtId="0" fontId="0" fillId="5" borderId="5" xfId="0" applyFill="1" applyBorder="1"/>
    <xf numFmtId="0" fontId="0" fillId="5" borderId="1" xfId="0" applyFill="1" applyBorder="1"/>
    <xf numFmtId="0" fontId="0" fillId="0" borderId="9" xfId="0" applyFill="1" applyBorder="1"/>
    <xf numFmtId="0" fontId="0" fillId="0" borderId="8" xfId="0" applyBorder="1"/>
    <xf numFmtId="0" fontId="0" fillId="0" borderId="9" xfId="0" applyBorder="1"/>
    <xf numFmtId="11" fontId="4" fillId="0" borderId="9" xfId="0" applyNumberFormat="1" applyFont="1" applyFill="1" applyBorder="1"/>
    <xf numFmtId="0" fontId="0" fillId="4" borderId="15" xfId="0" applyFill="1" applyBorder="1"/>
    <xf numFmtId="0" fontId="0" fillId="4" borderId="16" xfId="0" applyFill="1" applyBorder="1"/>
    <xf numFmtId="11" fontId="4" fillId="4" borderId="16" xfId="0" applyNumberFormat="1" applyFont="1" applyFill="1" applyBorder="1"/>
    <xf numFmtId="11" fontId="4" fillId="4" borderId="6" xfId="0" applyNumberFormat="1" applyFont="1" applyFill="1" applyBorder="1"/>
    <xf numFmtId="0" fontId="4" fillId="2" borderId="8" xfId="0" applyFont="1" applyFill="1" applyBorder="1" applyAlignment="1">
      <alignment horizontal="center"/>
    </xf>
    <xf numFmtId="11" fontId="4" fillId="2" borderId="11" xfId="0" applyNumberFormat="1" applyFont="1" applyFill="1" applyBorder="1"/>
    <xf numFmtId="11" fontId="4" fillId="2" borderId="12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3" borderId="16" xfId="0" applyFill="1" applyBorder="1"/>
    <xf numFmtId="3" fontId="0" fillId="0" borderId="1" xfId="0" applyNumberFormat="1" applyBorder="1"/>
    <xf numFmtId="0" fontId="0" fillId="0" borderId="2" xfId="0" applyBorder="1"/>
    <xf numFmtId="0" fontId="6" fillId="5" borderId="10" xfId="0" applyFont="1" applyFill="1" applyBorder="1"/>
    <xf numFmtId="0" fontId="0" fillId="0" borderId="13" xfId="0" applyBorder="1"/>
    <xf numFmtId="11" fontId="0" fillId="5" borderId="1" xfId="0" applyNumberFormat="1" applyFill="1" applyBorder="1"/>
    <xf numFmtId="0" fontId="0" fillId="5" borderId="7" xfId="0" applyFill="1" applyBorder="1"/>
    <xf numFmtId="0" fontId="0" fillId="5" borderId="13" xfId="0" applyFill="1" applyBorder="1"/>
    <xf numFmtId="11" fontId="0" fillId="0" borderId="9" xfId="0" applyNumberFormat="1" applyFill="1" applyBorder="1"/>
    <xf numFmtId="0" fontId="0" fillId="0" borderId="10" xfId="0" applyBorder="1"/>
    <xf numFmtId="0" fontId="6" fillId="0" borderId="9" xfId="0" applyFont="1" applyBorder="1"/>
    <xf numFmtId="0" fontId="0" fillId="5" borderId="2" xfId="0" applyFill="1" applyBorder="1"/>
    <xf numFmtId="0" fontId="0" fillId="5" borderId="8" xfId="0" applyFill="1" applyBorder="1"/>
    <xf numFmtId="11" fontId="0" fillId="5" borderId="5" xfId="0" applyNumberFormat="1" applyFill="1" applyBorder="1"/>
    <xf numFmtId="0" fontId="0" fillId="0" borderId="10" xfId="0" applyFill="1" applyBorder="1"/>
    <xf numFmtId="0" fontId="0" fillId="3" borderId="1" xfId="0" applyFill="1" applyBorder="1"/>
    <xf numFmtId="0" fontId="0" fillId="0" borderId="7" xfId="0" applyBorder="1"/>
    <xf numFmtId="11" fontId="0" fillId="0" borderId="6" xfId="0" applyNumberFormat="1" applyFill="1" applyBorder="1"/>
    <xf numFmtId="0" fontId="4" fillId="0" borderId="9" xfId="0" applyFont="1" applyFill="1" applyBorder="1"/>
    <xf numFmtId="11" fontId="0" fillId="0" borderId="10" xfId="0" applyNumberFormat="1" applyFill="1" applyBorder="1"/>
    <xf numFmtId="11" fontId="0" fillId="5" borderId="7" xfId="0" applyNumberFormat="1" applyFill="1" applyBorder="1"/>
    <xf numFmtId="0" fontId="0" fillId="0" borderId="14" xfId="0" applyBorder="1"/>
    <xf numFmtId="0" fontId="0" fillId="0" borderId="0" xfId="0" applyBorder="1"/>
    <xf numFmtId="0" fontId="0" fillId="0" borderId="15" xfId="0" applyFill="1" applyBorder="1"/>
    <xf numFmtId="0" fontId="0" fillId="0" borderId="8" xfId="0" applyFill="1" applyBorder="1"/>
    <xf numFmtId="11" fontId="0" fillId="5" borderId="10" xfId="0" applyNumberFormat="1" applyFill="1" applyBorder="1"/>
    <xf numFmtId="0" fontId="0" fillId="0" borderId="2" xfId="0" applyFill="1" applyBorder="1"/>
    <xf numFmtId="0" fontId="0" fillId="0" borderId="13" xfId="0" applyFill="1" applyBorder="1"/>
    <xf numFmtId="0" fontId="6" fillId="0" borderId="5" xfId="0" applyFont="1" applyBorder="1"/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5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Tabelle1!$T$4:$T$7</c:f>
              <c:strCache>
                <c:ptCount val="4"/>
                <c:pt idx="0">
                  <c:v>1500</c:v>
                </c:pt>
                <c:pt idx="1">
                  <c:v>150</c:v>
                </c:pt>
                <c:pt idx="2">
                  <c:v>15</c:v>
                </c:pt>
                <c:pt idx="3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Tabelle1!$V$4:$V$7</c:f>
                <c:numCache>
                  <c:formatCode>General</c:formatCode>
                  <c:ptCount val="4"/>
                  <c:pt idx="0">
                    <c:v>3.7650039365474345E-4</c:v>
                  </c:pt>
                  <c:pt idx="1">
                    <c:v>7.0678352066729422E-4</c:v>
                  </c:pt>
                  <c:pt idx="2">
                    <c:v>2.1251935899114903E-4</c:v>
                  </c:pt>
                  <c:pt idx="3">
                    <c:v>1.3318817536681223E-3</c:v>
                  </c:pt>
                </c:numCache>
              </c:numRef>
            </c:plus>
            <c:minus>
              <c:numRef>
                <c:f>Tabelle1!$V$4:$V$7</c:f>
                <c:numCache>
                  <c:formatCode>General</c:formatCode>
                  <c:ptCount val="4"/>
                  <c:pt idx="0">
                    <c:v>3.7650039365474345E-4</c:v>
                  </c:pt>
                  <c:pt idx="1">
                    <c:v>7.0678352066729422E-4</c:v>
                  </c:pt>
                  <c:pt idx="2">
                    <c:v>2.1251935899114903E-4</c:v>
                  </c:pt>
                  <c:pt idx="3">
                    <c:v>1.3318817536681223E-3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Tabelle1!$U$4:$U$7</c:f>
              <c:numCache>
                <c:formatCode>0.00E+00</c:formatCode>
                <c:ptCount val="4"/>
                <c:pt idx="0">
                  <c:v>5.7957026817508171E-3</c:v>
                </c:pt>
                <c:pt idx="1">
                  <c:v>3.2639173716899196E-3</c:v>
                </c:pt>
                <c:pt idx="2">
                  <c:v>1.1813075265985271E-3</c:v>
                </c:pt>
                <c:pt idx="3">
                  <c:v>7.6896031996161326E-4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B049-BD26-1975F4606DBF}"/>
            </c:ext>
          </c:extLst>
        </c:ser>
        <c:ser>
          <c:idx val="1"/>
          <c:order val="1"/>
          <c:tx>
            <c:strRef>
              <c:f>Tabelle1!$T$8:$T$11</c:f>
              <c:strCache>
                <c:ptCount val="4"/>
                <c:pt idx="0">
                  <c:v>1500</c:v>
                </c:pt>
                <c:pt idx="1">
                  <c:v>150</c:v>
                </c:pt>
                <c:pt idx="2">
                  <c:v>15</c:v>
                </c:pt>
                <c:pt idx="3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Tabelle1!$V$8:$V$11</c:f>
                <c:numCache>
                  <c:formatCode>General</c:formatCode>
                  <c:ptCount val="4"/>
                  <c:pt idx="0">
                    <c:v>1.3282248755398464E-3</c:v>
                  </c:pt>
                  <c:pt idx="1">
                    <c:v>4.5930489705345496E-4</c:v>
                  </c:pt>
                  <c:pt idx="2">
                    <c:v>8.3395076195475848E-4</c:v>
                  </c:pt>
                  <c:pt idx="3">
                    <c:v>3.1837076748397216E-4</c:v>
                  </c:pt>
                </c:numCache>
              </c:numRef>
            </c:plus>
            <c:minus>
              <c:numRef>
                <c:f>Tabelle1!$V$8:$V$11</c:f>
                <c:numCache>
                  <c:formatCode>General</c:formatCode>
                  <c:ptCount val="4"/>
                  <c:pt idx="0">
                    <c:v>1.3282248755398464E-3</c:v>
                  </c:pt>
                  <c:pt idx="1">
                    <c:v>4.5930489705345496E-4</c:v>
                  </c:pt>
                  <c:pt idx="2">
                    <c:v>8.3395076195475848E-4</c:v>
                  </c:pt>
                  <c:pt idx="3">
                    <c:v>3.1837076748397216E-4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Tabelle1!$U$8:$U$11</c:f>
              <c:numCache>
                <c:formatCode>0.00E+00</c:formatCode>
                <c:ptCount val="4"/>
                <c:pt idx="0">
                  <c:v>5.3507047466056536E-3</c:v>
                </c:pt>
                <c:pt idx="1">
                  <c:v>2.9424500276943352E-3</c:v>
                </c:pt>
                <c:pt idx="2">
                  <c:v>1.2478394712431785E-3</c:v>
                </c:pt>
                <c:pt idx="3">
                  <c:v>4.628583451062684E-4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8-B049-BD26-1975F4606DBF}"/>
            </c:ext>
          </c:extLst>
        </c:ser>
        <c:ser>
          <c:idx val="2"/>
          <c:order val="2"/>
          <c:tx>
            <c:strRef>
              <c:f>Tabelle1!$T$13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Tabelle1!$U$13</c:f>
              <c:numCache>
                <c:formatCode>0.00E+00</c:formatCode>
                <c:ptCount val="1"/>
                <c:pt idx="0">
                  <c:v>2.120364617899694E-8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8-B049-BD26-1975F460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156847"/>
        <c:axId val="1293893439"/>
      </c:barChart>
      <c:catAx>
        <c:axId val="130015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3893439"/>
        <c:crosses val="autoZero"/>
        <c:auto val="1"/>
        <c:lblAlgn val="ctr"/>
        <c:lblOffset val="100"/>
        <c:noMultiLvlLbl val="0"/>
      </c:catAx>
      <c:valAx>
        <c:axId val="12938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01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20320</xdr:colOff>
      <xdr:row>0</xdr:row>
      <xdr:rowOff>60960</xdr:rowOff>
    </xdr:from>
    <xdr:to>
      <xdr:col>29</xdr:col>
      <xdr:colOff>314960</xdr:colOff>
      <xdr:row>22</xdr:row>
      <xdr:rowOff>132080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368D91-1821-C345-B323-E1CB6EED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6"/>
  <sheetViews>
    <sheetView tabSelected="1" zoomScale="125" zoomScaleNormal="125" zoomScalePageLayoutView="125" workbookViewId="0">
      <selection activeCell="U28" sqref="U28"/>
    </sheetView>
  </sheetViews>
  <sheetFormatPr baseColWidth="10" defaultColWidth="11.5" defaultRowHeight="13" x14ac:dyDescent="0.15"/>
  <cols>
    <col min="1" max="1" width="21" customWidth="1"/>
    <col min="2" max="2" width="12.33203125" customWidth="1"/>
    <col min="4" max="4" width="11.5" style="1" customWidth="1"/>
    <col min="5" max="5" width="11.5" style="7" customWidth="1"/>
    <col min="7" max="7" width="15.6640625" customWidth="1"/>
    <col min="8" max="8" width="15.83203125" customWidth="1"/>
    <col min="9" max="9" width="15.83203125" style="1" customWidth="1"/>
    <col min="14" max="16" width="10.83203125" style="1"/>
    <col min="17" max="17" width="23.1640625" bestFit="1" customWidth="1"/>
    <col min="20" max="20" width="13.5" bestFit="1" customWidth="1"/>
    <col min="21" max="21" width="13.5" style="2" bestFit="1" customWidth="1"/>
    <col min="22" max="22" width="10.83203125" style="2" customWidth="1"/>
  </cols>
  <sheetData>
    <row r="1" spans="1:23" x14ac:dyDescent="0.15">
      <c r="E1" s="21"/>
      <c r="F1" s="85"/>
      <c r="G1" s="86"/>
      <c r="H1" s="87"/>
      <c r="I1" s="28"/>
      <c r="J1" s="88"/>
      <c r="K1" s="89"/>
      <c r="L1" s="90"/>
      <c r="M1" s="28"/>
      <c r="N1" s="22"/>
      <c r="O1" s="23"/>
      <c r="P1" s="6"/>
      <c r="Q1" s="6"/>
      <c r="R1" s="38"/>
      <c r="S1" s="39"/>
      <c r="T1" s="39"/>
      <c r="U1" s="40"/>
      <c r="V1" s="41"/>
      <c r="W1" s="1"/>
    </row>
    <row r="2" spans="1:23" x14ac:dyDescent="0.15">
      <c r="E2" s="55"/>
      <c r="F2" s="78"/>
      <c r="G2" s="76" t="s">
        <v>16</v>
      </c>
      <c r="H2" s="79"/>
      <c r="I2" s="80"/>
      <c r="J2" s="76" t="s">
        <v>7</v>
      </c>
      <c r="K2" s="76"/>
      <c r="L2" s="79"/>
      <c r="M2" s="28"/>
      <c r="N2" s="16"/>
      <c r="P2" s="6"/>
      <c r="Q2" s="10"/>
      <c r="R2" s="91"/>
      <c r="S2" s="92"/>
      <c r="T2" s="92"/>
      <c r="U2" s="92"/>
      <c r="V2" s="93"/>
      <c r="W2" s="1"/>
    </row>
    <row r="3" spans="1:23" x14ac:dyDescent="0.15">
      <c r="E3" s="55"/>
      <c r="F3" s="77"/>
      <c r="G3" s="24"/>
      <c r="H3" s="77"/>
      <c r="I3" s="81"/>
      <c r="J3" s="28"/>
      <c r="K3" s="24"/>
      <c r="L3" s="77"/>
      <c r="M3" s="77"/>
      <c r="N3" s="16"/>
      <c r="P3" s="6"/>
      <c r="Q3" s="10"/>
      <c r="R3" s="42"/>
      <c r="S3" s="45"/>
      <c r="T3" s="46" t="s">
        <v>15</v>
      </c>
      <c r="U3" s="43" t="s">
        <v>17</v>
      </c>
      <c r="V3" s="44" t="s">
        <v>6</v>
      </c>
      <c r="W3" s="1"/>
    </row>
    <row r="4" spans="1:23" x14ac:dyDescent="0.15">
      <c r="C4" t="s">
        <v>9</v>
      </c>
      <c r="D4" s="1">
        <v>800</v>
      </c>
      <c r="F4" s="25"/>
      <c r="G4" s="51"/>
      <c r="H4" s="25"/>
      <c r="I4" s="29"/>
      <c r="J4" s="25"/>
      <c r="K4" s="51"/>
      <c r="L4" s="25"/>
      <c r="M4" s="25"/>
      <c r="P4" s="6"/>
      <c r="Q4" s="12" t="s">
        <v>12</v>
      </c>
      <c r="R4" s="35"/>
      <c r="S4" s="36"/>
      <c r="T4" s="34">
        <v>1500</v>
      </c>
      <c r="U4" s="37">
        <f>AVERAGE(J6:K6)</f>
        <v>5.7957026817508171E-3</v>
      </c>
      <c r="V4" s="11">
        <f>STDEV(J6:L6)</f>
        <v>3.7650039365474345E-4</v>
      </c>
      <c r="W4" s="1"/>
    </row>
    <row r="5" spans="1:23" x14ac:dyDescent="0.15">
      <c r="C5" t="s">
        <v>3</v>
      </c>
      <c r="D5" s="1" t="s">
        <v>4</v>
      </c>
      <c r="E5" s="7" t="s">
        <v>5</v>
      </c>
      <c r="F5" t="s">
        <v>0</v>
      </c>
      <c r="G5" t="s">
        <v>1</v>
      </c>
      <c r="H5" s="25" t="s">
        <v>2</v>
      </c>
      <c r="I5" s="29"/>
      <c r="J5" t="s">
        <v>0</v>
      </c>
      <c r="K5" t="s">
        <v>1</v>
      </c>
      <c r="L5" s="25" t="s">
        <v>2</v>
      </c>
      <c r="M5" s="25"/>
      <c r="P5" s="6"/>
      <c r="Q5" s="12"/>
      <c r="R5" s="10"/>
      <c r="S5" s="10"/>
      <c r="T5" s="10">
        <v>150</v>
      </c>
      <c r="U5" s="11">
        <f>AVERAGE(J7:L7)</f>
        <v>3.2639173716899196E-3</v>
      </c>
      <c r="V5" s="11">
        <f>STDEV(J7:L7)</f>
        <v>7.0678352066729422E-4</v>
      </c>
      <c r="W5" s="1"/>
    </row>
    <row r="6" spans="1:23" x14ac:dyDescent="0.15">
      <c r="A6" t="s">
        <v>8</v>
      </c>
      <c r="B6" t="s">
        <v>10</v>
      </c>
      <c r="C6">
        <f>D6*$D$2</f>
        <v>0</v>
      </c>
      <c r="D6" s="1">
        <v>1.5</v>
      </c>
      <c r="E6" s="7">
        <f t="shared" ref="E6:E9" si="0">D6*0.000001</f>
        <v>1.5E-6</v>
      </c>
      <c r="F6">
        <v>180.84894</v>
      </c>
      <c r="G6">
        <v>164.964</v>
      </c>
      <c r="I6" s="29"/>
      <c r="J6">
        <f>1/F6</f>
        <v>5.5294767002781438E-3</v>
      </c>
      <c r="K6">
        <f>1/G6</f>
        <v>6.0619286632234912E-3</v>
      </c>
      <c r="L6" s="25"/>
      <c r="P6" s="6"/>
      <c r="Q6" s="12"/>
      <c r="R6" s="10"/>
      <c r="S6" s="10"/>
      <c r="T6" s="10">
        <v>15</v>
      </c>
      <c r="U6" s="11">
        <f>AVERAGE(J8:L8)</f>
        <v>1.1813075265985271E-3</v>
      </c>
      <c r="V6" s="11">
        <f>STDEV(J8:L8)</f>
        <v>2.1251935899114903E-4</v>
      </c>
      <c r="W6" s="1"/>
    </row>
    <row r="7" spans="1:23" x14ac:dyDescent="0.15">
      <c r="C7">
        <f>D7*$D$2</f>
        <v>0</v>
      </c>
      <c r="D7" s="1">
        <v>0.15</v>
      </c>
      <c r="E7" s="20">
        <f t="shared" si="0"/>
        <v>1.4999999999999999E-7</v>
      </c>
      <c r="F7" s="15">
        <v>376.55939000000001</v>
      </c>
      <c r="G7">
        <v>247.57</v>
      </c>
      <c r="H7" s="25">
        <v>322.90699999999998</v>
      </c>
      <c r="J7">
        <f>1/F7</f>
        <v>2.6556235923369219E-3</v>
      </c>
      <c r="K7" s="25">
        <f t="shared" ref="K7:K9" si="1">1/G7</f>
        <v>4.0392616229753204E-3</v>
      </c>
      <c r="L7" s="68">
        <f>1/H7</f>
        <v>3.0968668997575157E-3</v>
      </c>
      <c r="M7" s="69"/>
      <c r="P7" s="6"/>
      <c r="Q7" s="12"/>
      <c r="R7" s="13"/>
      <c r="S7" s="13"/>
      <c r="T7" s="30">
        <v>0</v>
      </c>
      <c r="U7" s="11">
        <f>AVERAGE(J9:L9)</f>
        <v>7.6896031996161326E-4</v>
      </c>
      <c r="V7" s="11">
        <f>STDEV(J9:L9)</f>
        <v>1.3318817536681223E-3</v>
      </c>
      <c r="W7" s="1"/>
    </row>
    <row r="8" spans="1:23" x14ac:dyDescent="0.15">
      <c r="C8">
        <f>D8*$D$2</f>
        <v>0</v>
      </c>
      <c r="D8" s="70">
        <v>1.4999999999999999E-2</v>
      </c>
      <c r="E8" s="64">
        <f t="shared" si="0"/>
        <v>1.4999999999999999E-8</v>
      </c>
      <c r="F8" s="26">
        <v>958.75640999999996</v>
      </c>
      <c r="G8" s="27">
        <v>701.25599999999997</v>
      </c>
      <c r="H8" s="27">
        <v>930.32600000000002</v>
      </c>
      <c r="I8" s="73"/>
      <c r="J8" s="75">
        <f>1/F8</f>
        <v>1.0430177984416293E-3</v>
      </c>
      <c r="K8" s="27">
        <f t="shared" si="1"/>
        <v>1.4260127542580741E-3</v>
      </c>
      <c r="L8" s="58">
        <f>1/H8</f>
        <v>1.0748920270958781E-3</v>
      </c>
      <c r="M8" s="27"/>
      <c r="P8" s="6"/>
      <c r="Q8" s="12" t="s">
        <v>14</v>
      </c>
      <c r="R8" s="10"/>
      <c r="S8" s="10"/>
      <c r="T8" s="10">
        <v>1500</v>
      </c>
      <c r="U8" s="11">
        <f>AVERAGE(J11:K11)</f>
        <v>5.3507047466056536E-3</v>
      </c>
      <c r="V8" s="11">
        <f>STDEV(J11:L11)</f>
        <v>1.3282248755398464E-3</v>
      </c>
      <c r="W8" s="1"/>
    </row>
    <row r="9" spans="1:23" x14ac:dyDescent="0.15">
      <c r="C9">
        <f>D9*$D$2</f>
        <v>0</v>
      </c>
      <c r="D9" s="71">
        <v>0</v>
      </c>
      <c r="E9" s="66">
        <f t="shared" si="0"/>
        <v>0</v>
      </c>
      <c r="F9" s="72">
        <v>-253930000</v>
      </c>
      <c r="G9" s="31">
        <v>433.48500000000001</v>
      </c>
      <c r="H9" s="72">
        <v>-2.3800000000000002E+99</v>
      </c>
      <c r="I9" s="53"/>
      <c r="J9" s="31">
        <f>1/F9</f>
        <v>-3.9380931752845276E-9</v>
      </c>
      <c r="K9" s="31">
        <f t="shared" si="1"/>
        <v>2.3068848979780152E-3</v>
      </c>
      <c r="L9" s="53">
        <f>1/H9</f>
        <v>-4.2016806722689071E-100</v>
      </c>
      <c r="M9" s="56"/>
      <c r="P9" s="6"/>
      <c r="Q9" s="12"/>
      <c r="R9" s="10"/>
      <c r="S9" s="10"/>
      <c r="T9" s="10">
        <v>150</v>
      </c>
      <c r="U9" s="11">
        <f>AVERAGE(J12:L12)</f>
        <v>2.9424500276943352E-3</v>
      </c>
      <c r="V9" s="11">
        <f>STDEV(J12:L12)</f>
        <v>4.5930489705345496E-4</v>
      </c>
      <c r="W9" s="1"/>
    </row>
    <row r="10" spans="1:23" x14ac:dyDescent="0.15">
      <c r="E10" s="20"/>
      <c r="F10" s="25"/>
      <c r="G10" s="50"/>
      <c r="H10" s="56"/>
      <c r="I10" s="74"/>
      <c r="J10" s="25"/>
      <c r="K10" s="25"/>
      <c r="L10" s="51"/>
      <c r="P10" s="6"/>
      <c r="Q10" s="17"/>
      <c r="R10" s="10"/>
      <c r="S10" s="10"/>
      <c r="T10" s="10">
        <v>15</v>
      </c>
      <c r="U10" s="11">
        <f>AVERAGE(J13:L13)</f>
        <v>1.2478394712431785E-3</v>
      </c>
      <c r="V10" s="11">
        <f>STDEV(J13:L13)</f>
        <v>8.3395076195475848E-4</v>
      </c>
      <c r="W10" s="1"/>
    </row>
    <row r="11" spans="1:23" x14ac:dyDescent="0.15">
      <c r="B11" s="14" t="s">
        <v>11</v>
      </c>
      <c r="C11">
        <f>D11*$D$2</f>
        <v>0</v>
      </c>
      <c r="D11" s="1">
        <v>1.5</v>
      </c>
      <c r="E11" s="7">
        <f t="shared" ref="E11:E14" si="2">D11*0.000001</f>
        <v>1.5E-6</v>
      </c>
      <c r="F11" s="48">
        <v>226.67985999999999</v>
      </c>
      <c r="G11" s="25">
        <v>158.98500000000001</v>
      </c>
      <c r="J11" s="25">
        <f>1/F11</f>
        <v>4.4115079301707705E-3</v>
      </c>
      <c r="K11">
        <f>1/G11</f>
        <v>6.2899015630405375E-3</v>
      </c>
      <c r="P11" s="6"/>
      <c r="Q11" s="17"/>
      <c r="R11" s="10"/>
      <c r="S11" s="10"/>
      <c r="T11" s="10">
        <v>0</v>
      </c>
      <c r="U11" s="11">
        <f>AVERAGE(J14:L14)</f>
        <v>4.628583451062684E-4</v>
      </c>
      <c r="V11" s="11">
        <f>STDEV(J14:L14)</f>
        <v>3.1837076748397216E-4</v>
      </c>
      <c r="W11" s="1"/>
    </row>
    <row r="12" spans="1:23" x14ac:dyDescent="0.15">
      <c r="C12">
        <f>D12*$D$2</f>
        <v>0</v>
      </c>
      <c r="D12" s="1">
        <v>0.15</v>
      </c>
      <c r="E12" s="7">
        <f t="shared" si="2"/>
        <v>1.4999999999999999E-7</v>
      </c>
      <c r="F12">
        <v>411.39913999999999</v>
      </c>
      <c r="G12" s="25">
        <v>301.29500000000002</v>
      </c>
      <c r="H12">
        <v>324.92700000000002</v>
      </c>
      <c r="J12">
        <f>1/F12</f>
        <v>2.4307294371106367E-3</v>
      </c>
      <c r="K12">
        <f t="shared" ref="K12:K14" si="3">1/G12</f>
        <v>3.3190062895169185E-3</v>
      </c>
      <c r="L12">
        <f>1/H12</f>
        <v>3.07761435645545E-3</v>
      </c>
      <c r="P12" s="6"/>
      <c r="Q12" s="12"/>
      <c r="R12" s="10"/>
      <c r="S12" s="10"/>
      <c r="T12" s="10"/>
      <c r="U12" s="11"/>
      <c r="V12" s="11"/>
      <c r="W12" s="1"/>
    </row>
    <row r="13" spans="1:23" x14ac:dyDescent="0.15">
      <c r="C13">
        <f>D13*$D$2</f>
        <v>0</v>
      </c>
      <c r="D13" s="1">
        <v>1.4999999999999999E-2</v>
      </c>
      <c r="E13" s="55">
        <f t="shared" si="2"/>
        <v>1.4999999999999999E-8</v>
      </c>
      <c r="F13" s="36">
        <v>2166.0551500000001</v>
      </c>
      <c r="G13" s="36">
        <v>862.56100000000004</v>
      </c>
      <c r="H13">
        <v>471.14</v>
      </c>
      <c r="J13" s="36">
        <f>1/F13</f>
        <v>4.6166876221965077E-4</v>
      </c>
      <c r="K13" s="36">
        <f t="shared" si="3"/>
        <v>1.1593382960741327E-3</v>
      </c>
      <c r="L13">
        <f>1/H13</f>
        <v>2.1225113554357517E-3</v>
      </c>
      <c r="P13" s="6"/>
      <c r="Q13" s="12" t="s">
        <v>13</v>
      </c>
      <c r="R13" s="10"/>
      <c r="S13" s="10"/>
      <c r="T13" s="10">
        <v>1500</v>
      </c>
      <c r="U13" s="11">
        <f>1/47161700</f>
        <v>2.120364617899694E-8</v>
      </c>
      <c r="V13" s="11"/>
      <c r="W13" s="1"/>
    </row>
    <row r="14" spans="1:23" x14ac:dyDescent="0.15">
      <c r="C14">
        <f>D14*$D$2</f>
        <v>0</v>
      </c>
      <c r="D14" s="1">
        <v>0</v>
      </c>
      <c r="E14" s="20">
        <f t="shared" si="2"/>
        <v>0</v>
      </c>
      <c r="F14" s="67">
        <v>8158</v>
      </c>
      <c r="G14" s="36">
        <v>1951.183</v>
      </c>
      <c r="H14">
        <v>1327.164</v>
      </c>
      <c r="I14" s="29"/>
      <c r="J14" s="59">
        <f>1/F14</f>
        <v>1.2257906349595488E-4</v>
      </c>
      <c r="K14" s="35">
        <f t="shared" si="3"/>
        <v>5.1250959033570921E-4</v>
      </c>
      <c r="L14" s="26">
        <f>1/H14</f>
        <v>7.5348638148714096E-4</v>
      </c>
      <c r="M14" s="27"/>
      <c r="P14" s="6"/>
      <c r="Q14" s="12"/>
      <c r="R14" s="10"/>
      <c r="S14" s="10"/>
      <c r="T14" s="10"/>
      <c r="U14" s="11"/>
      <c r="V14" s="11"/>
      <c r="W14" s="1"/>
    </row>
    <row r="15" spans="1:23" x14ac:dyDescent="0.15">
      <c r="E15" s="66"/>
      <c r="F15" s="56"/>
      <c r="G15" s="56"/>
      <c r="H15" s="36"/>
      <c r="I15" s="61"/>
      <c r="J15" s="57"/>
      <c r="K15" s="56"/>
      <c r="L15" s="58"/>
      <c r="M15" s="36"/>
      <c r="P15" s="6"/>
      <c r="Q15" s="12"/>
      <c r="R15" s="13"/>
      <c r="S15" s="13"/>
      <c r="T15" s="30"/>
      <c r="U15" s="11"/>
      <c r="V15" s="11"/>
      <c r="W15" s="1"/>
    </row>
    <row r="16" spans="1:23" x14ac:dyDescent="0.15">
      <c r="E16" s="64"/>
      <c r="F16" s="52"/>
      <c r="G16" s="58"/>
      <c r="H16" s="60"/>
      <c r="I16" s="32"/>
      <c r="J16" s="32"/>
      <c r="K16" s="32"/>
      <c r="L16" s="58"/>
      <c r="M16" s="26"/>
      <c r="P16" s="6"/>
      <c r="Q16" s="12"/>
      <c r="R16" s="10"/>
      <c r="S16" s="10"/>
      <c r="T16" s="10"/>
      <c r="U16" s="11"/>
      <c r="V16" s="11"/>
      <c r="W16" s="1"/>
    </row>
    <row r="17" spans="2:33" x14ac:dyDescent="0.15">
      <c r="E17" s="20"/>
      <c r="F17" s="27"/>
      <c r="G17" s="50"/>
      <c r="H17" s="33"/>
      <c r="I17" s="33"/>
      <c r="J17" s="33"/>
      <c r="K17" s="33"/>
      <c r="L17" s="54"/>
      <c r="P17" s="6"/>
      <c r="Q17" s="12"/>
      <c r="R17" s="10"/>
      <c r="S17" s="10"/>
      <c r="T17" s="10"/>
      <c r="U17" s="11"/>
      <c r="V17" s="11"/>
      <c r="W17" s="1"/>
    </row>
    <row r="18" spans="2:33" x14ac:dyDescent="0.15">
      <c r="B18" s="14"/>
      <c r="E18" s="20"/>
      <c r="F18" s="48"/>
      <c r="H18" s="58"/>
      <c r="I18" s="32"/>
      <c r="J18" s="58"/>
      <c r="K18" s="32"/>
      <c r="L18" s="58"/>
      <c r="M18" s="27"/>
      <c r="P18" s="6"/>
      <c r="Q18" s="17"/>
      <c r="R18" s="10"/>
      <c r="S18" s="10"/>
      <c r="T18" s="10"/>
      <c r="U18" s="11"/>
      <c r="V18" s="11"/>
      <c r="W18" s="1"/>
    </row>
    <row r="19" spans="2:33" x14ac:dyDescent="0.15">
      <c r="F19" s="25"/>
      <c r="G19" s="63"/>
      <c r="H19" s="31"/>
      <c r="I19" s="31"/>
      <c r="J19" s="53"/>
      <c r="K19" s="58"/>
      <c r="L19" s="31"/>
      <c r="M19" s="36"/>
      <c r="P19" s="6"/>
      <c r="Q19" s="17"/>
      <c r="R19" s="10"/>
      <c r="S19" s="10"/>
      <c r="T19" s="10"/>
      <c r="U19" s="11"/>
      <c r="V19" s="11"/>
      <c r="W19" s="1"/>
    </row>
    <row r="20" spans="2:33" x14ac:dyDescent="0.15">
      <c r="E20" s="20"/>
      <c r="F20" s="56"/>
      <c r="G20" s="49"/>
      <c r="H20" s="32"/>
      <c r="I20" s="32"/>
      <c r="J20" s="58"/>
      <c r="K20" s="58"/>
      <c r="L20" s="32"/>
      <c r="M20" s="27"/>
      <c r="P20" s="6"/>
      <c r="Q20" s="12"/>
      <c r="R20" s="10"/>
      <c r="S20" s="10"/>
      <c r="T20" s="10"/>
      <c r="U20" s="11"/>
      <c r="V20" s="11"/>
      <c r="W20" s="1"/>
    </row>
    <row r="21" spans="2:33" x14ac:dyDescent="0.15">
      <c r="E21" s="20"/>
      <c r="F21" s="60"/>
      <c r="G21" s="49"/>
      <c r="H21" s="31"/>
      <c r="I21" s="31"/>
      <c r="J21" s="53"/>
      <c r="K21" s="53"/>
      <c r="L21" s="31"/>
      <c r="M21" s="56"/>
      <c r="P21" s="6"/>
      <c r="Q21" s="65"/>
      <c r="R21" s="10"/>
      <c r="S21" s="10"/>
      <c r="T21" s="10"/>
      <c r="U21" s="11"/>
      <c r="V21" s="11"/>
      <c r="W21" s="1"/>
    </row>
    <row r="22" spans="2:33" x14ac:dyDescent="0.15">
      <c r="E22" s="20"/>
      <c r="F22" s="25"/>
      <c r="I22" s="29"/>
      <c r="J22" s="51"/>
      <c r="K22" s="51"/>
      <c r="L22" s="25"/>
      <c r="P22" s="6"/>
      <c r="Q22" s="12"/>
      <c r="R22" s="10"/>
      <c r="S22" s="10"/>
      <c r="T22" s="10"/>
      <c r="U22" s="11"/>
      <c r="V22" s="11"/>
      <c r="W22" s="1"/>
    </row>
    <row r="23" spans="2:33" s="3" customFormat="1" x14ac:dyDescent="0.15">
      <c r="E23" s="4"/>
      <c r="L23" s="62"/>
      <c r="U23" s="5"/>
      <c r="V23" s="5"/>
    </row>
    <row r="24" spans="2:33" s="3" customFormat="1" x14ac:dyDescent="0.15">
      <c r="E24" s="4"/>
      <c r="U24" s="5"/>
      <c r="V24" s="5"/>
    </row>
    <row r="25" spans="2:33" s="3" customFormat="1" x14ac:dyDescent="0.15">
      <c r="E25" s="4"/>
      <c r="U25" s="5"/>
      <c r="V25" s="5"/>
    </row>
    <row r="26" spans="2:33" s="3" customFormat="1" x14ac:dyDescent="0.15">
      <c r="E26" s="4"/>
      <c r="G26" s="47"/>
      <c r="U26" s="5"/>
      <c r="V26" s="5"/>
    </row>
    <row r="27" spans="2:33" ht="9" customHeight="1" x14ac:dyDescent="0.15"/>
    <row r="28" spans="2:33" ht="17.25" customHeight="1" x14ac:dyDescent="0.15"/>
    <row r="29" spans="2:33" ht="18.75" customHeight="1" x14ac:dyDescent="0.2">
      <c r="Q29" s="84"/>
      <c r="R29" s="84"/>
      <c r="S29" s="84"/>
      <c r="T29" s="84"/>
      <c r="U29" s="84"/>
      <c r="V29" s="8"/>
      <c r="W29" s="84"/>
      <c r="X29" s="84"/>
      <c r="Y29" s="84"/>
      <c r="Z29" s="84"/>
      <c r="AA29" s="84"/>
      <c r="AB29" s="1"/>
      <c r="AC29" s="84"/>
      <c r="AD29" s="84"/>
      <c r="AE29" s="84"/>
      <c r="AF29" s="84"/>
      <c r="AG29" s="84"/>
    </row>
    <row r="30" spans="2:33" ht="18.75" customHeight="1" x14ac:dyDescent="0.2">
      <c r="Q30" s="82"/>
      <c r="R30" s="82"/>
      <c r="S30" s="82"/>
      <c r="T30" s="82"/>
      <c r="U30" s="82"/>
      <c r="V30" s="8"/>
      <c r="W30" s="18"/>
      <c r="X30" s="18"/>
      <c r="Y30" s="18"/>
      <c r="Z30" s="18"/>
      <c r="AA30" s="18"/>
      <c r="AB30" s="1"/>
      <c r="AC30" s="18"/>
      <c r="AD30" s="18"/>
      <c r="AE30" s="18"/>
      <c r="AF30" s="18"/>
      <c r="AG30" s="18"/>
    </row>
    <row r="31" spans="2:33" ht="18.75" customHeight="1" x14ac:dyDescent="0.2">
      <c r="Q31" s="82"/>
      <c r="R31" s="82"/>
      <c r="S31" s="82"/>
      <c r="T31" s="82"/>
      <c r="U31" s="82"/>
      <c r="V31" s="8"/>
      <c r="W31" s="18"/>
      <c r="X31" s="18"/>
      <c r="Y31" s="18"/>
      <c r="Z31" s="18"/>
      <c r="AA31" s="18"/>
      <c r="AB31" s="1"/>
      <c r="AC31" s="18"/>
      <c r="AD31" s="18"/>
      <c r="AE31" s="18"/>
      <c r="AF31" s="18"/>
      <c r="AG31" s="18"/>
    </row>
    <row r="32" spans="2:33" ht="18.75" customHeight="1" x14ac:dyDescent="0.2">
      <c r="Q32" s="82"/>
      <c r="R32" s="82"/>
      <c r="S32" s="82"/>
      <c r="T32" s="82"/>
      <c r="U32" s="82"/>
      <c r="V32" s="8"/>
      <c r="W32" s="18"/>
      <c r="X32" s="18"/>
      <c r="Y32" s="18"/>
      <c r="Z32" s="18"/>
      <c r="AA32" s="18"/>
      <c r="AB32" s="1"/>
      <c r="AC32" s="18"/>
      <c r="AD32" s="18"/>
      <c r="AE32" s="18"/>
      <c r="AF32" s="18"/>
      <c r="AG32" s="18"/>
    </row>
    <row r="33" spans="17:33" ht="18.75" customHeight="1" x14ac:dyDescent="0.2">
      <c r="Q33" s="82"/>
      <c r="R33" s="82"/>
      <c r="S33" s="82"/>
      <c r="T33" s="82"/>
      <c r="U33" s="82"/>
      <c r="V33" s="8"/>
      <c r="W33" s="18"/>
      <c r="X33" s="18"/>
      <c r="Y33" s="18"/>
      <c r="Z33" s="18"/>
      <c r="AA33" s="18"/>
      <c r="AB33" s="1"/>
      <c r="AC33" s="18"/>
      <c r="AD33" s="18"/>
      <c r="AE33" s="18"/>
      <c r="AF33" s="18"/>
      <c r="AG33" s="18"/>
    </row>
    <row r="34" spans="17:33" ht="18.75" customHeight="1" x14ac:dyDescent="0.2">
      <c r="Q34" s="82"/>
      <c r="R34" s="82"/>
      <c r="S34" s="82"/>
      <c r="T34" s="82"/>
      <c r="U34" s="82"/>
      <c r="V34" s="8"/>
      <c r="W34" s="18"/>
      <c r="X34" s="18"/>
      <c r="Y34" s="18"/>
      <c r="Z34" s="18"/>
      <c r="AA34" s="18"/>
      <c r="AB34" s="1"/>
      <c r="AC34" s="18"/>
      <c r="AD34" s="18"/>
      <c r="AE34" s="18"/>
      <c r="AF34" s="18"/>
      <c r="AG34" s="18"/>
    </row>
    <row r="35" spans="17:33" ht="18.75" customHeight="1" x14ac:dyDescent="0.2">
      <c r="Q35" s="82"/>
      <c r="R35" s="82"/>
      <c r="S35" s="82"/>
      <c r="T35" s="82"/>
      <c r="U35" s="82"/>
      <c r="V35" s="8"/>
      <c r="W35" s="18"/>
      <c r="X35" s="18"/>
      <c r="Y35" s="18"/>
      <c r="Z35" s="18"/>
      <c r="AA35" s="18"/>
      <c r="AB35" s="1"/>
      <c r="AC35" s="18"/>
      <c r="AD35" s="18"/>
      <c r="AE35" s="18"/>
      <c r="AF35" s="18"/>
      <c r="AG35" s="18"/>
    </row>
    <row r="36" spans="17:33" ht="18.75" customHeight="1" x14ac:dyDescent="0.2">
      <c r="Q36" s="82"/>
      <c r="R36" s="82"/>
      <c r="S36" s="82"/>
      <c r="T36" s="82"/>
      <c r="U36" s="82"/>
      <c r="V36" s="8"/>
      <c r="W36" s="18"/>
      <c r="X36" s="18"/>
      <c r="Y36" s="18"/>
      <c r="Z36" s="18"/>
      <c r="AA36" s="18"/>
      <c r="AB36" s="1"/>
      <c r="AC36" s="18"/>
      <c r="AD36" s="18"/>
      <c r="AE36" s="18"/>
      <c r="AF36" s="18"/>
      <c r="AG36" s="18"/>
    </row>
    <row r="37" spans="17:33" ht="18.75" customHeight="1" x14ac:dyDescent="0.2">
      <c r="Q37" s="82"/>
      <c r="R37" s="82"/>
      <c r="S37" s="82"/>
      <c r="T37" s="82"/>
      <c r="U37" s="82"/>
      <c r="V37" s="8"/>
      <c r="W37" s="18"/>
      <c r="X37" s="18"/>
      <c r="Y37" s="18"/>
      <c r="Z37" s="18"/>
      <c r="AA37" s="18"/>
      <c r="AB37" s="1"/>
      <c r="AC37" s="18"/>
      <c r="AD37" s="18"/>
      <c r="AE37" s="18"/>
      <c r="AF37" s="18"/>
      <c r="AG37" s="18"/>
    </row>
    <row r="38" spans="17:33" ht="18.75" customHeight="1" x14ac:dyDescent="0.2">
      <c r="Q38" s="82"/>
      <c r="R38" s="82"/>
      <c r="S38" s="82"/>
      <c r="T38" s="82"/>
      <c r="U38" s="82"/>
      <c r="V38" s="8"/>
      <c r="W38" s="18"/>
      <c r="X38" s="18"/>
      <c r="Y38" s="18"/>
      <c r="Z38" s="18"/>
      <c r="AA38" s="18"/>
      <c r="AB38" s="1"/>
      <c r="AC38" s="18"/>
      <c r="AD38" s="18"/>
      <c r="AE38" s="18"/>
      <c r="AF38" s="18"/>
      <c r="AG38" s="18"/>
    </row>
    <row r="39" spans="17:33" ht="18.75" customHeight="1" x14ac:dyDescent="0.2">
      <c r="Q39" s="82"/>
      <c r="R39" s="82"/>
      <c r="S39" s="82"/>
      <c r="T39" s="82"/>
      <c r="U39" s="82"/>
      <c r="V39" s="8"/>
      <c r="W39" s="18"/>
      <c r="X39" s="18"/>
      <c r="Y39" s="18"/>
      <c r="Z39" s="18"/>
      <c r="AA39" s="18"/>
      <c r="AB39" s="1"/>
      <c r="AC39" s="18"/>
      <c r="AD39" s="18"/>
      <c r="AE39" s="18"/>
      <c r="AF39" s="18"/>
      <c r="AG39" s="18"/>
    </row>
    <row r="40" spans="17:33" ht="18.75" customHeight="1" x14ac:dyDescent="0.2">
      <c r="Q40" s="82"/>
      <c r="R40" s="82"/>
      <c r="S40" s="82"/>
      <c r="T40" s="82"/>
      <c r="U40" s="82"/>
      <c r="V40" s="8"/>
      <c r="W40" s="18"/>
      <c r="X40" s="18"/>
      <c r="Y40" s="18"/>
      <c r="Z40" s="18"/>
      <c r="AA40" s="18"/>
      <c r="AB40" s="1"/>
      <c r="AC40" s="18"/>
      <c r="AD40" s="18"/>
      <c r="AE40" s="18"/>
      <c r="AF40" s="18"/>
      <c r="AG40" s="18"/>
    </row>
    <row r="41" spans="17:33" ht="18.75" customHeight="1" x14ac:dyDescent="0.2">
      <c r="Q41" s="18"/>
      <c r="R41" s="18"/>
      <c r="S41" s="18"/>
      <c r="T41" s="18"/>
      <c r="U41" s="18"/>
      <c r="V41" s="8"/>
      <c r="W41" s="18"/>
      <c r="X41" s="18"/>
      <c r="Y41" s="18"/>
      <c r="Z41" s="18"/>
      <c r="AA41" s="18"/>
      <c r="AB41" s="1"/>
      <c r="AC41" s="18"/>
      <c r="AD41" s="18"/>
      <c r="AE41" s="18"/>
      <c r="AF41" s="18"/>
      <c r="AG41" s="18"/>
    </row>
    <row r="42" spans="17:33" ht="18.75" customHeight="1" x14ac:dyDescent="0.2">
      <c r="Q42" s="18"/>
      <c r="R42" s="18"/>
      <c r="S42" s="18"/>
      <c r="T42" s="18"/>
      <c r="U42" s="18"/>
      <c r="V42" s="8"/>
      <c r="W42" s="18"/>
      <c r="X42" s="18"/>
      <c r="Y42" s="18"/>
      <c r="Z42" s="18"/>
      <c r="AA42" s="18"/>
      <c r="AB42" s="1"/>
      <c r="AC42" s="18"/>
      <c r="AD42" s="18"/>
      <c r="AE42" s="18"/>
      <c r="AF42" s="18"/>
      <c r="AG42" s="18"/>
    </row>
    <row r="43" spans="17:33" ht="18.75" customHeight="1" x14ac:dyDescent="0.2">
      <c r="Q43" s="18"/>
      <c r="R43" s="18"/>
      <c r="S43" s="18"/>
      <c r="T43" s="18"/>
      <c r="U43" s="18"/>
      <c r="V43" s="8"/>
      <c r="W43" s="18"/>
      <c r="X43" s="18"/>
      <c r="Y43" s="18"/>
      <c r="Z43" s="18"/>
      <c r="AA43" s="18"/>
      <c r="AB43" s="1"/>
      <c r="AC43" s="18"/>
      <c r="AD43" s="18"/>
      <c r="AE43" s="18"/>
      <c r="AF43" s="18"/>
      <c r="AG43" s="18"/>
    </row>
    <row r="44" spans="17:33" x14ac:dyDescent="0.15">
      <c r="Q44" s="1"/>
      <c r="R44" s="1"/>
      <c r="S44" s="1"/>
      <c r="T44" s="1"/>
      <c r="U44" s="19"/>
      <c r="V44" s="19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7:33" x14ac:dyDescent="0.15">
      <c r="Q45" s="1"/>
      <c r="R45" s="1"/>
      <c r="S45" s="1"/>
      <c r="T45" s="1"/>
      <c r="U45" s="19"/>
      <c r="V45" s="19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7:33" x14ac:dyDescent="0.15">
      <c r="Q46" s="1"/>
      <c r="R46" s="1"/>
      <c r="S46" s="1"/>
      <c r="T46" s="1"/>
      <c r="U46" s="19"/>
      <c r="V46" s="19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7:33" x14ac:dyDescent="0.15">
      <c r="Q47" s="1"/>
      <c r="R47" s="1"/>
      <c r="S47" s="1"/>
      <c r="T47" s="1"/>
      <c r="U47" s="19"/>
      <c r="V47" s="19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7:33" x14ac:dyDescent="0.15">
      <c r="Q48" s="1"/>
      <c r="R48" s="1"/>
      <c r="S48" s="1"/>
      <c r="T48" s="1"/>
      <c r="U48" s="19"/>
      <c r="V48" s="1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7:33" x14ac:dyDescent="0.15">
      <c r="Q49" s="1"/>
      <c r="R49" s="1"/>
      <c r="S49" s="1"/>
      <c r="T49" s="1"/>
      <c r="U49" s="19"/>
      <c r="V49" s="19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7:33" x14ac:dyDescent="0.15">
      <c r="Q50" s="1"/>
      <c r="R50" s="1"/>
      <c r="S50" s="1"/>
      <c r="T50" s="1"/>
      <c r="U50" s="19"/>
      <c r="V50" s="19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7:33" x14ac:dyDescent="0.15">
      <c r="Q51" s="1"/>
      <c r="R51" s="1"/>
      <c r="S51" s="1"/>
      <c r="T51" s="1"/>
      <c r="U51" s="19"/>
      <c r="V51" s="19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7:33" x14ac:dyDescent="0.15">
      <c r="Q52" s="1"/>
      <c r="R52" s="1"/>
      <c r="S52" s="1"/>
      <c r="T52" s="1"/>
      <c r="U52" s="19"/>
      <c r="V52" s="19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7:33" x14ac:dyDescent="0.15">
      <c r="Q53" s="1"/>
      <c r="R53" s="1"/>
      <c r="S53" s="1"/>
      <c r="T53" s="1"/>
      <c r="U53" s="19"/>
      <c r="V53" s="19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7:33" x14ac:dyDescent="0.15">
      <c r="Q54" s="1"/>
      <c r="R54" s="1"/>
      <c r="S54" s="1"/>
      <c r="T54" s="1"/>
      <c r="U54" s="19"/>
      <c r="V54" s="19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7:33" x14ac:dyDescent="0.15">
      <c r="Q55" s="1"/>
      <c r="R55" s="1"/>
      <c r="S55" s="1"/>
      <c r="T55" s="1"/>
      <c r="U55" s="19"/>
      <c r="V55" s="19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7:33" x14ac:dyDescent="0.15">
      <c r="Q56" s="1"/>
      <c r="R56" s="1"/>
      <c r="S56" s="1"/>
      <c r="T56" s="1"/>
      <c r="U56" s="19"/>
      <c r="V56" s="19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7:33" x14ac:dyDescent="0.15">
      <c r="Q57" s="1"/>
      <c r="R57" s="1"/>
      <c r="S57" s="1"/>
      <c r="T57" s="1"/>
      <c r="U57" s="19"/>
      <c r="V57" s="19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7:33" x14ac:dyDescent="0.15">
      <c r="Q58" s="1"/>
      <c r="R58" s="1"/>
      <c r="S58" s="1"/>
      <c r="T58" s="1"/>
      <c r="U58" s="19"/>
      <c r="V58" s="19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7:33" x14ac:dyDescent="0.15">
      <c r="Q59" s="1"/>
      <c r="R59" s="1"/>
      <c r="S59" s="1"/>
      <c r="T59" s="1"/>
      <c r="U59" s="19"/>
      <c r="V59" s="19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7:33" x14ac:dyDescent="0.15">
      <c r="Q60" s="1"/>
      <c r="R60" s="1"/>
      <c r="S60" s="1"/>
      <c r="T60" s="1"/>
      <c r="U60" s="19"/>
      <c r="V60" s="19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7:33" x14ac:dyDescent="0.15">
      <c r="Q61" s="1"/>
      <c r="R61" s="1"/>
      <c r="S61" s="1"/>
      <c r="T61" s="1"/>
      <c r="U61" s="19"/>
      <c r="V61" s="19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7:33" ht="18" x14ac:dyDescent="0.2">
      <c r="Q62" s="84"/>
      <c r="R62" s="84"/>
      <c r="S62" s="84"/>
      <c r="T62" s="84"/>
      <c r="U62" s="84"/>
      <c r="V62" s="8"/>
      <c r="W62" s="84"/>
      <c r="X62" s="84"/>
      <c r="Y62" s="84"/>
      <c r="Z62" s="84"/>
      <c r="AA62" s="84"/>
      <c r="AB62" s="9"/>
      <c r="AC62" s="84"/>
      <c r="AD62" s="84"/>
      <c r="AE62" s="84"/>
      <c r="AF62" s="84"/>
      <c r="AG62" s="84"/>
    </row>
    <row r="63" spans="17:33" x14ac:dyDescent="0.15">
      <c r="Q63" s="1"/>
      <c r="R63" s="1"/>
      <c r="S63" s="1"/>
      <c r="T63" s="1"/>
      <c r="U63" s="19"/>
      <c r="V63" s="19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7:33" x14ac:dyDescent="0.15">
      <c r="Q64" s="1"/>
      <c r="R64" s="1"/>
      <c r="S64" s="1"/>
      <c r="T64" s="1"/>
      <c r="U64" s="19"/>
      <c r="V64" s="19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7:33" x14ac:dyDescent="0.15">
      <c r="Q65" s="1"/>
      <c r="R65" s="1"/>
      <c r="S65" s="1"/>
      <c r="T65" s="1"/>
      <c r="U65" s="19"/>
      <c r="V65" s="19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7:33" x14ac:dyDescent="0.15">
      <c r="Q66" s="1"/>
      <c r="R66" s="1"/>
      <c r="S66" s="1"/>
      <c r="T66" s="1"/>
      <c r="U66" s="19"/>
      <c r="V66" s="19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7:33" x14ac:dyDescent="0.15">
      <c r="Q67" s="1"/>
      <c r="R67" s="1"/>
      <c r="S67" s="1"/>
      <c r="T67" s="1"/>
      <c r="U67" s="19"/>
      <c r="V67" s="19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7:33" x14ac:dyDescent="0.15">
      <c r="Q68" s="1"/>
      <c r="R68" s="1"/>
      <c r="S68" s="1"/>
      <c r="T68" s="1"/>
      <c r="U68" s="19"/>
      <c r="V68" s="19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7:33" x14ac:dyDescent="0.15">
      <c r="Q69" s="1"/>
      <c r="R69" s="1"/>
      <c r="S69" s="1"/>
      <c r="T69" s="1"/>
      <c r="U69" s="19"/>
      <c r="V69" s="19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7:33" x14ac:dyDescent="0.15">
      <c r="Q70" s="1"/>
      <c r="R70" s="1"/>
      <c r="S70" s="1"/>
      <c r="T70" s="1"/>
      <c r="U70" s="19"/>
      <c r="V70" s="19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7:33" x14ac:dyDescent="0.15">
      <c r="Q71" s="1"/>
      <c r="R71" s="1"/>
      <c r="S71" s="1"/>
      <c r="T71" s="1"/>
      <c r="U71" s="19"/>
      <c r="V71" s="19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7:33" x14ac:dyDescent="0.15">
      <c r="Q72" s="1"/>
      <c r="R72" s="1"/>
      <c r="S72" s="1"/>
      <c r="T72" s="1"/>
      <c r="U72" s="19"/>
      <c r="V72" s="19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7:33" x14ac:dyDescent="0.15">
      <c r="Q73" s="1"/>
      <c r="R73" s="1"/>
      <c r="S73" s="1"/>
      <c r="T73" s="1"/>
      <c r="U73" s="19"/>
      <c r="V73" s="19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7:33" x14ac:dyDescent="0.15">
      <c r="Q74" s="1"/>
      <c r="R74" s="1"/>
      <c r="S74" s="1"/>
      <c r="T74" s="1"/>
      <c r="U74" s="19"/>
      <c r="V74" s="19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7:33" x14ac:dyDescent="0.15">
      <c r="Q75" s="1"/>
      <c r="R75" s="1"/>
      <c r="S75" s="1"/>
      <c r="T75" s="1"/>
      <c r="U75" s="19"/>
      <c r="V75" s="19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7:33" x14ac:dyDescent="0.15">
      <c r="Q76" s="1"/>
      <c r="R76" s="1"/>
      <c r="S76" s="1"/>
      <c r="T76" s="1"/>
      <c r="U76" s="19"/>
      <c r="V76" s="19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7:33" x14ac:dyDescent="0.15">
      <c r="Q77" s="1"/>
      <c r="R77" s="1"/>
      <c r="S77" s="1"/>
      <c r="T77" s="1"/>
      <c r="U77" s="19"/>
      <c r="V77" s="19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7:33" x14ac:dyDescent="0.15">
      <c r="Q78" s="1"/>
      <c r="R78" s="1"/>
      <c r="S78" s="1"/>
      <c r="T78" s="1"/>
      <c r="U78" s="19"/>
      <c r="V78" s="19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7:33" x14ac:dyDescent="0.15"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7:33" x14ac:dyDescent="0.15"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7:33" x14ac:dyDescent="0.15">
      <c r="Q81" s="1"/>
      <c r="R81" s="1"/>
      <c r="S81" s="1"/>
      <c r="T81" s="1"/>
      <c r="U81" s="19"/>
      <c r="V81" s="19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7:33" x14ac:dyDescent="0.15">
      <c r="Q82" s="1"/>
      <c r="R82" s="1"/>
      <c r="S82" s="1"/>
      <c r="T82" s="1"/>
      <c r="U82" s="19"/>
      <c r="V82" s="19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7:33" x14ac:dyDescent="0.15">
      <c r="Q83" s="83"/>
      <c r="R83" s="83"/>
      <c r="S83" s="83"/>
      <c r="T83" s="83"/>
      <c r="U83" s="83"/>
      <c r="V83" s="19"/>
      <c r="W83" s="83"/>
      <c r="X83" s="83"/>
      <c r="Y83" s="83"/>
      <c r="Z83" s="83"/>
      <c r="AA83" s="83"/>
      <c r="AB83" s="1"/>
      <c r="AC83" s="83"/>
      <c r="AD83" s="83"/>
      <c r="AE83" s="83"/>
      <c r="AF83" s="83"/>
      <c r="AG83" s="83"/>
    </row>
    <row r="84" spans="17:33" x14ac:dyDescent="0.15">
      <c r="Q84" s="1"/>
      <c r="R84" s="1"/>
      <c r="S84" s="1"/>
      <c r="T84" s="1"/>
      <c r="U84" s="19"/>
      <c r="V84" s="19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7:33" x14ac:dyDescent="0.15">
      <c r="Q85" s="1"/>
      <c r="R85" s="1"/>
      <c r="S85" s="1"/>
      <c r="T85" s="1"/>
      <c r="U85" s="19"/>
      <c r="V85" s="19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7:33" x14ac:dyDescent="0.15">
      <c r="Q86" s="1"/>
      <c r="R86" s="1"/>
      <c r="S86" s="1"/>
      <c r="T86" s="1"/>
      <c r="U86" s="19"/>
      <c r="V86" s="19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7:33" x14ac:dyDescent="0.15">
      <c r="Q87" s="1"/>
      <c r="R87" s="1"/>
      <c r="S87" s="1"/>
      <c r="T87" s="1"/>
      <c r="U87" s="19"/>
      <c r="V87" s="19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7:33" x14ac:dyDescent="0.15">
      <c r="Q88" s="1"/>
      <c r="R88" s="1"/>
      <c r="S88" s="1"/>
      <c r="T88" s="1"/>
      <c r="U88" s="19"/>
      <c r="V88" s="19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7:33" x14ac:dyDescent="0.15">
      <c r="Q89" s="1"/>
      <c r="R89" s="1"/>
      <c r="S89" s="1"/>
      <c r="T89" s="1"/>
      <c r="U89" s="19"/>
      <c r="V89" s="19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7:33" x14ac:dyDescent="0.15">
      <c r="Q90" s="1"/>
      <c r="R90" s="1"/>
      <c r="S90" s="1"/>
      <c r="T90" s="1"/>
      <c r="U90" s="19"/>
      <c r="V90" s="19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7:33" x14ac:dyDescent="0.15">
      <c r="Q91" s="1"/>
      <c r="R91" s="1"/>
      <c r="S91" s="1"/>
      <c r="T91" s="1"/>
      <c r="U91" s="19"/>
      <c r="V91" s="19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7:33" x14ac:dyDescent="0.15">
      <c r="Q92" s="1"/>
      <c r="R92" s="1"/>
      <c r="S92" s="1"/>
      <c r="T92" s="1"/>
      <c r="U92" s="19"/>
      <c r="V92" s="19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7:33" x14ac:dyDescent="0.15">
      <c r="Q93" s="1"/>
      <c r="R93" s="1"/>
      <c r="S93" s="1"/>
      <c r="T93" s="1"/>
      <c r="U93" s="19"/>
      <c r="V93" s="19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7:33" x14ac:dyDescent="0.15">
      <c r="Q94" s="1"/>
      <c r="R94" s="1"/>
      <c r="S94" s="1"/>
      <c r="T94" s="1"/>
      <c r="U94" s="19"/>
      <c r="V94" s="19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7:33" x14ac:dyDescent="0.15">
      <c r="Q95" s="1"/>
      <c r="R95" s="1"/>
      <c r="S95" s="1"/>
      <c r="T95" s="1"/>
      <c r="U95" s="19"/>
      <c r="V95" s="19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7:33" x14ac:dyDescent="0.15">
      <c r="Q96" s="1"/>
      <c r="R96" s="1"/>
      <c r="S96" s="1"/>
      <c r="T96" s="1"/>
      <c r="U96" s="19"/>
      <c r="V96" s="19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7:33" x14ac:dyDescent="0.15">
      <c r="Q97" s="1"/>
      <c r="R97" s="1"/>
      <c r="S97" s="1"/>
      <c r="T97" s="1"/>
      <c r="U97" s="19"/>
      <c r="V97" s="19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7:33" x14ac:dyDescent="0.15">
      <c r="Q98" s="1"/>
      <c r="R98" s="1"/>
      <c r="S98" s="1"/>
      <c r="T98" s="1"/>
      <c r="U98" s="19"/>
      <c r="V98" s="19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7:33" x14ac:dyDescent="0.15">
      <c r="Q99" s="1"/>
      <c r="R99" s="1"/>
      <c r="S99" s="1"/>
      <c r="T99" s="1"/>
      <c r="U99" s="19"/>
      <c r="V99" s="19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7:33" x14ac:dyDescent="0.15">
      <c r="Q100" s="1"/>
      <c r="R100" s="1"/>
      <c r="S100" s="1"/>
      <c r="T100" s="1"/>
      <c r="U100" s="19"/>
      <c r="V100" s="19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7:33" x14ac:dyDescent="0.15">
      <c r="Q101" s="1"/>
      <c r="R101" s="1"/>
      <c r="S101" s="1"/>
      <c r="T101" s="1"/>
      <c r="U101" s="19"/>
      <c r="V101" s="19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7:33" x14ac:dyDescent="0.15">
      <c r="Q102" s="1"/>
      <c r="R102" s="1"/>
      <c r="S102" s="1"/>
      <c r="T102" s="1"/>
      <c r="U102" s="19"/>
      <c r="V102" s="19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7:33" x14ac:dyDescent="0.15">
      <c r="Q103" s="1"/>
      <c r="R103" s="1"/>
      <c r="S103" s="1"/>
      <c r="T103" s="1"/>
      <c r="U103" s="19"/>
      <c r="V103" s="19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7:33" x14ac:dyDescent="0.15">
      <c r="Q104" s="83"/>
      <c r="R104" s="83"/>
      <c r="S104" s="83"/>
      <c r="T104" s="83"/>
      <c r="U104" s="83"/>
      <c r="V104" s="19"/>
      <c r="W104" s="83"/>
      <c r="X104" s="83"/>
      <c r="Y104" s="83"/>
      <c r="Z104" s="83"/>
      <c r="AA104" s="83"/>
      <c r="AB104" s="1"/>
      <c r="AC104" s="83"/>
      <c r="AD104" s="83"/>
      <c r="AE104" s="83"/>
      <c r="AF104" s="83"/>
      <c r="AG104" s="83"/>
    </row>
    <row r="105" spans="17:33" x14ac:dyDescent="0.15">
      <c r="Q105" s="1"/>
      <c r="R105" s="1"/>
      <c r="S105" s="1"/>
      <c r="T105" s="1"/>
      <c r="U105" s="19"/>
      <c r="V105" s="19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7:33" x14ac:dyDescent="0.15">
      <c r="Q106" s="1"/>
      <c r="R106" s="1"/>
      <c r="S106" s="1"/>
      <c r="T106" s="1"/>
      <c r="U106" s="19"/>
      <c r="V106" s="19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7:33" x14ac:dyDescent="0.15">
      <c r="Q107" s="1"/>
      <c r="R107" s="1"/>
      <c r="S107" s="1"/>
      <c r="T107" s="1"/>
      <c r="U107" s="19"/>
      <c r="V107" s="19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7:33" x14ac:dyDescent="0.15">
      <c r="Q108" s="1"/>
      <c r="R108" s="1"/>
      <c r="S108" s="1"/>
      <c r="T108" s="1"/>
      <c r="U108" s="19"/>
      <c r="V108" s="19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7:33" x14ac:dyDescent="0.15">
      <c r="Q109" s="1"/>
      <c r="R109" s="1"/>
      <c r="S109" s="1"/>
      <c r="T109" s="1"/>
      <c r="U109" s="19"/>
      <c r="V109" s="19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7:33" x14ac:dyDescent="0.15">
      <c r="Q110" s="1"/>
      <c r="R110" s="1"/>
      <c r="S110" s="1"/>
      <c r="T110" s="1"/>
      <c r="U110" s="19"/>
      <c r="V110" s="19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7:33" x14ac:dyDescent="0.15">
      <c r="Q111" s="1"/>
      <c r="R111" s="1"/>
      <c r="S111" s="1"/>
      <c r="T111" s="1"/>
      <c r="U111" s="19"/>
      <c r="V111" s="19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7:33" x14ac:dyDescent="0.15">
      <c r="Q112" s="1"/>
      <c r="R112" s="1"/>
      <c r="S112" s="1"/>
      <c r="T112" s="1"/>
      <c r="U112" s="19"/>
      <c r="V112" s="19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7:33" x14ac:dyDescent="0.15">
      <c r="Q113" s="1"/>
      <c r="R113" s="1"/>
      <c r="S113" s="1"/>
      <c r="T113" s="1"/>
      <c r="U113" s="19"/>
      <c r="V113" s="19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7:33" x14ac:dyDescent="0.15">
      <c r="Q114" s="1"/>
      <c r="R114" s="1"/>
      <c r="S114" s="1"/>
      <c r="T114" s="1"/>
      <c r="U114" s="19"/>
      <c r="V114" s="19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7:33" x14ac:dyDescent="0.15">
      <c r="Q115" s="1"/>
      <c r="R115" s="1"/>
      <c r="S115" s="1"/>
      <c r="T115" s="1"/>
      <c r="U115" s="19"/>
      <c r="V115" s="19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7:33" x14ac:dyDescent="0.15">
      <c r="Q116" s="1"/>
      <c r="R116" s="1"/>
      <c r="S116" s="1"/>
      <c r="T116" s="1"/>
      <c r="U116" s="19"/>
      <c r="V116" s="19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7:33" x14ac:dyDescent="0.15">
      <c r="Q117" s="1"/>
      <c r="R117" s="1"/>
      <c r="S117" s="1"/>
      <c r="T117" s="1"/>
      <c r="U117" s="19"/>
      <c r="V117" s="19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7:33" x14ac:dyDescent="0.15">
      <c r="Q118" s="1"/>
      <c r="R118" s="1"/>
      <c r="S118" s="1"/>
      <c r="T118" s="1"/>
      <c r="U118" s="19"/>
      <c r="V118" s="19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7:33" x14ac:dyDescent="0.15">
      <c r="Q119" s="1"/>
      <c r="R119" s="1"/>
      <c r="S119" s="1"/>
      <c r="T119" s="1"/>
      <c r="U119" s="19"/>
      <c r="V119" s="19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7:33" x14ac:dyDescent="0.15">
      <c r="Q120" s="1"/>
      <c r="R120" s="1"/>
      <c r="S120" s="1"/>
      <c r="T120" s="1"/>
      <c r="U120" s="19"/>
      <c r="V120" s="19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7:33" x14ac:dyDescent="0.15">
      <c r="Q121" s="1"/>
      <c r="R121" s="1"/>
      <c r="S121" s="1"/>
      <c r="T121" s="1"/>
      <c r="U121" s="19"/>
      <c r="V121" s="19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7:33" x14ac:dyDescent="0.15">
      <c r="Q122" s="1"/>
      <c r="R122" s="1"/>
      <c r="S122" s="1"/>
      <c r="T122" s="1"/>
      <c r="U122" s="19"/>
      <c r="V122" s="19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7:33" x14ac:dyDescent="0.15">
      <c r="Q123" s="1"/>
      <c r="R123" s="1"/>
      <c r="S123" s="1"/>
      <c r="T123" s="1"/>
      <c r="U123" s="19"/>
      <c r="V123" s="19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7:33" x14ac:dyDescent="0.15">
      <c r="Q124" s="1"/>
      <c r="R124" s="1"/>
      <c r="S124" s="1"/>
      <c r="T124" s="1"/>
      <c r="U124" s="19"/>
      <c r="V124" s="19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7:33" x14ac:dyDescent="0.15">
      <c r="Q125" s="1"/>
      <c r="R125" s="1"/>
      <c r="S125" s="1"/>
      <c r="T125" s="1"/>
      <c r="U125" s="19"/>
      <c r="V125" s="19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7:33" x14ac:dyDescent="0.15">
      <c r="Q126" s="1"/>
      <c r="R126" s="1"/>
      <c r="S126" s="1"/>
      <c r="T126" s="1"/>
      <c r="U126" s="19"/>
      <c r="V126" s="19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</sheetData>
  <mergeCells count="15">
    <mergeCell ref="F1:H1"/>
    <mergeCell ref="J1:L1"/>
    <mergeCell ref="R2:V2"/>
    <mergeCell ref="W29:AA29"/>
    <mergeCell ref="AC29:AG29"/>
    <mergeCell ref="Q29:U29"/>
    <mergeCell ref="Q62:U62"/>
    <mergeCell ref="Q83:U83"/>
    <mergeCell ref="W83:AA83"/>
    <mergeCell ref="AC83:AG83"/>
    <mergeCell ref="Q104:U104"/>
    <mergeCell ref="W104:AA104"/>
    <mergeCell ref="AC104:AG104"/>
    <mergeCell ref="W62:AA62"/>
    <mergeCell ref="AC62:AG62"/>
  </mergeCells>
  <phoneticPr fontId="1" type="noConversion"/>
  <pageMargins left="0.75000000000000011" right="0.75000000000000011" top="1" bottom="1" header="0.49" footer="0.49"/>
  <pageSetup paperSize="9" scale="3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Lars Langemeyer</cp:lastModifiedBy>
  <cp:lastPrinted>2020-02-14T12:31:05Z</cp:lastPrinted>
  <dcterms:created xsi:type="dcterms:W3CDTF">2016-06-29T08:53:35Z</dcterms:created>
  <dcterms:modified xsi:type="dcterms:W3CDTF">2020-02-14T13:41:04Z</dcterms:modified>
</cp:coreProperties>
</file>