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8" windowWidth="19392" windowHeight="7170"/>
  </bookViews>
  <sheets>
    <sheet name="Figure 6B" sheetId="1" r:id="rId1"/>
    <sheet name="Figure 6D" sheetId="2" r:id="rId2"/>
    <sheet name="Figure 6G" sheetId="3" r:id="rId3"/>
  </sheets>
  <calcPr calcId="145621"/>
</workbook>
</file>

<file path=xl/calcChain.xml><?xml version="1.0" encoding="utf-8"?>
<calcChain xmlns="http://schemas.openxmlformats.org/spreadsheetml/2006/main">
  <c r="P19" i="1" l="1"/>
  <c r="O19" i="1"/>
  <c r="M19" i="1"/>
  <c r="N19" i="1" s="1"/>
  <c r="L19" i="1"/>
  <c r="M18" i="1"/>
  <c r="N18" i="1" s="1"/>
  <c r="L18" i="1"/>
  <c r="P13" i="1"/>
  <c r="O13" i="1"/>
  <c r="N13" i="1"/>
  <c r="N12" i="1"/>
  <c r="M13" i="1"/>
  <c r="M12" i="1"/>
  <c r="L13" i="1"/>
  <c r="L12" i="1"/>
  <c r="P7" i="1"/>
  <c r="O7" i="1"/>
  <c r="N7" i="1"/>
  <c r="N6" i="1"/>
  <c r="M7" i="1"/>
  <c r="M6" i="1"/>
  <c r="L7" i="1"/>
  <c r="L6" i="1"/>
  <c r="B14" i="3" l="1"/>
  <c r="B13" i="3"/>
  <c r="C11" i="3"/>
  <c r="C12" i="3" s="1"/>
  <c r="B11" i="3"/>
  <c r="B12" i="3" s="1"/>
  <c r="C10" i="3"/>
  <c r="B10" i="3"/>
  <c r="C9" i="2" l="1"/>
  <c r="B9" i="2"/>
  <c r="B7" i="2" l="1"/>
  <c r="C7" i="2"/>
  <c r="B8" i="2"/>
  <c r="C8" i="2"/>
  <c r="C10" i="2"/>
  <c r="C11" i="2"/>
</calcChain>
</file>

<file path=xl/sharedStrings.xml><?xml version="1.0" encoding="utf-8"?>
<sst xmlns="http://schemas.openxmlformats.org/spreadsheetml/2006/main" count="49" uniqueCount="26">
  <si>
    <t>Mean</t>
  </si>
  <si>
    <t>SD</t>
  </si>
  <si>
    <t>SEM</t>
  </si>
  <si>
    <t>F-test</t>
  </si>
  <si>
    <t>T-test</t>
  </si>
  <si>
    <t>Control</t>
    <phoneticPr fontId="1" type="noConversion"/>
  </si>
  <si>
    <t>Evaluation of synovitis, pannus and erosion of ankle joints of TNF-Tg and TNF-Tg/Bad-/- mice</t>
    <phoneticPr fontId="1" type="noConversion"/>
  </si>
  <si>
    <t>Synovitis</t>
  </si>
  <si>
    <t>Pannus fromation</t>
  </si>
  <si>
    <t>Cartilage/bone destruction</t>
  </si>
  <si>
    <t>Quantification of the number of pBAD(S136) positive cells per field</t>
    <phoneticPr fontId="1" type="noConversion"/>
  </si>
  <si>
    <t>TNF-Tg</t>
    <phoneticPr fontId="1" type="noConversion"/>
  </si>
  <si>
    <t>WT (n=5)</t>
    <phoneticPr fontId="1" type="noConversion"/>
  </si>
  <si>
    <t>KO (n=5)</t>
    <phoneticPr fontId="1" type="noConversion"/>
  </si>
  <si>
    <t>Tg-WT (n=10)</t>
    <phoneticPr fontId="1" type="noConversion"/>
  </si>
  <si>
    <t>n=3 per group</t>
    <phoneticPr fontId="1" type="noConversion"/>
  </si>
  <si>
    <t>Tg-Bad-/- (n=10)</t>
  </si>
  <si>
    <t>Apoptotic synovial macrophages analyzed by flow cytometry</t>
  </si>
  <si>
    <t>n=6</t>
  </si>
  <si>
    <t>Mean</t>
    <phoneticPr fontId="0" type="noConversion"/>
  </si>
  <si>
    <t>SD</t>
    <phoneticPr fontId="0" type="noConversion"/>
  </si>
  <si>
    <t>SEM</t>
    <phoneticPr fontId="0" type="noConversion"/>
  </si>
  <si>
    <t>F-test</t>
    <phoneticPr fontId="0" type="noConversion"/>
  </si>
  <si>
    <t>T-test</t>
    <phoneticPr fontId="0" type="noConversion"/>
  </si>
  <si>
    <t>TNF-Tg</t>
  </si>
  <si>
    <t>TNF-Tg/Bad-/-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</si>
</sst>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/>
    <xf numFmtId="0" fontId="0" fillId="0" borderId="0" xfId="0" applyAlignment="1"/>
    <xf numFmtId="0" fontId="2" fillId="0" borderId="0" xfId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M22" sqref="M22"/>
    </sheetView>
  </sheetViews>
  <sheetFormatPr defaultRowHeight="14.4"/>
  <cols>
    <col min="1" max="1" width="26.68359375" customWidth="1"/>
  </cols>
  <sheetData>
    <row r="1" spans="1:16">
      <c r="A1" s="15" t="s">
        <v>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6">
      <c r="A3" s="1" t="s">
        <v>7</v>
      </c>
      <c r="B3" s="1"/>
      <c r="C3" s="1"/>
      <c r="D3" s="8"/>
      <c r="E3" s="8"/>
      <c r="F3" s="8"/>
      <c r="G3" s="8"/>
      <c r="H3" s="8"/>
      <c r="I3" s="8"/>
      <c r="J3" s="8"/>
      <c r="K3" s="8"/>
      <c r="L3" s="1" t="s">
        <v>0</v>
      </c>
      <c r="M3" s="1" t="s">
        <v>1</v>
      </c>
      <c r="N3" s="1" t="s">
        <v>2</v>
      </c>
      <c r="O3" s="1" t="s">
        <v>3</v>
      </c>
      <c r="P3" s="1" t="s">
        <v>4</v>
      </c>
    </row>
    <row r="4" spans="1:16">
      <c r="A4" s="1" t="s">
        <v>12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/>
      <c r="H4" s="1"/>
      <c r="I4" s="1"/>
      <c r="J4" s="1"/>
      <c r="K4" s="1"/>
      <c r="L4" s="1">
        <v>0</v>
      </c>
      <c r="M4" s="1">
        <v>0</v>
      </c>
      <c r="N4" s="1">
        <v>0</v>
      </c>
      <c r="O4" s="1"/>
      <c r="P4" s="1"/>
    </row>
    <row r="5" spans="1:16">
      <c r="A5" s="1" t="s">
        <v>13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/>
      <c r="H5" s="1"/>
      <c r="I5" s="1"/>
      <c r="J5" s="1"/>
      <c r="K5" s="1"/>
      <c r="L5" s="1">
        <v>0</v>
      </c>
      <c r="M5" s="1">
        <v>0</v>
      </c>
      <c r="N5" s="1">
        <v>0</v>
      </c>
      <c r="O5" s="1"/>
      <c r="P5" s="1"/>
    </row>
    <row r="6" spans="1:16">
      <c r="A6" s="1" t="s">
        <v>14</v>
      </c>
      <c r="B6" s="1">
        <v>2</v>
      </c>
      <c r="C6" s="1">
        <v>3</v>
      </c>
      <c r="D6" s="1">
        <v>2</v>
      </c>
      <c r="E6" s="1">
        <v>2</v>
      </c>
      <c r="F6" s="1">
        <v>2</v>
      </c>
      <c r="G6" s="1">
        <v>1</v>
      </c>
      <c r="H6" s="1">
        <v>2</v>
      </c>
      <c r="I6" s="1">
        <v>2</v>
      </c>
      <c r="J6" s="1">
        <v>1</v>
      </c>
      <c r="K6" s="1">
        <v>1</v>
      </c>
      <c r="L6" s="1">
        <f>AVERAGE(B6:K6)</f>
        <v>1.8</v>
      </c>
      <c r="M6" s="1">
        <f>STDEV(B6:K6)</f>
        <v>0.63245553203367599</v>
      </c>
      <c r="N6" s="1">
        <f>M6/SQRT(10)</f>
        <v>0.20000000000000004</v>
      </c>
      <c r="O6" s="1"/>
      <c r="P6" s="1"/>
    </row>
    <row r="7" spans="1:16">
      <c r="A7" s="1" t="s">
        <v>16</v>
      </c>
      <c r="B7" s="1">
        <v>2</v>
      </c>
      <c r="C7" s="1">
        <v>1</v>
      </c>
      <c r="D7" s="1">
        <v>2</v>
      </c>
      <c r="E7" s="1">
        <v>4</v>
      </c>
      <c r="F7" s="1">
        <v>3</v>
      </c>
      <c r="G7" s="1">
        <v>3</v>
      </c>
      <c r="H7" s="1">
        <v>4</v>
      </c>
      <c r="I7" s="1">
        <v>3</v>
      </c>
      <c r="J7" s="1">
        <v>2</v>
      </c>
      <c r="K7" s="1">
        <v>2</v>
      </c>
      <c r="L7" s="14">
        <f>AVERAGE(B7:K7)</f>
        <v>2.6</v>
      </c>
      <c r="M7" s="14">
        <f>STDEV(B7:K7)</f>
        <v>0.96609178307929622</v>
      </c>
      <c r="N7" s="14">
        <f>M7/SQRT(10)</f>
        <v>0.30550504633038944</v>
      </c>
      <c r="O7" s="1">
        <f>_xlfn.F.TEST(B6:K6,B7:K7)</f>
        <v>0.22286835013352013</v>
      </c>
      <c r="P7" s="1">
        <f>_xlfn.T.TEST(B6:K6,B7:K7,2,2)</f>
        <v>4.1861105514261497E-2</v>
      </c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4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 t="s">
        <v>0</v>
      </c>
      <c r="M9" s="1" t="s">
        <v>1</v>
      </c>
      <c r="N9" s="1" t="s">
        <v>2</v>
      </c>
      <c r="O9" s="1" t="s">
        <v>3</v>
      </c>
      <c r="P9" s="1" t="s">
        <v>4</v>
      </c>
    </row>
    <row r="10" spans="1:16">
      <c r="A10" s="1" t="s">
        <v>12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/>
      <c r="H10" s="1"/>
      <c r="I10" s="1"/>
      <c r="J10" s="1"/>
      <c r="K10" s="1"/>
      <c r="L10" s="1">
        <v>0</v>
      </c>
      <c r="M10" s="1">
        <v>0</v>
      </c>
      <c r="N10" s="1">
        <v>0</v>
      </c>
      <c r="O10" s="1"/>
      <c r="P10" s="1"/>
    </row>
    <row r="11" spans="1:16">
      <c r="A11" s="1" t="s">
        <v>13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/>
      <c r="H11" s="1"/>
      <c r="I11" s="1"/>
      <c r="J11" s="1"/>
      <c r="K11" s="1"/>
      <c r="L11" s="1">
        <v>0</v>
      </c>
      <c r="M11" s="1">
        <v>0</v>
      </c>
      <c r="N11" s="1">
        <v>0</v>
      </c>
      <c r="O11" s="1"/>
      <c r="P11" s="1"/>
    </row>
    <row r="12" spans="1:16">
      <c r="A12" s="1" t="s">
        <v>14</v>
      </c>
      <c r="B12" s="1">
        <v>1</v>
      </c>
      <c r="C12" s="1">
        <v>2</v>
      </c>
      <c r="D12" s="1">
        <v>2</v>
      </c>
      <c r="E12" s="1">
        <v>1</v>
      </c>
      <c r="F12" s="1">
        <v>2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  <c r="L12" s="1">
        <f>AVERAGE(B12:K12)</f>
        <v>1.3</v>
      </c>
      <c r="M12" s="1">
        <f>STDEV(B12:K12)</f>
        <v>0.48304589153964811</v>
      </c>
      <c r="N12" s="1">
        <f>M12/SQRT(10)</f>
        <v>0.15275252316519472</v>
      </c>
      <c r="O12" s="1"/>
      <c r="P12" s="1"/>
    </row>
    <row r="13" spans="1:16">
      <c r="A13" s="8" t="s">
        <v>16</v>
      </c>
      <c r="B13" s="1">
        <v>1</v>
      </c>
      <c r="C13" s="1">
        <v>2</v>
      </c>
      <c r="D13" s="1">
        <v>2</v>
      </c>
      <c r="E13" s="1">
        <v>3</v>
      </c>
      <c r="F13" s="1">
        <v>2</v>
      </c>
      <c r="G13" s="1">
        <v>2</v>
      </c>
      <c r="H13" s="1">
        <v>3</v>
      </c>
      <c r="I13" s="1">
        <v>2</v>
      </c>
      <c r="J13" s="1">
        <v>1</v>
      </c>
      <c r="K13" s="1">
        <v>1</v>
      </c>
      <c r="L13" s="14">
        <f>AVERAGE(B13:K13)</f>
        <v>1.9</v>
      </c>
      <c r="M13" s="14">
        <f>STDEV(B13:K13)</f>
        <v>0.73786478737262173</v>
      </c>
      <c r="N13" s="14">
        <f>M13/SQRT(10)</f>
        <v>0.23333333333333328</v>
      </c>
      <c r="O13" s="1">
        <f>_xlfn.F.TEST(B12:K12,B13:K13)</f>
        <v>0.22286835013352013</v>
      </c>
      <c r="P13" s="1">
        <f>_xlfn.T.TEST(B12:K12,B13:K13,2,2)</f>
        <v>4.5270458631844861E-2</v>
      </c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7.25" customHeight="1">
      <c r="A15" s="4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 t="s">
        <v>0</v>
      </c>
      <c r="M15" s="1" t="s">
        <v>1</v>
      </c>
      <c r="N15" s="1" t="s">
        <v>2</v>
      </c>
      <c r="O15" s="1" t="s">
        <v>3</v>
      </c>
      <c r="P15" s="1" t="s">
        <v>4</v>
      </c>
    </row>
    <row r="16" spans="1:16">
      <c r="A16" s="1" t="s">
        <v>12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/>
      <c r="H16" s="1"/>
      <c r="I16" s="1"/>
      <c r="J16" s="1"/>
      <c r="K16" s="1"/>
      <c r="L16" s="1">
        <v>0</v>
      </c>
      <c r="M16" s="1">
        <v>0</v>
      </c>
      <c r="N16" s="1">
        <v>0</v>
      </c>
      <c r="O16" s="1"/>
      <c r="P16" s="1"/>
    </row>
    <row r="17" spans="1:16">
      <c r="A17" s="1" t="s">
        <v>13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/>
      <c r="H17" s="1"/>
      <c r="I17" s="1"/>
      <c r="J17" s="1"/>
      <c r="K17" s="1"/>
      <c r="L17" s="1">
        <v>0</v>
      </c>
      <c r="M17" s="1">
        <v>0</v>
      </c>
      <c r="N17" s="1">
        <v>0</v>
      </c>
      <c r="O17" s="1"/>
      <c r="P17" s="1"/>
    </row>
    <row r="18" spans="1:16">
      <c r="A18" s="1" t="s">
        <v>14</v>
      </c>
      <c r="B18" s="1">
        <v>1</v>
      </c>
      <c r="C18" s="1">
        <v>2</v>
      </c>
      <c r="D18" s="1">
        <v>2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4">
        <f>AVERAGE(B18:K18)</f>
        <v>1.2</v>
      </c>
      <c r="M18" s="14">
        <f>STDEV(B18:K18)</f>
        <v>0.42163702135578385</v>
      </c>
      <c r="N18" s="14">
        <f>M18/SQRT(10)</f>
        <v>0.1333333333333333</v>
      </c>
      <c r="O18" s="14"/>
      <c r="P18" s="14"/>
    </row>
    <row r="19" spans="1:16">
      <c r="A19" s="8" t="s">
        <v>16</v>
      </c>
      <c r="B19" s="1">
        <v>1</v>
      </c>
      <c r="C19" s="1">
        <v>1</v>
      </c>
      <c r="D19" s="1">
        <v>2</v>
      </c>
      <c r="E19" s="1">
        <v>3</v>
      </c>
      <c r="F19" s="1">
        <v>3</v>
      </c>
      <c r="G19" s="1">
        <v>2</v>
      </c>
      <c r="H19" s="1">
        <v>3</v>
      </c>
      <c r="I19" s="1">
        <v>2</v>
      </c>
      <c r="J19" s="1">
        <v>1</v>
      </c>
      <c r="K19" s="1">
        <v>1</v>
      </c>
      <c r="L19" s="14">
        <f>AVERAGE(B19:K19)</f>
        <v>1.9</v>
      </c>
      <c r="M19" s="14">
        <f>STDEV(B19:K19)</f>
        <v>0.87559503577091302</v>
      </c>
      <c r="N19" s="14">
        <f>M19/SQRT(10)</f>
        <v>0.27688746209726911</v>
      </c>
      <c r="O19" s="14">
        <f>_xlfn.F.TEST(B18:K18,B19:K19)</f>
        <v>4.0380328940716102E-2</v>
      </c>
      <c r="P19" s="14">
        <f>_xlfn.T.TEST(B18:K18,B19:K19,2,3)</f>
        <v>4.0341263529135328E-2</v>
      </c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</sheetData>
  <mergeCells count="1">
    <mergeCell ref="A1:L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D12" sqref="D12"/>
    </sheetView>
  </sheetViews>
  <sheetFormatPr defaultRowHeight="14.4"/>
  <sheetData>
    <row r="1" spans="1:12">
      <c r="A1" t="s">
        <v>10</v>
      </c>
    </row>
    <row r="2" spans="1:12" s="5" customFormat="1"/>
    <row r="3" spans="1:12">
      <c r="A3" s="1"/>
      <c r="B3" s="1" t="s">
        <v>5</v>
      </c>
      <c r="C3" s="1" t="s">
        <v>11</v>
      </c>
      <c r="D3" s="1"/>
    </row>
    <row r="4" spans="1:12">
      <c r="A4" s="16" t="s">
        <v>15</v>
      </c>
      <c r="B4" s="6">
        <v>4</v>
      </c>
      <c r="C4" s="6">
        <v>34</v>
      </c>
      <c r="D4" s="1"/>
    </row>
    <row r="5" spans="1:12">
      <c r="A5" s="16"/>
      <c r="B5" s="6">
        <v>5</v>
      </c>
      <c r="C5" s="6">
        <v>20</v>
      </c>
      <c r="D5" s="1"/>
    </row>
    <row r="6" spans="1:12">
      <c r="A6" s="16"/>
      <c r="B6" s="6">
        <v>7</v>
      </c>
      <c r="C6" s="6">
        <v>25</v>
      </c>
      <c r="D6" s="1"/>
      <c r="G6" s="6"/>
      <c r="H6" s="6"/>
      <c r="I6" s="6"/>
      <c r="J6" s="6"/>
      <c r="K6" s="6"/>
      <c r="L6" s="6"/>
    </row>
    <row r="7" spans="1:12">
      <c r="A7" s="1" t="s">
        <v>0</v>
      </c>
      <c r="B7" s="1">
        <f>AVERAGE(B4:B6)</f>
        <v>5.333333333333333</v>
      </c>
      <c r="C7" s="1">
        <f>AVERAGE(C4:C6)</f>
        <v>26.333333333333332</v>
      </c>
      <c r="D7" s="1"/>
      <c r="G7" s="6"/>
      <c r="H7" s="6"/>
      <c r="I7" s="6"/>
      <c r="J7" s="6"/>
      <c r="K7" s="6"/>
      <c r="L7" s="6"/>
    </row>
    <row r="8" spans="1:12">
      <c r="A8" s="1" t="s">
        <v>1</v>
      </c>
      <c r="B8" s="1">
        <f>STDEV(B4:B6)</f>
        <v>1.5275252316519474</v>
      </c>
      <c r="C8" s="1">
        <f>STDEV(C4:C6)</f>
        <v>7.0945988845975823</v>
      </c>
      <c r="D8" s="1"/>
      <c r="G8" s="6"/>
      <c r="H8" s="6"/>
      <c r="I8" s="6"/>
      <c r="J8" s="6"/>
      <c r="K8" s="6"/>
      <c r="L8" s="6"/>
    </row>
    <row r="9" spans="1:12">
      <c r="A9" s="1" t="s">
        <v>2</v>
      </c>
      <c r="B9" s="1">
        <f>B8/SQRT(3)</f>
        <v>0.88191710368819731</v>
      </c>
      <c r="C9" s="9">
        <f>C8/SQRT(3)</f>
        <v>4.096068575814833</v>
      </c>
      <c r="D9" s="1"/>
      <c r="G9" s="6"/>
      <c r="H9" s="6"/>
      <c r="I9" s="6"/>
      <c r="J9" s="6"/>
      <c r="K9" s="6"/>
      <c r="L9" s="6"/>
    </row>
    <row r="10" spans="1:12">
      <c r="A10" s="1" t="s">
        <v>3</v>
      </c>
      <c r="B10" s="1"/>
      <c r="C10" s="1">
        <f>_xlfn.F.TEST(B4:B6,C4:C6)</f>
        <v>8.8607594936708861E-2</v>
      </c>
      <c r="D10" s="1"/>
      <c r="G10" s="6"/>
      <c r="H10" s="6"/>
      <c r="I10" s="6"/>
      <c r="J10" s="6"/>
      <c r="K10" s="6"/>
      <c r="L10" s="6"/>
    </row>
    <row r="11" spans="1:12">
      <c r="A11" s="1" t="s">
        <v>4</v>
      </c>
      <c r="B11" s="1"/>
      <c r="C11" s="1">
        <f>_xlfn.T.TEST(B4:B6,C4:C6,2,2)</f>
        <v>7.4271130951803618E-3</v>
      </c>
      <c r="D11" s="1"/>
      <c r="G11" s="6"/>
      <c r="H11" s="6"/>
      <c r="I11" s="6"/>
      <c r="J11" s="6"/>
      <c r="K11" s="6"/>
      <c r="L11" s="6"/>
    </row>
    <row r="12" spans="1:12">
      <c r="A12" s="1"/>
      <c r="B12" s="1"/>
      <c r="C12" s="1"/>
      <c r="G12" s="6"/>
      <c r="H12" s="6"/>
      <c r="I12" s="6"/>
      <c r="J12" s="6"/>
      <c r="K12" s="6"/>
      <c r="L12" s="6"/>
    </row>
    <row r="13" spans="1:12">
      <c r="B13" s="1"/>
      <c r="C13" s="1"/>
      <c r="G13" s="6"/>
      <c r="H13" s="6"/>
      <c r="I13" s="6"/>
      <c r="J13" s="6"/>
      <c r="K13" s="6"/>
      <c r="L13" s="6"/>
    </row>
    <row r="14" spans="1:12">
      <c r="G14" s="6"/>
      <c r="H14" s="6"/>
      <c r="I14" s="6"/>
      <c r="J14" s="6"/>
      <c r="K14" s="6"/>
      <c r="L14" s="6"/>
    </row>
    <row r="15" spans="1:12">
      <c r="G15" s="6"/>
      <c r="H15" s="6"/>
      <c r="I15" s="6"/>
      <c r="J15" s="6"/>
      <c r="K15" s="6"/>
      <c r="L15" s="6"/>
    </row>
    <row r="16" spans="1:12">
      <c r="G16" s="6"/>
      <c r="H16" s="6"/>
      <c r="I16" s="6"/>
      <c r="J16" s="6"/>
      <c r="K16" s="6"/>
      <c r="L16" s="6"/>
    </row>
    <row r="17" spans="7:12">
      <c r="G17" s="6"/>
      <c r="H17" s="6"/>
      <c r="I17" s="6"/>
      <c r="J17" s="6"/>
      <c r="K17" s="6"/>
      <c r="L17" s="6"/>
    </row>
    <row r="18" spans="7:12">
      <c r="G18" s="6"/>
      <c r="H18" s="6"/>
      <c r="I18" s="6"/>
      <c r="J18" s="6"/>
      <c r="K18" s="6"/>
      <c r="L18" s="6"/>
    </row>
    <row r="19" spans="7:12">
      <c r="G19" s="6"/>
      <c r="H19" s="6"/>
      <c r="I19" s="6"/>
      <c r="J19" s="6"/>
      <c r="K19" s="6"/>
      <c r="L19" s="6"/>
    </row>
    <row r="20" spans="7:12">
      <c r="G20" s="6"/>
      <c r="H20" s="6"/>
      <c r="I20" s="6"/>
      <c r="J20" s="6"/>
      <c r="K20" s="6"/>
      <c r="L20" s="6"/>
    </row>
    <row r="21" spans="7:12">
      <c r="G21" s="6"/>
      <c r="H21" s="6"/>
      <c r="I21" s="6"/>
      <c r="J21" s="6"/>
      <c r="K21" s="6"/>
      <c r="L21" s="6"/>
    </row>
    <row r="22" spans="7:12">
      <c r="G22" s="6"/>
      <c r="H22" s="6"/>
      <c r="I22" s="6"/>
      <c r="J22" s="6"/>
      <c r="K22" s="6"/>
      <c r="L22" s="6"/>
    </row>
    <row r="23" spans="7:12">
      <c r="G23" s="6"/>
      <c r="H23" s="6"/>
      <c r="I23" s="6"/>
      <c r="J23" s="6"/>
      <c r="K23" s="6"/>
      <c r="L23" s="6"/>
    </row>
    <row r="24" spans="7:12">
      <c r="G24" s="6"/>
      <c r="H24" s="6"/>
      <c r="I24" s="6"/>
      <c r="J24" s="6"/>
      <c r="K24" s="6"/>
      <c r="L24" s="6"/>
    </row>
    <row r="25" spans="7:12">
      <c r="G25" s="6"/>
      <c r="H25" s="6"/>
      <c r="I25" s="6"/>
      <c r="J25" s="6"/>
      <c r="K25" s="6"/>
      <c r="L25" s="6"/>
    </row>
    <row r="26" spans="7:12">
      <c r="G26" s="6"/>
      <c r="H26" s="6"/>
      <c r="I26" s="6"/>
      <c r="J26" s="6"/>
      <c r="K26" s="6"/>
      <c r="L26" s="6"/>
    </row>
  </sheetData>
  <mergeCells count="1"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B14" sqref="B14"/>
    </sheetView>
  </sheetViews>
  <sheetFormatPr defaultRowHeight="14.4"/>
  <cols>
    <col min="3" max="3" width="9" customWidth="1"/>
  </cols>
  <sheetData>
    <row r="1" spans="1:17" s="11" customFormat="1">
      <c r="A1" s="10" t="s">
        <v>17</v>
      </c>
    </row>
    <row r="2" spans="1:17" s="11" customFormat="1"/>
    <row r="3" spans="1:17" s="11" customFormat="1">
      <c r="B3" s="11" t="s">
        <v>24</v>
      </c>
      <c r="C3" s="11" t="s">
        <v>25</v>
      </c>
    </row>
    <row r="4" spans="1:17" s="11" customFormat="1">
      <c r="A4" s="17" t="s">
        <v>18</v>
      </c>
      <c r="B4" s="13">
        <v>17.43</v>
      </c>
      <c r="C4" s="13">
        <v>4.0999999999999996</v>
      </c>
    </row>
    <row r="5" spans="1:17" s="11" customFormat="1">
      <c r="A5" s="17"/>
      <c r="B5" s="13">
        <v>19.68</v>
      </c>
      <c r="C5" s="13">
        <v>3.66</v>
      </c>
    </row>
    <row r="6" spans="1:17" s="11" customFormat="1">
      <c r="A6" s="17"/>
      <c r="B6" s="13">
        <v>16.25</v>
      </c>
      <c r="C6" s="13">
        <v>5.24</v>
      </c>
    </row>
    <row r="7" spans="1:17" s="11" customFormat="1">
      <c r="A7" s="17"/>
      <c r="B7" s="13">
        <v>18.11</v>
      </c>
      <c r="C7" s="13">
        <v>3.79</v>
      </c>
    </row>
    <row r="8" spans="1:17" s="11" customFormat="1">
      <c r="A8" s="17"/>
      <c r="B8" s="13">
        <v>16.95</v>
      </c>
      <c r="C8" s="13">
        <v>3.15</v>
      </c>
    </row>
    <row r="9" spans="1:17" s="11" customFormat="1">
      <c r="A9" s="17"/>
      <c r="B9" s="13">
        <v>17.440000000000001</v>
      </c>
      <c r="C9" s="13">
        <v>6.04</v>
      </c>
    </row>
    <row r="10" spans="1:17" s="11" customFormat="1">
      <c r="A10" s="12" t="s">
        <v>19</v>
      </c>
      <c r="B10" s="12">
        <f>AVERAGE(B4:B9)</f>
        <v>17.643333333333334</v>
      </c>
      <c r="C10" s="12">
        <f>AVERAGE(C4:C9)</f>
        <v>4.3299999999999992</v>
      </c>
    </row>
    <row r="11" spans="1:17" s="11" customFormat="1">
      <c r="A11" s="12" t="s">
        <v>20</v>
      </c>
      <c r="B11" s="12">
        <f>STDEV(B4:B9)</f>
        <v>1.1725811983255856</v>
      </c>
      <c r="C11" s="12">
        <f>STDEV(C4:C9)</f>
        <v>1.0897706180660249</v>
      </c>
    </row>
    <row r="12" spans="1:17" s="11" customFormat="1">
      <c r="A12" s="12" t="s">
        <v>21</v>
      </c>
      <c r="B12" s="12">
        <f>B11/SQRT(6)</f>
        <v>0.47870426964648827</v>
      </c>
      <c r="C12" s="12">
        <f>C11/SQRT(6)</f>
        <v>0.44489699182320214</v>
      </c>
    </row>
    <row r="13" spans="1:17" s="11" customFormat="1">
      <c r="A13" s="12" t="s">
        <v>22</v>
      </c>
      <c r="B13" s="12">
        <f>_xlfn.F.TEST(B4:B9,C4:C9)</f>
        <v>0.8762167820513207</v>
      </c>
      <c r="C13" s="12"/>
    </row>
    <row r="14" spans="1:17" s="11" customFormat="1">
      <c r="A14" s="12" t="s">
        <v>23</v>
      </c>
      <c r="B14" s="12">
        <f>_xlfn.T.TEST(B4:B9,C4:C9,2,3)</f>
        <v>1.9344190651712118E-9</v>
      </c>
      <c r="C14" s="12"/>
    </row>
    <row r="15" spans="1:17">
      <c r="C15" s="3"/>
      <c r="D15" s="3"/>
      <c r="F15" s="7"/>
      <c r="G15" s="7"/>
      <c r="L15" s="7"/>
      <c r="M15" s="7"/>
      <c r="N15" s="7"/>
      <c r="O15" s="7"/>
      <c r="P15" s="7"/>
      <c r="Q15" s="7"/>
    </row>
    <row r="16" spans="1:17">
      <c r="F16" s="7"/>
      <c r="G16" s="7"/>
      <c r="L16" s="7"/>
      <c r="M16" s="7"/>
      <c r="N16" s="7"/>
      <c r="O16" s="7"/>
      <c r="P16" s="7"/>
      <c r="Q16" s="7"/>
    </row>
    <row r="17" spans="6:17">
      <c r="F17" s="7"/>
      <c r="G17" s="7"/>
      <c r="L17" s="7"/>
      <c r="M17" s="7"/>
      <c r="N17" s="7"/>
      <c r="O17" s="7"/>
      <c r="P17" s="7"/>
      <c r="Q17" s="7"/>
    </row>
    <row r="18" spans="6:17">
      <c r="F18" s="7"/>
      <c r="G18" s="7"/>
      <c r="L18" s="7"/>
      <c r="M18" s="7"/>
      <c r="N18" s="7"/>
      <c r="O18" s="7"/>
      <c r="P18" s="7"/>
      <c r="Q18" s="7"/>
    </row>
    <row r="19" spans="6:17">
      <c r="F19" s="7"/>
      <c r="G19" s="7"/>
      <c r="L19" s="7"/>
      <c r="M19" s="7"/>
      <c r="N19" s="7"/>
      <c r="O19" s="7"/>
      <c r="P19" s="7"/>
      <c r="Q19" s="7"/>
    </row>
    <row r="20" spans="6:17">
      <c r="F20" s="7"/>
      <c r="G20" s="7"/>
      <c r="L20" s="7"/>
      <c r="M20" s="7"/>
      <c r="N20" s="7"/>
      <c r="O20" s="7"/>
      <c r="P20" s="7"/>
      <c r="Q20" s="7"/>
    </row>
    <row r="21" spans="6:17">
      <c r="F21" s="7"/>
      <c r="G21" s="7"/>
    </row>
    <row r="22" spans="6:17">
      <c r="F22" s="7"/>
      <c r="G22" s="7"/>
    </row>
    <row r="23" spans="6:17">
      <c r="F23" s="7"/>
      <c r="G23" s="7"/>
    </row>
    <row r="24" spans="6:17">
      <c r="F24" s="7"/>
      <c r="G24" s="7"/>
    </row>
    <row r="25" spans="6:17">
      <c r="F25" s="7"/>
      <c r="G25" s="7"/>
    </row>
    <row r="26" spans="6:17">
      <c r="F26" s="7"/>
      <c r="G26" s="7"/>
    </row>
    <row r="27" spans="6:17">
      <c r="F27" s="7"/>
      <c r="G27" s="7"/>
    </row>
  </sheetData>
  <mergeCells count="1">
    <mergeCell ref="A4:A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6B</vt:lpstr>
      <vt:lpstr>Figure 6D</vt:lpstr>
      <vt:lpstr>Figure 6G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 Li</dc:creator>
  <cp:lastModifiedBy>Liansheng Zhang</cp:lastModifiedBy>
  <dcterms:created xsi:type="dcterms:W3CDTF">2020-02-28T20:24:06Z</dcterms:created>
  <dcterms:modified xsi:type="dcterms:W3CDTF">2020-10-28T09:06:09Z</dcterms:modified>
</cp:coreProperties>
</file>