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13_ncr:1_{C0257247-3999-2548-A079-20F473625209}" xr6:coauthVersionLast="45" xr6:coauthVersionMax="45" xr10:uidLastSave="{00000000-0000-0000-0000-000000000000}"/>
  <bookViews>
    <workbookView xWindow="18020" yWindow="1180" windowWidth="17940" windowHeight="14180" activeTab="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1" i="5" l="1"/>
  <c r="M21" i="5"/>
  <c r="O21" i="5" s="1"/>
  <c r="L21" i="5"/>
  <c r="K21" i="5"/>
  <c r="J21" i="5"/>
  <c r="I21" i="5"/>
  <c r="N18" i="5"/>
  <c r="M18" i="5"/>
  <c r="L18" i="5"/>
  <c r="O18" i="5" s="1"/>
  <c r="K18" i="5"/>
  <c r="J18" i="5"/>
  <c r="I18" i="5"/>
  <c r="P18" i="5" s="1"/>
  <c r="S18" i="5" s="1"/>
  <c r="N15" i="5"/>
  <c r="M15" i="5"/>
  <c r="L15" i="5"/>
  <c r="O15" i="5" s="1"/>
  <c r="K15" i="5"/>
  <c r="R15" i="5" s="1"/>
  <c r="U15" i="5" s="1"/>
  <c r="J15" i="5"/>
  <c r="Q15" i="5" s="1"/>
  <c r="T15" i="5" s="1"/>
  <c r="I15" i="5"/>
  <c r="P15" i="5" s="1"/>
  <c r="S15" i="5" s="1"/>
  <c r="N12" i="5"/>
  <c r="M12" i="5"/>
  <c r="O12" i="5" s="1"/>
  <c r="L12" i="5"/>
  <c r="K12" i="5"/>
  <c r="J12" i="5"/>
  <c r="I12" i="5"/>
  <c r="N9" i="5"/>
  <c r="O9" i="5" s="1"/>
  <c r="M9" i="5"/>
  <c r="L9" i="5"/>
  <c r="K9" i="5"/>
  <c r="J9" i="5"/>
  <c r="I9" i="5"/>
  <c r="P9" i="5" s="1"/>
  <c r="S9" i="5" s="1"/>
  <c r="N6" i="5"/>
  <c r="M6" i="5"/>
  <c r="L6" i="5"/>
  <c r="O6" i="5" s="1"/>
  <c r="K6" i="5"/>
  <c r="J6" i="5"/>
  <c r="Q6" i="5" s="1"/>
  <c r="T6" i="5" s="1"/>
  <c r="I6" i="5"/>
  <c r="P6" i="5" s="1"/>
  <c r="S6" i="5" s="1"/>
  <c r="N3" i="5"/>
  <c r="M3" i="5"/>
  <c r="O3" i="5" s="1"/>
  <c r="L3" i="5"/>
  <c r="K3" i="5"/>
  <c r="J3" i="5"/>
  <c r="I3" i="5"/>
  <c r="R6" i="5" l="1"/>
  <c r="U6" i="5" s="1"/>
  <c r="P12" i="5"/>
  <c r="S12" i="5" s="1"/>
  <c r="R12" i="5"/>
  <c r="U12" i="5" s="1"/>
  <c r="Q12" i="5"/>
  <c r="T12" i="5" s="1"/>
  <c r="R3" i="5"/>
  <c r="U3" i="5" s="1"/>
  <c r="P3" i="5"/>
  <c r="S3" i="5" s="1"/>
  <c r="Q3" i="5"/>
  <c r="T3" i="5" s="1"/>
  <c r="P21" i="5"/>
  <c r="S21" i="5" s="1"/>
  <c r="Q21" i="5"/>
  <c r="T21" i="5" s="1"/>
  <c r="R21" i="5"/>
  <c r="U21" i="5" s="1"/>
  <c r="W6" i="5"/>
  <c r="X6" i="5"/>
  <c r="Y6" i="5" s="1"/>
  <c r="R18" i="5"/>
  <c r="U18" i="5" s="1"/>
  <c r="Q18" i="5"/>
  <c r="T18" i="5" s="1"/>
  <c r="X18" i="5" s="1"/>
  <c r="Y18" i="5" s="1"/>
  <c r="X15" i="5"/>
  <c r="Y15" i="5" s="1"/>
  <c r="W15" i="5"/>
  <c r="Q9" i="5"/>
  <c r="T9" i="5" s="1"/>
  <c r="X9" i="5" s="1"/>
  <c r="Y9" i="5" s="1"/>
  <c r="R9" i="5"/>
  <c r="U9" i="5" s="1"/>
  <c r="X3" i="5" l="1"/>
  <c r="Y3" i="5" s="1"/>
  <c r="W3" i="5"/>
  <c r="W9" i="5"/>
  <c r="X21" i="5"/>
  <c r="Y21" i="5" s="1"/>
  <c r="W21" i="5"/>
  <c r="X12" i="5"/>
  <c r="Y12" i="5" s="1"/>
  <c r="W12" i="5"/>
  <c r="W18" i="5"/>
  <c r="N21" i="4" l="1"/>
  <c r="M21" i="4"/>
  <c r="O21" i="4" s="1"/>
  <c r="L21" i="4"/>
  <c r="K21" i="4"/>
  <c r="J21" i="4"/>
  <c r="I21" i="4"/>
  <c r="N18" i="4"/>
  <c r="M18" i="4"/>
  <c r="L18" i="4"/>
  <c r="O18" i="4" s="1"/>
  <c r="K18" i="4"/>
  <c r="J18" i="4"/>
  <c r="I18" i="4"/>
  <c r="N15" i="4"/>
  <c r="M15" i="4"/>
  <c r="L15" i="4"/>
  <c r="O15" i="4" s="1"/>
  <c r="K15" i="4"/>
  <c r="R15" i="4" s="1"/>
  <c r="U15" i="4" s="1"/>
  <c r="J15" i="4"/>
  <c r="Q15" i="4" s="1"/>
  <c r="T15" i="4" s="1"/>
  <c r="I15" i="4"/>
  <c r="P15" i="4" s="1"/>
  <c r="S15" i="4" s="1"/>
  <c r="N12" i="4"/>
  <c r="M12" i="4"/>
  <c r="O12" i="4" s="1"/>
  <c r="L12" i="4"/>
  <c r="K12" i="4"/>
  <c r="J12" i="4"/>
  <c r="I12" i="4"/>
  <c r="N9" i="4"/>
  <c r="M9" i="4"/>
  <c r="L9" i="4"/>
  <c r="O9" i="4" s="1"/>
  <c r="K9" i="4"/>
  <c r="J9" i="4"/>
  <c r="I9" i="4"/>
  <c r="N6" i="4"/>
  <c r="M6" i="4"/>
  <c r="L6" i="4"/>
  <c r="O6" i="4" s="1"/>
  <c r="K6" i="4"/>
  <c r="R6" i="4" s="1"/>
  <c r="U6" i="4" s="1"/>
  <c r="J6" i="4"/>
  <c r="Q6" i="4" s="1"/>
  <c r="T6" i="4" s="1"/>
  <c r="I6" i="4"/>
  <c r="P6" i="4" s="1"/>
  <c r="S6" i="4" s="1"/>
  <c r="N3" i="4"/>
  <c r="M3" i="4"/>
  <c r="O3" i="4" s="1"/>
  <c r="L3" i="4"/>
  <c r="K3" i="4"/>
  <c r="J3" i="4"/>
  <c r="I3" i="4"/>
  <c r="P18" i="4" l="1"/>
  <c r="S18" i="4" s="1"/>
  <c r="R18" i="4"/>
  <c r="U18" i="4" s="1"/>
  <c r="Q18" i="4"/>
  <c r="T18" i="4" s="1"/>
  <c r="W6" i="4"/>
  <c r="X6" i="4"/>
  <c r="Y6" i="4" s="1"/>
  <c r="R12" i="4"/>
  <c r="U12" i="4" s="1"/>
  <c r="Q12" i="4"/>
  <c r="T12" i="4" s="1"/>
  <c r="P12" i="4"/>
  <c r="S12" i="4" s="1"/>
  <c r="W15" i="4"/>
  <c r="X15" i="4"/>
  <c r="Y15" i="4" s="1"/>
  <c r="P9" i="4"/>
  <c r="S9" i="4" s="1"/>
  <c r="R9" i="4"/>
  <c r="U9" i="4" s="1"/>
  <c r="Q9" i="4"/>
  <c r="T9" i="4" s="1"/>
  <c r="P3" i="4"/>
  <c r="S3" i="4" s="1"/>
  <c r="R3" i="4"/>
  <c r="U3" i="4" s="1"/>
  <c r="Q3" i="4"/>
  <c r="T3" i="4" s="1"/>
  <c r="R21" i="4"/>
  <c r="U21" i="4" s="1"/>
  <c r="P21" i="4"/>
  <c r="S21" i="4" s="1"/>
  <c r="Q21" i="4"/>
  <c r="T21" i="4" s="1"/>
  <c r="X9" i="4" l="1"/>
  <c r="Y9" i="4" s="1"/>
  <c r="W9" i="4"/>
  <c r="X12" i="4"/>
  <c r="Y12" i="4" s="1"/>
  <c r="W12" i="4"/>
  <c r="X21" i="4"/>
  <c r="Y21" i="4" s="1"/>
  <c r="W21" i="4"/>
  <c r="X3" i="4"/>
  <c r="Y3" i="4" s="1"/>
  <c r="W3" i="4"/>
  <c r="X18" i="4"/>
  <c r="Y18" i="4" s="1"/>
  <c r="W18" i="4"/>
  <c r="N21" i="3" l="1"/>
  <c r="M21" i="3"/>
  <c r="O21" i="3" s="1"/>
  <c r="L21" i="3"/>
  <c r="K21" i="3"/>
  <c r="J21" i="3"/>
  <c r="I21" i="3"/>
  <c r="N18" i="3"/>
  <c r="M18" i="3"/>
  <c r="L18" i="3"/>
  <c r="O18" i="3" s="1"/>
  <c r="K18" i="3"/>
  <c r="J18" i="3"/>
  <c r="I18" i="3"/>
  <c r="P18" i="3" s="1"/>
  <c r="S18" i="3" s="1"/>
  <c r="N15" i="3"/>
  <c r="M15" i="3"/>
  <c r="L15" i="3"/>
  <c r="O15" i="3" s="1"/>
  <c r="K15" i="3"/>
  <c r="R15" i="3" s="1"/>
  <c r="U15" i="3" s="1"/>
  <c r="J15" i="3"/>
  <c r="I15" i="3"/>
  <c r="N12" i="3"/>
  <c r="M12" i="3"/>
  <c r="O12" i="3" s="1"/>
  <c r="L12" i="3"/>
  <c r="K12" i="3"/>
  <c r="J12" i="3"/>
  <c r="I12" i="3"/>
  <c r="N9" i="3"/>
  <c r="M9" i="3"/>
  <c r="L9" i="3"/>
  <c r="O9" i="3" s="1"/>
  <c r="K9" i="3"/>
  <c r="J9" i="3"/>
  <c r="I9" i="3"/>
  <c r="N6" i="3"/>
  <c r="M6" i="3"/>
  <c r="L6" i="3"/>
  <c r="O6" i="3" s="1"/>
  <c r="K6" i="3"/>
  <c r="J6" i="3"/>
  <c r="Q6" i="3" s="1"/>
  <c r="T6" i="3" s="1"/>
  <c r="I6" i="3"/>
  <c r="P6" i="3" s="1"/>
  <c r="S6" i="3" s="1"/>
  <c r="N3" i="3"/>
  <c r="M3" i="3"/>
  <c r="O3" i="3" s="1"/>
  <c r="L3" i="3"/>
  <c r="K3" i="3"/>
  <c r="J3" i="3"/>
  <c r="I3" i="3"/>
  <c r="R18" i="3" l="1"/>
  <c r="U18" i="3" s="1"/>
  <c r="Q18" i="3"/>
  <c r="T18" i="3" s="1"/>
  <c r="P15" i="3"/>
  <c r="S15" i="3" s="1"/>
  <c r="X18" i="3"/>
  <c r="Y18" i="3" s="1"/>
  <c r="W18" i="3"/>
  <c r="R6" i="3"/>
  <c r="U6" i="3" s="1"/>
  <c r="X6" i="3" s="1"/>
  <c r="Y6" i="3" s="1"/>
  <c r="P12" i="3"/>
  <c r="S12" i="3" s="1"/>
  <c r="Q12" i="3"/>
  <c r="T12" i="3" s="1"/>
  <c r="R12" i="3"/>
  <c r="U12" i="3" s="1"/>
  <c r="P9" i="3"/>
  <c r="S9" i="3" s="1"/>
  <c r="Q15" i="3"/>
  <c r="T15" i="3" s="1"/>
  <c r="W6" i="3"/>
  <c r="P3" i="3"/>
  <c r="S3" i="3" s="1"/>
  <c r="R3" i="3"/>
  <c r="U3" i="3" s="1"/>
  <c r="Q3" i="3"/>
  <c r="T3" i="3" s="1"/>
  <c r="Q9" i="3"/>
  <c r="T9" i="3" s="1"/>
  <c r="R9" i="3"/>
  <c r="U9" i="3" s="1"/>
  <c r="R21" i="3"/>
  <c r="U21" i="3" s="1"/>
  <c r="Q21" i="3"/>
  <c r="T21" i="3" s="1"/>
  <c r="P21" i="3"/>
  <c r="S21" i="3" s="1"/>
  <c r="X9" i="3" l="1"/>
  <c r="Y9" i="3" s="1"/>
  <c r="W9" i="3"/>
  <c r="X21" i="3"/>
  <c r="Y21" i="3" s="1"/>
  <c r="W21" i="3"/>
  <c r="X12" i="3"/>
  <c r="Y12" i="3" s="1"/>
  <c r="W12" i="3"/>
  <c r="X15" i="3"/>
  <c r="Y15" i="3" s="1"/>
  <c r="W15" i="3"/>
  <c r="X3" i="3"/>
  <c r="Y3" i="3" s="1"/>
  <c r="W3" i="3"/>
  <c r="N21" i="2" l="1"/>
  <c r="M21" i="2"/>
  <c r="O21" i="2" s="1"/>
  <c r="L21" i="2"/>
  <c r="K21" i="2"/>
  <c r="J21" i="2"/>
  <c r="I21" i="2"/>
  <c r="N18" i="2"/>
  <c r="M18" i="2"/>
  <c r="L18" i="2"/>
  <c r="O18" i="2" s="1"/>
  <c r="K18" i="2"/>
  <c r="J18" i="2"/>
  <c r="I18" i="2"/>
  <c r="N15" i="2"/>
  <c r="M15" i="2"/>
  <c r="L15" i="2"/>
  <c r="O15" i="2" s="1"/>
  <c r="K15" i="2"/>
  <c r="J15" i="2"/>
  <c r="Q15" i="2" s="1"/>
  <c r="T15" i="2" s="1"/>
  <c r="I15" i="2"/>
  <c r="P15" i="2" s="1"/>
  <c r="S15" i="2" s="1"/>
  <c r="N12" i="2"/>
  <c r="M12" i="2"/>
  <c r="O12" i="2" s="1"/>
  <c r="L12" i="2"/>
  <c r="K12" i="2"/>
  <c r="J12" i="2"/>
  <c r="I12" i="2"/>
  <c r="N9" i="2"/>
  <c r="M9" i="2"/>
  <c r="L9" i="2"/>
  <c r="O9" i="2" s="1"/>
  <c r="K9" i="2"/>
  <c r="J9" i="2"/>
  <c r="I9" i="2"/>
  <c r="P9" i="2" s="1"/>
  <c r="S9" i="2" s="1"/>
  <c r="N6" i="2"/>
  <c r="M6" i="2"/>
  <c r="L6" i="2"/>
  <c r="O6" i="2" s="1"/>
  <c r="K6" i="2"/>
  <c r="R6" i="2" s="1"/>
  <c r="U6" i="2" s="1"/>
  <c r="J6" i="2"/>
  <c r="Q6" i="2" s="1"/>
  <c r="T6" i="2" s="1"/>
  <c r="I6" i="2"/>
  <c r="P6" i="2" s="1"/>
  <c r="S6" i="2" s="1"/>
  <c r="N3" i="2"/>
  <c r="M3" i="2"/>
  <c r="O3" i="2" s="1"/>
  <c r="L3" i="2"/>
  <c r="K3" i="2"/>
  <c r="J3" i="2"/>
  <c r="I3" i="2"/>
  <c r="Q18" i="2" l="1"/>
  <c r="T18" i="2" s="1"/>
  <c r="R18" i="2"/>
  <c r="U18" i="2" s="1"/>
  <c r="X9" i="2"/>
  <c r="Y9" i="2" s="1"/>
  <c r="P3" i="2"/>
  <c r="S3" i="2" s="1"/>
  <c r="R3" i="2"/>
  <c r="U3" i="2" s="1"/>
  <c r="Q3" i="2"/>
  <c r="T3" i="2" s="1"/>
  <c r="X6" i="2"/>
  <c r="Y6" i="2" s="1"/>
  <c r="W6" i="2"/>
  <c r="P18" i="2"/>
  <c r="S18" i="2" s="1"/>
  <c r="R12" i="2"/>
  <c r="U12" i="2" s="1"/>
  <c r="Q12" i="2"/>
  <c r="T12" i="2" s="1"/>
  <c r="P12" i="2"/>
  <c r="S12" i="2" s="1"/>
  <c r="W15" i="2"/>
  <c r="R15" i="2"/>
  <c r="U15" i="2" s="1"/>
  <c r="X15" i="2" s="1"/>
  <c r="Y15" i="2" s="1"/>
  <c r="R9" i="2"/>
  <c r="U9" i="2" s="1"/>
  <c r="Q9" i="2"/>
  <c r="T9" i="2" s="1"/>
  <c r="W9" i="2" s="1"/>
  <c r="P21" i="2"/>
  <c r="S21" i="2" s="1"/>
  <c r="R21" i="2"/>
  <c r="U21" i="2" s="1"/>
  <c r="Q21" i="2"/>
  <c r="T21" i="2" s="1"/>
  <c r="W21" i="2" l="1"/>
  <c r="X21" i="2"/>
  <c r="Y21" i="2" s="1"/>
  <c r="X3" i="2"/>
  <c r="Y3" i="2" s="1"/>
  <c r="W3" i="2"/>
  <c r="X18" i="2"/>
  <c r="Y18" i="2" s="1"/>
  <c r="W18" i="2"/>
  <c r="X12" i="2"/>
  <c r="Y12" i="2" s="1"/>
  <c r="W12" i="2"/>
  <c r="I21" i="1" l="1"/>
  <c r="L21" i="1"/>
  <c r="O21" i="1" s="1"/>
  <c r="M21" i="1"/>
  <c r="N21" i="1"/>
  <c r="J21" i="1"/>
  <c r="K21" i="1"/>
  <c r="I18" i="1"/>
  <c r="L18" i="1"/>
  <c r="O18" i="1" s="1"/>
  <c r="M18" i="1"/>
  <c r="N18" i="1"/>
  <c r="J18" i="1"/>
  <c r="K18" i="1"/>
  <c r="I15" i="1"/>
  <c r="L15" i="1"/>
  <c r="O15" i="1" s="1"/>
  <c r="M15" i="1"/>
  <c r="N15" i="1"/>
  <c r="J15" i="1"/>
  <c r="K15" i="1"/>
  <c r="I12" i="1"/>
  <c r="L12" i="1"/>
  <c r="M12" i="1"/>
  <c r="N12" i="1"/>
  <c r="J12" i="1"/>
  <c r="K12" i="1"/>
  <c r="I9" i="1"/>
  <c r="L9" i="1"/>
  <c r="M9" i="1"/>
  <c r="N9" i="1"/>
  <c r="J9" i="1"/>
  <c r="K9" i="1"/>
  <c r="I6" i="1"/>
  <c r="L6" i="1"/>
  <c r="O6" i="1" s="1"/>
  <c r="M6" i="1"/>
  <c r="N6" i="1"/>
  <c r="J6" i="1"/>
  <c r="K6" i="1"/>
  <c r="I3" i="1"/>
  <c r="L3" i="1"/>
  <c r="O3" i="1" s="1"/>
  <c r="M3" i="1"/>
  <c r="N3" i="1"/>
  <c r="J3" i="1"/>
  <c r="K3" i="1"/>
  <c r="O12" i="1" l="1"/>
  <c r="R12" i="1" s="1"/>
  <c r="U12" i="1" s="1"/>
  <c r="O9" i="1"/>
  <c r="P6" i="1"/>
  <c r="S6" i="1" s="1"/>
  <c r="R6" i="1"/>
  <c r="U6" i="1" s="1"/>
  <c r="P18" i="1"/>
  <c r="S18" i="1" s="1"/>
  <c r="R18" i="1"/>
  <c r="U18" i="1" s="1"/>
  <c r="Q6" i="1"/>
  <c r="T6" i="1" s="1"/>
  <c r="Q18" i="1"/>
  <c r="T18" i="1" s="1"/>
  <c r="P3" i="1"/>
  <c r="S3" i="1" s="1"/>
  <c r="R3" i="1"/>
  <c r="U3" i="1" s="1"/>
  <c r="P9" i="1"/>
  <c r="S9" i="1" s="1"/>
  <c r="R9" i="1"/>
  <c r="U9" i="1" s="1"/>
  <c r="P15" i="1"/>
  <c r="S15" i="1" s="1"/>
  <c r="R15" i="1"/>
  <c r="U15" i="1" s="1"/>
  <c r="P21" i="1"/>
  <c r="S21" i="1" s="1"/>
  <c r="R21" i="1"/>
  <c r="U21" i="1" s="1"/>
  <c r="Q3" i="1"/>
  <c r="T3" i="1" s="1"/>
  <c r="Q9" i="1"/>
  <c r="T9" i="1" s="1"/>
  <c r="Q15" i="1"/>
  <c r="T15" i="1" s="1"/>
  <c r="Q21" i="1"/>
  <c r="T21" i="1" s="1"/>
  <c r="P12" i="1" l="1"/>
  <c r="S12" i="1" s="1"/>
  <c r="Q12" i="1"/>
  <c r="T12" i="1" s="1"/>
  <c r="X21" i="1"/>
  <c r="Y21" i="1" s="1"/>
  <c r="W21" i="1"/>
  <c r="X9" i="1"/>
  <c r="Y9" i="1" s="1"/>
  <c r="W9" i="1"/>
  <c r="X12" i="1"/>
  <c r="Y12" i="1" s="1"/>
  <c r="W12" i="1"/>
  <c r="X15" i="1"/>
  <c r="Y15" i="1" s="1"/>
  <c r="W15" i="1"/>
  <c r="X3" i="1"/>
  <c r="Y3" i="1" s="1"/>
  <c r="W3" i="1"/>
  <c r="X18" i="1"/>
  <c r="Y18" i="1" s="1"/>
  <c r="W18" i="1"/>
  <c r="X6" i="1"/>
  <c r="Y6" i="1" s="1"/>
  <c r="W6" i="1"/>
</calcChain>
</file>

<file path=xl/sharedStrings.xml><?xml version="1.0" encoding="utf-8"?>
<sst xmlns="http://schemas.openxmlformats.org/spreadsheetml/2006/main" count="1030" uniqueCount="51">
  <si>
    <t>ΔCt Value (Experimental)</t>
  </si>
  <si>
    <t>ΔCt Value (Control)</t>
  </si>
  <si>
    <t>Delta Delta Ct Value</t>
  </si>
  <si>
    <t>Expression Fold Change</t>
  </si>
  <si>
    <t>ddCt avg</t>
  </si>
  <si>
    <t>ddCt stats</t>
  </si>
  <si>
    <t>Raw Ct Value</t>
  </si>
  <si>
    <t>ΔCTE 1</t>
  </si>
  <si>
    <t>ΔCTE 2</t>
  </si>
  <si>
    <t>ΔCTE 3</t>
  </si>
  <si>
    <t>ΔCTC 1</t>
  </si>
  <si>
    <t>ΔCTC 2</t>
  </si>
  <si>
    <t>ΔCTC 3</t>
  </si>
  <si>
    <t>ΔCTC avg</t>
  </si>
  <si>
    <t>ΔΔCt 1</t>
  </si>
  <si>
    <t>ΔΔCt 2</t>
  </si>
  <si>
    <t>ΔΔCt 3</t>
  </si>
  <si>
    <t>2^-ΔΔCt 1</t>
  </si>
  <si>
    <t>2^-ΔΔCt 2</t>
  </si>
  <si>
    <t>2^-ΔΔCt 3</t>
  </si>
  <si>
    <t>ddCt SD</t>
  </si>
  <si>
    <t>ddCt SEM</t>
  </si>
  <si>
    <t>Gene</t>
  </si>
  <si>
    <t>Control Well 1</t>
  </si>
  <si>
    <t>Experimental Well 3</t>
  </si>
  <si>
    <t>Experimental Well 2</t>
  </si>
  <si>
    <t>Experimental Well 1</t>
  </si>
  <si>
    <t>Control Well 2</t>
  </si>
  <si>
    <t>Control Well 3</t>
  </si>
  <si>
    <t>18s</t>
  </si>
  <si>
    <t>24 hpf</t>
  </si>
  <si>
    <t>2 dpf</t>
  </si>
  <si>
    <t>3 dpf</t>
  </si>
  <si>
    <t>4 dpf</t>
  </si>
  <si>
    <t>5 dpf</t>
  </si>
  <si>
    <t>6 dpf</t>
  </si>
  <si>
    <t>7 dpf</t>
  </si>
  <si>
    <t>24hpf</t>
  </si>
  <si>
    <t>2dpf</t>
  </si>
  <si>
    <t>3dpf</t>
  </si>
  <si>
    <t>4dpf</t>
  </si>
  <si>
    <t>5dpf</t>
  </si>
  <si>
    <t>6dpf</t>
  </si>
  <si>
    <t>7dpf</t>
  </si>
  <si>
    <t>eif2b1</t>
  </si>
  <si>
    <t>p value</t>
  </si>
  <si>
    <t>eif2b2</t>
  </si>
  <si>
    <t>1dpf</t>
  </si>
  <si>
    <t>eif2b3</t>
  </si>
  <si>
    <t>eif2b4</t>
  </si>
  <si>
    <t>eif2b5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</si>
</sst>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0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0" applyFont="1"/>
    <xf numFmtId="2" fontId="2" fillId="0" borderId="6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2" fontId="5" fillId="0" borderId="7" xfId="1" applyNumberFormat="1" applyFont="1" applyFill="1" applyBorder="1" applyAlignment="1">
      <alignment horizontal="center" vertical="center" wrapText="1"/>
    </xf>
    <xf numFmtId="2" fontId="5" fillId="0" borderId="9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wrapText="1"/>
    </xf>
    <xf numFmtId="0" fontId="12" fillId="0" borderId="0" xfId="0" applyFont="1"/>
  </cellXfs>
  <cellStyles count="50">
    <cellStyle name="Excel Built-in Normal" xfId="1" xr:uid="{00000000-0005-0000-0000-000000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Sheet1!$V$29:$V$42</c:f>
                <c:numCache>
                  <c:formatCode>General</c:formatCode>
                  <c:ptCount val="14"/>
                  <c:pt idx="0">
                    <c:v>8.5960641978262975E-2</c:v>
                  </c:pt>
                  <c:pt idx="2">
                    <c:v>9.1984984702964151E-2</c:v>
                  </c:pt>
                  <c:pt idx="4">
                    <c:v>9.1735631586088565E-2</c:v>
                  </c:pt>
                  <c:pt idx="6">
                    <c:v>6.2378279929827397E-2</c:v>
                  </c:pt>
                  <c:pt idx="8">
                    <c:v>0.34965488937787487</c:v>
                  </c:pt>
                  <c:pt idx="10">
                    <c:v>0.54786450314002733</c:v>
                  </c:pt>
                  <c:pt idx="12">
                    <c:v>0.72916533580829657</c:v>
                  </c:pt>
                </c:numCache>
              </c:numRef>
            </c:plus>
            <c:minus>
              <c:numRef>
                <c:f>Sheet1!$V$29:$V$42</c:f>
                <c:numCache>
                  <c:formatCode>General</c:formatCode>
                  <c:ptCount val="14"/>
                  <c:pt idx="0">
                    <c:v>8.5960641978262975E-2</c:v>
                  </c:pt>
                  <c:pt idx="2">
                    <c:v>9.1984984702964151E-2</c:v>
                  </c:pt>
                  <c:pt idx="4">
                    <c:v>9.1735631586088565E-2</c:v>
                  </c:pt>
                  <c:pt idx="6">
                    <c:v>6.2378279929827397E-2</c:v>
                  </c:pt>
                  <c:pt idx="8">
                    <c:v>0.34965488937787487</c:v>
                  </c:pt>
                  <c:pt idx="10">
                    <c:v>0.54786450314002733</c:v>
                  </c:pt>
                  <c:pt idx="12">
                    <c:v>0.72916533580829657</c:v>
                  </c:pt>
                </c:numCache>
              </c:numRef>
            </c:minus>
          </c:errBars>
          <c:cat>
            <c:strRef>
              <c:f>Sheet1!$R$29:$R$42</c:f>
              <c:strCache>
                <c:ptCount val="13"/>
                <c:pt idx="0">
                  <c:v>24hpf</c:v>
                </c:pt>
                <c:pt idx="2">
                  <c:v>2dpf</c:v>
                </c:pt>
                <c:pt idx="4">
                  <c:v>3dpf</c:v>
                </c:pt>
                <c:pt idx="6">
                  <c:v>4dpf</c:v>
                </c:pt>
                <c:pt idx="8">
                  <c:v>5dpf</c:v>
                </c:pt>
                <c:pt idx="10">
                  <c:v>6dpf</c:v>
                </c:pt>
                <c:pt idx="12">
                  <c:v>7dpf</c:v>
                </c:pt>
              </c:strCache>
            </c:strRef>
          </c:cat>
          <c:val>
            <c:numRef>
              <c:f>Sheet1!$S$29:$S$42</c:f>
              <c:numCache>
                <c:formatCode>General</c:formatCode>
                <c:ptCount val="14"/>
                <c:pt idx="0" formatCode="0.00">
                  <c:v>1.0077139073020487</c:v>
                </c:pt>
                <c:pt idx="2" formatCode="0.00">
                  <c:v>0.67035630727179429</c:v>
                </c:pt>
                <c:pt idx="4" formatCode="0.00">
                  <c:v>0.6195513271804679</c:v>
                </c:pt>
                <c:pt idx="6" formatCode="0.00">
                  <c:v>0.62801027927447961</c:v>
                </c:pt>
                <c:pt idx="8" formatCode="0.00">
                  <c:v>1.1200865907851814</c:v>
                </c:pt>
                <c:pt idx="10" formatCode="0.00">
                  <c:v>1.7274348501760712</c:v>
                </c:pt>
                <c:pt idx="12" formatCode="0.00">
                  <c:v>1.7558753710313642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C-7547-8E84-46461D2DA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8773096"/>
        <c:axId val="-2117784264"/>
      </c:barChart>
      <c:catAx>
        <c:axId val="-2118773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7784264"/>
        <c:crosses val="autoZero"/>
        <c:auto val="1"/>
        <c:lblAlgn val="ctr"/>
        <c:lblOffset val="100"/>
        <c:noMultiLvlLbl val="0"/>
      </c:catAx>
      <c:valAx>
        <c:axId val="-2117784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18773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[1]Sheet1!$V$29:$V$42</c:f>
                <c:numCache>
                  <c:formatCode>General</c:formatCode>
                  <c:ptCount val="14"/>
                  <c:pt idx="0">
                    <c:v>0.10909725458713555</c:v>
                  </c:pt>
                  <c:pt idx="2">
                    <c:v>8.9337888749740413E-2</c:v>
                  </c:pt>
                  <c:pt idx="4">
                    <c:v>6.9917595073136496E-2</c:v>
                  </c:pt>
                  <c:pt idx="6">
                    <c:v>0.23124761381942305</c:v>
                  </c:pt>
                  <c:pt idx="8">
                    <c:v>0.25339907837328696</c:v>
                  </c:pt>
                  <c:pt idx="10">
                    <c:v>0.32970733034812955</c:v>
                  </c:pt>
                  <c:pt idx="12">
                    <c:v>0.17992671906668545</c:v>
                  </c:pt>
                </c:numCache>
              </c:numRef>
            </c:plus>
            <c:minus>
              <c:numRef>
                <c:f>[1]Sheet1!$V$29:$V$42</c:f>
                <c:numCache>
                  <c:formatCode>General</c:formatCode>
                  <c:ptCount val="14"/>
                  <c:pt idx="0">
                    <c:v>0.10909725458713555</c:v>
                  </c:pt>
                  <c:pt idx="2">
                    <c:v>8.9337888749740413E-2</c:v>
                  </c:pt>
                  <c:pt idx="4">
                    <c:v>6.9917595073136496E-2</c:v>
                  </c:pt>
                  <c:pt idx="6">
                    <c:v>0.23124761381942305</c:v>
                  </c:pt>
                  <c:pt idx="8">
                    <c:v>0.25339907837328696</c:v>
                  </c:pt>
                  <c:pt idx="10">
                    <c:v>0.32970733034812955</c:v>
                  </c:pt>
                  <c:pt idx="12">
                    <c:v>0.17992671906668545</c:v>
                  </c:pt>
                </c:numCache>
              </c:numRef>
            </c:minus>
          </c:errBars>
          <c:cat>
            <c:strRef>
              <c:f>[1]Sheet1!$R$29:$R$42</c:f>
              <c:strCache>
                <c:ptCount val="14"/>
                <c:pt idx="0">
                  <c:v>24hpf</c:v>
                </c:pt>
                <c:pt idx="2">
                  <c:v>2dpf</c:v>
                </c:pt>
                <c:pt idx="4">
                  <c:v>3dpf</c:v>
                </c:pt>
                <c:pt idx="6">
                  <c:v>4dpf</c:v>
                </c:pt>
                <c:pt idx="8">
                  <c:v>5dpf</c:v>
                </c:pt>
                <c:pt idx="10">
                  <c:v>6dpf</c:v>
                </c:pt>
                <c:pt idx="12">
                  <c:v>7dpf</c:v>
                </c:pt>
              </c:strCache>
            </c:strRef>
          </c:cat>
          <c:val>
            <c:numRef>
              <c:f>[1]Sheet1!$S$29:$S$42</c:f>
              <c:numCache>
                <c:formatCode>General</c:formatCode>
                <c:ptCount val="14"/>
                <c:pt idx="0">
                  <c:v>1.0110466463897396</c:v>
                </c:pt>
                <c:pt idx="2">
                  <c:v>1.1020636492897997</c:v>
                </c:pt>
                <c:pt idx="4">
                  <c:v>1.574537214870803</c:v>
                </c:pt>
                <c:pt idx="6">
                  <c:v>1.5686171942575067</c:v>
                </c:pt>
                <c:pt idx="8">
                  <c:v>0.61545426232052913</c:v>
                </c:pt>
                <c:pt idx="10">
                  <c:v>1.0258920446653204</c:v>
                </c:pt>
                <c:pt idx="12">
                  <c:v>1.1178433394336336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0-A44A-9150-C62BEC47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866568"/>
        <c:axId val="2146712360"/>
      </c:barChart>
      <c:catAx>
        <c:axId val="2141866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46712360"/>
        <c:crosses val="autoZero"/>
        <c:auto val="1"/>
        <c:lblAlgn val="ctr"/>
        <c:lblOffset val="100"/>
        <c:noMultiLvlLbl val="0"/>
      </c:catAx>
      <c:valAx>
        <c:axId val="2146712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866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[2]Sheet1!$M$29:$M$42</c:f>
                <c:numCache>
                  <c:formatCode>General</c:formatCode>
                  <c:ptCount val="14"/>
                  <c:pt idx="0">
                    <c:v>6.0506748749908003E-2</c:v>
                  </c:pt>
                  <c:pt idx="2">
                    <c:v>0.30019974883151812</c:v>
                  </c:pt>
                  <c:pt idx="4">
                    <c:v>0.20761340522849692</c:v>
                  </c:pt>
                  <c:pt idx="6">
                    <c:v>0.57856174335090138</c:v>
                  </c:pt>
                  <c:pt idx="8">
                    <c:v>6.3893521205934029E-2</c:v>
                  </c:pt>
                  <c:pt idx="10">
                    <c:v>7.1457676229214742E-2</c:v>
                  </c:pt>
                  <c:pt idx="12">
                    <c:v>6.7532102826279139E-2</c:v>
                  </c:pt>
                </c:numCache>
              </c:numRef>
            </c:plus>
            <c:minus>
              <c:numRef>
                <c:f>[2]Sheet1!$M$29:$M$42</c:f>
                <c:numCache>
                  <c:formatCode>General</c:formatCode>
                  <c:ptCount val="14"/>
                  <c:pt idx="0">
                    <c:v>6.0506748749908003E-2</c:v>
                  </c:pt>
                  <c:pt idx="2">
                    <c:v>0.30019974883151812</c:v>
                  </c:pt>
                  <c:pt idx="4">
                    <c:v>0.20761340522849692</c:v>
                  </c:pt>
                  <c:pt idx="6">
                    <c:v>0.57856174335090138</c:v>
                  </c:pt>
                  <c:pt idx="8">
                    <c:v>6.3893521205934029E-2</c:v>
                  </c:pt>
                  <c:pt idx="10">
                    <c:v>7.1457676229214742E-2</c:v>
                  </c:pt>
                  <c:pt idx="12">
                    <c:v>6.7532102826279139E-2</c:v>
                  </c:pt>
                </c:numCache>
              </c:numRef>
            </c:minus>
          </c:errBars>
          <c:cat>
            <c:strRef>
              <c:f>[2]Sheet1!$J$29:$J$42</c:f>
              <c:strCache>
                <c:ptCount val="14"/>
                <c:pt idx="0">
                  <c:v>24hpf</c:v>
                </c:pt>
                <c:pt idx="2">
                  <c:v>2dpf</c:v>
                </c:pt>
                <c:pt idx="4">
                  <c:v>3dpf</c:v>
                </c:pt>
                <c:pt idx="6">
                  <c:v>4dpf</c:v>
                </c:pt>
                <c:pt idx="8">
                  <c:v>5dpf</c:v>
                </c:pt>
                <c:pt idx="10">
                  <c:v>6dpf</c:v>
                </c:pt>
                <c:pt idx="12">
                  <c:v>7dpf</c:v>
                </c:pt>
              </c:strCache>
            </c:strRef>
          </c:cat>
          <c:val>
            <c:numRef>
              <c:f>[2]Sheet1!$K$29:$K$42</c:f>
              <c:numCache>
                <c:formatCode>General</c:formatCode>
                <c:ptCount val="14"/>
                <c:pt idx="0">
                  <c:v>1.0037182962954148</c:v>
                </c:pt>
                <c:pt idx="2">
                  <c:v>0.70259260486638242</c:v>
                </c:pt>
                <c:pt idx="4">
                  <c:v>0.66730913664911584</c:v>
                </c:pt>
                <c:pt idx="6">
                  <c:v>0.91983771456856633</c:v>
                </c:pt>
                <c:pt idx="8">
                  <c:v>0.45973849393850036</c:v>
                </c:pt>
                <c:pt idx="10">
                  <c:v>0.60713560657929522</c:v>
                </c:pt>
                <c:pt idx="12">
                  <c:v>0.47585239992937284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E-CC47-A8D9-44E9C322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549784"/>
        <c:axId val="-2121462936"/>
      </c:barChart>
      <c:catAx>
        <c:axId val="-2121549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21462936"/>
        <c:crosses val="autoZero"/>
        <c:auto val="1"/>
        <c:lblAlgn val="ctr"/>
        <c:lblOffset val="100"/>
        <c:noMultiLvlLbl val="0"/>
      </c:catAx>
      <c:valAx>
        <c:axId val="-2121462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549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[3]Sheet1!$V$29:$V$42</c:f>
                <c:numCache>
                  <c:formatCode>General</c:formatCode>
                  <c:ptCount val="14"/>
                  <c:pt idx="0">
                    <c:v>0.12707246068084257</c:v>
                  </c:pt>
                  <c:pt idx="2">
                    <c:v>0.28306085616237009</c:v>
                  </c:pt>
                  <c:pt idx="4">
                    <c:v>9.763439312087728E-2</c:v>
                  </c:pt>
                  <c:pt idx="6">
                    <c:v>0.45711392245110932</c:v>
                  </c:pt>
                  <c:pt idx="8">
                    <c:v>8.7469005823091237E-2</c:v>
                  </c:pt>
                  <c:pt idx="10">
                    <c:v>0.1008991814821483</c:v>
                  </c:pt>
                  <c:pt idx="12">
                    <c:v>3.4572318494031702E-2</c:v>
                  </c:pt>
                </c:numCache>
              </c:numRef>
            </c:plus>
            <c:minus>
              <c:numRef>
                <c:f>[3]Sheet1!$V$29:$V$42</c:f>
                <c:numCache>
                  <c:formatCode>General</c:formatCode>
                  <c:ptCount val="14"/>
                  <c:pt idx="0">
                    <c:v>0.12707246068084257</c:v>
                  </c:pt>
                  <c:pt idx="2">
                    <c:v>0.28306085616237009</c:v>
                  </c:pt>
                  <c:pt idx="4">
                    <c:v>9.763439312087728E-2</c:v>
                  </c:pt>
                  <c:pt idx="6">
                    <c:v>0.45711392245110932</c:v>
                  </c:pt>
                  <c:pt idx="8">
                    <c:v>8.7469005823091237E-2</c:v>
                  </c:pt>
                  <c:pt idx="10">
                    <c:v>0.1008991814821483</c:v>
                  </c:pt>
                  <c:pt idx="12">
                    <c:v>3.4572318494031702E-2</c:v>
                  </c:pt>
                </c:numCache>
              </c:numRef>
            </c:minus>
          </c:errBars>
          <c:cat>
            <c:strRef>
              <c:f>[3]Sheet1!$R$29:$R$42</c:f>
              <c:strCache>
                <c:ptCount val="14"/>
                <c:pt idx="0">
                  <c:v>24hpf</c:v>
                </c:pt>
                <c:pt idx="2">
                  <c:v>2dpf</c:v>
                </c:pt>
                <c:pt idx="4">
                  <c:v>3dpf</c:v>
                </c:pt>
                <c:pt idx="6">
                  <c:v>4dpf</c:v>
                </c:pt>
                <c:pt idx="8">
                  <c:v>5dpf</c:v>
                </c:pt>
                <c:pt idx="10">
                  <c:v>6dpf</c:v>
                </c:pt>
                <c:pt idx="12">
                  <c:v>7dpf</c:v>
                </c:pt>
              </c:strCache>
            </c:strRef>
          </c:cat>
          <c:val>
            <c:numRef>
              <c:f>[3]Sheet1!$S$29:$S$42</c:f>
              <c:numCache>
                <c:formatCode>General</c:formatCode>
                <c:ptCount val="14"/>
                <c:pt idx="0">
                  <c:v>1.0168773708024965</c:v>
                </c:pt>
                <c:pt idx="2">
                  <c:v>0.82624933786073951</c:v>
                </c:pt>
                <c:pt idx="4">
                  <c:v>0.76053653170278979</c:v>
                </c:pt>
                <c:pt idx="6">
                  <c:v>1.2472255426670846</c:v>
                </c:pt>
                <c:pt idx="8">
                  <c:v>0.60789054039850055</c:v>
                </c:pt>
                <c:pt idx="10">
                  <c:v>0.89629892774919317</c:v>
                </c:pt>
                <c:pt idx="12">
                  <c:v>1.9821591286457021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0245-BB59-4FB7CF2EB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1357016"/>
        <c:axId val="-2111319976"/>
      </c:barChart>
      <c:catAx>
        <c:axId val="-2111357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11319976"/>
        <c:crosses val="autoZero"/>
        <c:auto val="1"/>
        <c:lblAlgn val="ctr"/>
        <c:lblOffset val="100"/>
        <c:noMultiLvlLbl val="0"/>
      </c:catAx>
      <c:valAx>
        <c:axId val="-2111319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1357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139700</xdr:colOff>
      <xdr:row>29</xdr:row>
      <xdr:rowOff>139700</xdr:rowOff>
    </xdr:from>
    <xdr:to>
      <xdr:col>30</xdr:col>
      <xdr:colOff>368300</xdr:colOff>
      <xdr:row>48</xdr:row>
      <xdr:rowOff>124460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546100</xdr:colOff>
      <xdr:row>24</xdr:row>
      <xdr:rowOff>88900</xdr:rowOff>
    </xdr:from>
    <xdr:to>
      <xdr:col>31</xdr:col>
      <xdr:colOff>228600</xdr:colOff>
      <xdr:row>44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756668-647E-9046-9AD0-B737356E2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26</xdr:row>
      <xdr:rowOff>12700</xdr:rowOff>
    </xdr:from>
    <xdr:to>
      <xdr:col>24</xdr:col>
      <xdr:colOff>279400</xdr:colOff>
      <xdr:row>47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3C1606-2C84-5447-B7F4-D32B47080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482600</xdr:colOff>
      <xdr:row>24</xdr:row>
      <xdr:rowOff>165100</xdr:rowOff>
    </xdr:from>
    <xdr:to>
      <xdr:col>31</xdr:col>
      <xdr:colOff>228600</xdr:colOff>
      <xdr:row>44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FC36EB-9F70-9F44-974C-116D641C8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onkowsky/Desktop/pvaluesforrtpcrofvwmdpaper/eif2b2%20RTPC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onkowsky/Desktop/pvaluesforrtpcrofvwmdpaper/eif2b3%20RTPC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onkowsky/Desktop/pvaluesforrtpcrofvwmdpaper/eif2b4%20RTP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R29" t="str">
            <v>24hpf</v>
          </cell>
          <cell r="S29">
            <v>1.0110466463897396</v>
          </cell>
          <cell r="V29">
            <v>0.10909725458713555</v>
          </cell>
        </row>
        <row r="31">
          <cell r="R31" t="str">
            <v>2dpf</v>
          </cell>
          <cell r="S31">
            <v>1.1020636492897997</v>
          </cell>
          <cell r="V31">
            <v>8.9337888749740413E-2</v>
          </cell>
        </row>
        <row r="33">
          <cell r="R33" t="str">
            <v>3dpf</v>
          </cell>
          <cell r="S33">
            <v>1.574537214870803</v>
          </cell>
          <cell r="V33">
            <v>6.9917595073136496E-2</v>
          </cell>
        </row>
        <row r="35">
          <cell r="R35" t="str">
            <v>4dpf</v>
          </cell>
          <cell r="S35">
            <v>1.5686171942575067</v>
          </cell>
          <cell r="V35">
            <v>0.23124761381942305</v>
          </cell>
        </row>
        <row r="37">
          <cell r="R37" t="str">
            <v>5dpf</v>
          </cell>
          <cell r="S37">
            <v>0.61545426232052913</v>
          </cell>
          <cell r="V37">
            <v>0.25339907837328696</v>
          </cell>
        </row>
        <row r="39">
          <cell r="R39" t="str">
            <v>6dpf</v>
          </cell>
          <cell r="S39">
            <v>1.0258920446653204</v>
          </cell>
          <cell r="V39">
            <v>0.32970733034812955</v>
          </cell>
        </row>
        <row r="41">
          <cell r="R41" t="str">
            <v>7dpf</v>
          </cell>
          <cell r="S41">
            <v>1.1178433394336336</v>
          </cell>
          <cell r="V41">
            <v>0.17992671906668545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J29" t="str">
            <v>24hpf</v>
          </cell>
          <cell r="K29">
            <v>1.0037182962954148</v>
          </cell>
          <cell r="M29">
            <v>6.0506748749908003E-2</v>
          </cell>
        </row>
        <row r="31">
          <cell r="J31" t="str">
            <v>2dpf</v>
          </cell>
          <cell r="K31">
            <v>0.70259260486638242</v>
          </cell>
          <cell r="M31">
            <v>0.30019974883151812</v>
          </cell>
        </row>
        <row r="33">
          <cell r="J33" t="str">
            <v>3dpf</v>
          </cell>
          <cell r="K33">
            <v>0.66730913664911584</v>
          </cell>
          <cell r="M33">
            <v>0.20761340522849692</v>
          </cell>
        </row>
        <row r="35">
          <cell r="J35" t="str">
            <v>4dpf</v>
          </cell>
          <cell r="K35">
            <v>0.91983771456856633</v>
          </cell>
          <cell r="M35">
            <v>0.57856174335090138</v>
          </cell>
        </row>
        <row r="37">
          <cell r="J37" t="str">
            <v>5dpf</v>
          </cell>
          <cell r="K37">
            <v>0.45973849393850036</v>
          </cell>
          <cell r="M37">
            <v>6.3893521205934029E-2</v>
          </cell>
        </row>
        <row r="39">
          <cell r="J39" t="str">
            <v>6dpf</v>
          </cell>
          <cell r="K39">
            <v>0.60713560657929522</v>
          </cell>
          <cell r="M39">
            <v>7.1457676229214742E-2</v>
          </cell>
        </row>
        <row r="41">
          <cell r="J41" t="str">
            <v>7dpf</v>
          </cell>
          <cell r="K41">
            <v>0.47585239992937284</v>
          </cell>
          <cell r="M41">
            <v>6.7532102826279139E-2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R29" t="str">
            <v>24hpf</v>
          </cell>
          <cell r="S29">
            <v>1.0168773708024965</v>
          </cell>
          <cell r="V29">
            <v>0.12707246068084257</v>
          </cell>
        </row>
        <row r="31">
          <cell r="R31" t="str">
            <v>2dpf</v>
          </cell>
          <cell r="S31">
            <v>0.82624933786073951</v>
          </cell>
          <cell r="V31">
            <v>0.28306085616237009</v>
          </cell>
        </row>
        <row r="33">
          <cell r="R33" t="str">
            <v>3dpf</v>
          </cell>
          <cell r="S33">
            <v>0.76053653170278979</v>
          </cell>
          <cell r="V33">
            <v>9.763439312087728E-2</v>
          </cell>
        </row>
        <row r="35">
          <cell r="R35" t="str">
            <v>4dpf</v>
          </cell>
          <cell r="S35">
            <v>1.2472255426670846</v>
          </cell>
          <cell r="V35">
            <v>0.45711392245110932</v>
          </cell>
        </row>
        <row r="37">
          <cell r="R37" t="str">
            <v>5dpf</v>
          </cell>
          <cell r="S37">
            <v>0.60789054039850055</v>
          </cell>
          <cell r="V37">
            <v>8.7469005823091237E-2</v>
          </cell>
        </row>
        <row r="39">
          <cell r="R39" t="str">
            <v>6dpf</v>
          </cell>
          <cell r="S39">
            <v>0.89629892774919317</v>
          </cell>
          <cell r="V39">
            <v>0.1008991814821483</v>
          </cell>
        </row>
        <row r="41">
          <cell r="R41" t="str">
            <v>7dpf</v>
          </cell>
          <cell r="S41">
            <v>1.9821591286457021</v>
          </cell>
          <cell r="V41">
            <v>3.4572318494031702E-2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workbookViewId="0">
      <selection activeCell="C7" sqref="C7:E7"/>
    </sheetView>
  </sheetViews>
  <sheetFormatPr baseColWidth="10" defaultRowHeight="16" x14ac:dyDescent="0.2"/>
  <sheetData>
    <row r="1" spans="1:26" ht="34" x14ac:dyDescent="0.2">
      <c r="A1" s="1"/>
      <c r="B1" s="2"/>
      <c r="C1" s="3" t="s">
        <v>26</v>
      </c>
      <c r="D1" s="3" t="s">
        <v>25</v>
      </c>
      <c r="E1" s="3" t="s">
        <v>24</v>
      </c>
      <c r="F1" s="3" t="s">
        <v>23</v>
      </c>
      <c r="G1" s="3" t="s">
        <v>27</v>
      </c>
      <c r="H1" s="3" t="s">
        <v>28</v>
      </c>
      <c r="I1" s="29" t="s">
        <v>0</v>
      </c>
      <c r="J1" s="30"/>
      <c r="K1" s="31"/>
      <c r="L1" s="29" t="s">
        <v>1</v>
      </c>
      <c r="M1" s="30"/>
      <c r="N1" s="31"/>
      <c r="O1" s="4"/>
      <c r="P1" s="29" t="s">
        <v>2</v>
      </c>
      <c r="Q1" s="30"/>
      <c r="R1" s="31"/>
      <c r="S1" s="32" t="s">
        <v>3</v>
      </c>
      <c r="T1" s="32"/>
      <c r="U1" s="32"/>
      <c r="V1" s="6"/>
      <c r="W1" s="7" t="s">
        <v>4</v>
      </c>
      <c r="X1" s="27" t="s">
        <v>5</v>
      </c>
      <c r="Y1" s="28"/>
      <c r="Z1" s="6"/>
    </row>
    <row r="2" spans="1:26" ht="34" x14ac:dyDescent="0.2">
      <c r="A2" s="24" t="s">
        <v>30</v>
      </c>
      <c r="B2" s="25"/>
      <c r="C2" s="3" t="s">
        <v>6</v>
      </c>
      <c r="D2" s="3" t="s">
        <v>6</v>
      </c>
      <c r="E2" s="3" t="s">
        <v>6</v>
      </c>
      <c r="F2" s="3" t="s">
        <v>6</v>
      </c>
      <c r="G2" s="3" t="s">
        <v>6</v>
      </c>
      <c r="H2" s="3" t="s">
        <v>6</v>
      </c>
      <c r="I2" s="8" t="s">
        <v>7</v>
      </c>
      <c r="J2" s="6" t="s">
        <v>8</v>
      </c>
      <c r="K2" s="6" t="s">
        <v>9</v>
      </c>
      <c r="L2" s="8" t="s">
        <v>10</v>
      </c>
      <c r="M2" s="8" t="s">
        <v>11</v>
      </c>
      <c r="N2" s="8" t="s">
        <v>12</v>
      </c>
      <c r="O2" s="3" t="s">
        <v>13</v>
      </c>
      <c r="P2" s="8" t="s">
        <v>14</v>
      </c>
      <c r="Q2" s="8" t="s">
        <v>15</v>
      </c>
      <c r="R2" s="8" t="s">
        <v>16</v>
      </c>
      <c r="S2" s="3" t="s">
        <v>17</v>
      </c>
      <c r="T2" s="3" t="s">
        <v>18</v>
      </c>
      <c r="U2" s="9" t="s">
        <v>19</v>
      </c>
      <c r="V2" s="6"/>
      <c r="W2" s="10"/>
      <c r="X2" s="11" t="s">
        <v>20</v>
      </c>
      <c r="Y2" s="12" t="s">
        <v>21</v>
      </c>
      <c r="Z2" s="6"/>
    </row>
    <row r="3" spans="1:26" ht="17" x14ac:dyDescent="0.2">
      <c r="A3" s="17" t="s">
        <v>22</v>
      </c>
      <c r="B3" s="3" t="s">
        <v>29</v>
      </c>
      <c r="C3">
        <v>15.550437000000001</v>
      </c>
      <c r="D3">
        <v>15.922727</v>
      </c>
      <c r="E3">
        <v>16.451536000000001</v>
      </c>
      <c r="F3">
        <v>15.550437000000001</v>
      </c>
      <c r="G3">
        <v>15.922727</v>
      </c>
      <c r="H3">
        <v>16.451536000000001</v>
      </c>
      <c r="I3" s="21">
        <f t="shared" ref="I3:N3" si="0">C4-C3</f>
        <v>4.4639129999999998</v>
      </c>
      <c r="J3" s="21">
        <f t="shared" si="0"/>
        <v>4.1320409999999992</v>
      </c>
      <c r="K3" s="21">
        <f t="shared" si="0"/>
        <v>4.0426310000000001</v>
      </c>
      <c r="L3" s="21">
        <f t="shared" si="0"/>
        <v>4.4639129999999998</v>
      </c>
      <c r="M3" s="21">
        <f t="shared" si="0"/>
        <v>4.1320409999999992</v>
      </c>
      <c r="N3" s="21">
        <f t="shared" si="0"/>
        <v>4.0426310000000001</v>
      </c>
      <c r="O3" s="22">
        <f>AVERAGE(L3:N4)</f>
        <v>4.2128616666666661</v>
      </c>
      <c r="P3" s="21">
        <f>(I3-O3)</f>
        <v>0.25105133333333374</v>
      </c>
      <c r="Q3" s="21">
        <f>(J3-O3)</f>
        <v>-8.0820666666666874E-2</v>
      </c>
      <c r="R3" s="21">
        <f>(K3-O3)</f>
        <v>-0.17023066666666598</v>
      </c>
      <c r="S3" s="21">
        <f>2^(-P3)</f>
        <v>0.84028385309499554</v>
      </c>
      <c r="T3" s="21">
        <f>2^(-Q3)</f>
        <v>1.057619488697114</v>
      </c>
      <c r="U3" s="21">
        <f>2^(-R3)</f>
        <v>1.1252383801140364</v>
      </c>
      <c r="V3" s="17" t="s">
        <v>37</v>
      </c>
      <c r="W3" s="19">
        <f>AVERAGE(S3:U4)</f>
        <v>1.0077139073020487</v>
      </c>
      <c r="X3" s="26">
        <f>STDEV(S3:U4)</f>
        <v>0.14888819935758951</v>
      </c>
      <c r="Y3" s="16">
        <f>X3/SQRT(3)</f>
        <v>8.5960641978262975E-2</v>
      </c>
      <c r="Z3" s="6"/>
    </row>
    <row r="4" spans="1:26" ht="17" x14ac:dyDescent="0.2">
      <c r="A4" s="18"/>
      <c r="B4" s="13" t="s">
        <v>44</v>
      </c>
      <c r="C4">
        <v>20.01435</v>
      </c>
      <c r="D4">
        <v>20.054767999999999</v>
      </c>
      <c r="E4">
        <v>20.494167000000001</v>
      </c>
      <c r="F4">
        <v>20.01435</v>
      </c>
      <c r="G4">
        <v>20.054767999999999</v>
      </c>
      <c r="H4">
        <v>20.494167000000001</v>
      </c>
      <c r="I4" s="21"/>
      <c r="J4" s="21"/>
      <c r="K4" s="21"/>
      <c r="L4" s="21"/>
      <c r="M4" s="21"/>
      <c r="N4" s="21"/>
      <c r="O4" s="23"/>
      <c r="P4" s="21"/>
      <c r="Q4" s="21"/>
      <c r="R4" s="21"/>
      <c r="S4" s="21"/>
      <c r="T4" s="21"/>
      <c r="U4" s="21"/>
      <c r="V4" s="18"/>
      <c r="W4" s="20"/>
      <c r="X4" s="26"/>
      <c r="Y4" s="16"/>
      <c r="Z4" s="6"/>
    </row>
    <row r="5" spans="1:26" ht="34" x14ac:dyDescent="0.2">
      <c r="A5" s="24" t="s">
        <v>31</v>
      </c>
      <c r="B5" s="25"/>
      <c r="C5" s="5" t="s">
        <v>6</v>
      </c>
      <c r="D5" s="5" t="s">
        <v>6</v>
      </c>
      <c r="E5" s="5" t="s">
        <v>6</v>
      </c>
      <c r="F5" s="5" t="s">
        <v>6</v>
      </c>
      <c r="G5" s="5" t="s">
        <v>6</v>
      </c>
      <c r="H5" s="5" t="s">
        <v>6</v>
      </c>
      <c r="I5" s="8" t="s">
        <v>7</v>
      </c>
      <c r="J5" s="6" t="s">
        <v>8</v>
      </c>
      <c r="K5" s="6" t="s">
        <v>9</v>
      </c>
      <c r="L5" s="8" t="s">
        <v>10</v>
      </c>
      <c r="M5" s="8" t="s">
        <v>11</v>
      </c>
      <c r="N5" s="8" t="s">
        <v>12</v>
      </c>
      <c r="O5" s="5" t="s">
        <v>13</v>
      </c>
      <c r="P5" s="8" t="s">
        <v>14</v>
      </c>
      <c r="Q5" s="8" t="s">
        <v>15</v>
      </c>
      <c r="R5" s="8" t="s">
        <v>16</v>
      </c>
      <c r="S5" s="5" t="s">
        <v>17</v>
      </c>
      <c r="T5" s="5" t="s">
        <v>18</v>
      </c>
      <c r="U5" s="9" t="s">
        <v>19</v>
      </c>
      <c r="V5" s="6"/>
      <c r="W5" s="10"/>
      <c r="X5" s="11" t="s">
        <v>20</v>
      </c>
      <c r="Y5" s="12" t="s">
        <v>21</v>
      </c>
      <c r="Z5" s="6"/>
    </row>
    <row r="6" spans="1:26" ht="17" x14ac:dyDescent="0.2">
      <c r="A6" s="17" t="s">
        <v>22</v>
      </c>
      <c r="B6" s="5" t="s">
        <v>29</v>
      </c>
      <c r="C6">
        <v>14.934011999999999</v>
      </c>
      <c r="D6">
        <v>15.252625</v>
      </c>
      <c r="E6">
        <v>15.479096999999999</v>
      </c>
      <c r="F6">
        <v>15.550437000000001</v>
      </c>
      <c r="G6">
        <v>15.922727</v>
      </c>
      <c r="H6">
        <v>16.451536000000001</v>
      </c>
      <c r="I6" s="21">
        <f t="shared" ref="I6" si="1">C7-C6</f>
        <v>4.6119990000000008</v>
      </c>
      <c r="J6" s="21">
        <f t="shared" ref="J6" si="2">D7-D6</f>
        <v>5.2525150000000007</v>
      </c>
      <c r="K6" s="21">
        <f t="shared" ref="K6" si="3">E7-E6</f>
        <v>4.5968559999999989</v>
      </c>
      <c r="L6" s="21">
        <f t="shared" ref="L6" si="4">F7-F6</f>
        <v>4.4639129999999998</v>
      </c>
      <c r="M6" s="21">
        <f t="shared" ref="M6" si="5">G7-G6</f>
        <v>4.1320409999999992</v>
      </c>
      <c r="N6" s="21">
        <f t="shared" ref="N6" si="6">H7-H6</f>
        <v>4.0426310000000001</v>
      </c>
      <c r="O6" s="22">
        <f>AVERAGE(L6:N7)</f>
        <v>4.2128616666666661</v>
      </c>
      <c r="P6" s="21">
        <f>(I6-O6)</f>
        <v>0.39913733333333479</v>
      </c>
      <c r="Q6" s="21">
        <f>(J6-O6)</f>
        <v>1.0396533333333347</v>
      </c>
      <c r="R6" s="21">
        <f>(K6-O6)</f>
        <v>0.38399433333333288</v>
      </c>
      <c r="S6" s="21">
        <f>2^(-P6)</f>
        <v>0.7583115838937089</v>
      </c>
      <c r="T6" s="21">
        <f>2^(-Q6)</f>
        <v>0.48644434787345903</v>
      </c>
      <c r="U6" s="21">
        <f>2^(-R6)</f>
        <v>0.76631299004821529</v>
      </c>
      <c r="V6" s="17" t="s">
        <v>38</v>
      </c>
      <c r="W6" s="19">
        <f>AVERAGE(S6:U7)</f>
        <v>0.67035630727179429</v>
      </c>
      <c r="X6" s="26">
        <f>STDEV(S6:U7)</f>
        <v>0.15932266703897988</v>
      </c>
      <c r="Y6" s="16">
        <f>X6/SQRT(3)</f>
        <v>9.1984984702964151E-2</v>
      </c>
      <c r="Z6" s="6"/>
    </row>
    <row r="7" spans="1:26" ht="17" x14ac:dyDescent="0.2">
      <c r="A7" s="18"/>
      <c r="B7" s="13" t="s">
        <v>44</v>
      </c>
      <c r="C7">
        <v>19.546011</v>
      </c>
      <c r="D7">
        <v>20.505140000000001</v>
      </c>
      <c r="E7">
        <v>20.075952999999998</v>
      </c>
      <c r="F7">
        <v>20.01435</v>
      </c>
      <c r="G7">
        <v>20.054767999999999</v>
      </c>
      <c r="H7">
        <v>20.494167000000001</v>
      </c>
      <c r="I7" s="21"/>
      <c r="J7" s="21"/>
      <c r="K7" s="21"/>
      <c r="L7" s="21"/>
      <c r="M7" s="21"/>
      <c r="N7" s="21"/>
      <c r="O7" s="23"/>
      <c r="P7" s="21"/>
      <c r="Q7" s="21"/>
      <c r="R7" s="21"/>
      <c r="S7" s="21"/>
      <c r="T7" s="21"/>
      <c r="U7" s="21"/>
      <c r="V7" s="18"/>
      <c r="W7" s="20"/>
      <c r="X7" s="26"/>
      <c r="Y7" s="16"/>
      <c r="Z7" s="6"/>
    </row>
    <row r="8" spans="1:26" ht="34" x14ac:dyDescent="0.2">
      <c r="A8" s="24" t="s">
        <v>32</v>
      </c>
      <c r="B8" s="25"/>
      <c r="C8" s="5" t="s">
        <v>6</v>
      </c>
      <c r="D8" s="5" t="s">
        <v>6</v>
      </c>
      <c r="E8" s="5" t="s">
        <v>6</v>
      </c>
      <c r="F8" s="5" t="s">
        <v>6</v>
      </c>
      <c r="G8" s="5" t="s">
        <v>6</v>
      </c>
      <c r="H8" s="5" t="s">
        <v>6</v>
      </c>
      <c r="I8" s="8" t="s">
        <v>7</v>
      </c>
      <c r="J8" s="6" t="s">
        <v>8</v>
      </c>
      <c r="K8" s="6" t="s">
        <v>9</v>
      </c>
      <c r="L8" s="8" t="s">
        <v>10</v>
      </c>
      <c r="M8" s="8" t="s">
        <v>11</v>
      </c>
      <c r="N8" s="8" t="s">
        <v>12</v>
      </c>
      <c r="O8" s="5" t="s">
        <v>13</v>
      </c>
      <c r="P8" s="8" t="s">
        <v>14</v>
      </c>
      <c r="Q8" s="8" t="s">
        <v>15</v>
      </c>
      <c r="R8" s="8" t="s">
        <v>16</v>
      </c>
      <c r="S8" s="5" t="s">
        <v>17</v>
      </c>
      <c r="T8" s="5" t="s">
        <v>18</v>
      </c>
      <c r="U8" s="9" t="s">
        <v>19</v>
      </c>
      <c r="V8" s="6"/>
      <c r="W8" s="10"/>
      <c r="X8" s="11" t="s">
        <v>20</v>
      </c>
      <c r="Y8" s="12" t="s">
        <v>21</v>
      </c>
      <c r="Z8" s="6"/>
    </row>
    <row r="9" spans="1:26" ht="17" x14ac:dyDescent="0.2">
      <c r="A9" s="17" t="s">
        <v>22</v>
      </c>
      <c r="B9" s="5" t="s">
        <v>29</v>
      </c>
      <c r="C9">
        <v>14.892137</v>
      </c>
      <c r="D9">
        <v>15.338262</v>
      </c>
      <c r="E9">
        <v>14.869274000000001</v>
      </c>
      <c r="F9">
        <v>15.550437000000001</v>
      </c>
      <c r="G9">
        <v>15.922727</v>
      </c>
      <c r="H9">
        <v>16.451536000000001</v>
      </c>
      <c r="I9" s="21">
        <f t="shared" ref="I9" si="7">C10-C9</f>
        <v>4.5485750000000014</v>
      </c>
      <c r="J9" s="21">
        <f t="shared" ref="J9" si="8">D10-D9</f>
        <v>4.9828310000000009</v>
      </c>
      <c r="K9" s="21">
        <f t="shared" ref="K9" si="9">E10-E9</f>
        <v>5.2722610000000003</v>
      </c>
      <c r="L9" s="21">
        <f t="shared" ref="L9" si="10">F10-F9</f>
        <v>4.4639129999999998</v>
      </c>
      <c r="M9" s="21">
        <f t="shared" ref="M9" si="11">G10-G9</f>
        <v>4.1320409999999992</v>
      </c>
      <c r="N9" s="21">
        <f t="shared" ref="N9" si="12">H10-H9</f>
        <v>4.0426310000000001</v>
      </c>
      <c r="O9" s="22">
        <f>AVERAGE(L9:N10)</f>
        <v>4.2128616666666661</v>
      </c>
      <c r="P9" s="21">
        <f>(I9-O9)</f>
        <v>0.33571333333333531</v>
      </c>
      <c r="Q9" s="21">
        <f>(J9-O9)</f>
        <v>0.76996933333333484</v>
      </c>
      <c r="R9" s="21">
        <f>(K9-O9)</f>
        <v>1.0593993333333342</v>
      </c>
      <c r="S9" s="21">
        <f>2^(-P9)</f>
        <v>0.79239224535905339</v>
      </c>
      <c r="T9" s="21">
        <f>2^(-Q9)</f>
        <v>0.58642993993941062</v>
      </c>
      <c r="U9" s="21">
        <f>2^(-R9)</f>
        <v>0.47983179624293976</v>
      </c>
      <c r="V9" s="17" t="s">
        <v>39</v>
      </c>
      <c r="W9" s="19">
        <f>AVERAGE(S9:U10)</f>
        <v>0.6195513271804679</v>
      </c>
      <c r="X9" s="26">
        <f>STDEV(S9:U10)</f>
        <v>0.15889077477152569</v>
      </c>
      <c r="Y9" s="16">
        <f>X9/SQRT(3)</f>
        <v>9.1735631586088565E-2</v>
      </c>
      <c r="Z9" s="6"/>
    </row>
    <row r="10" spans="1:26" ht="17" x14ac:dyDescent="0.2">
      <c r="A10" s="18"/>
      <c r="B10" s="13" t="s">
        <v>44</v>
      </c>
      <c r="C10">
        <v>19.440712000000001</v>
      </c>
      <c r="D10">
        <v>20.321093000000001</v>
      </c>
      <c r="E10">
        <v>20.141535000000001</v>
      </c>
      <c r="F10">
        <v>20.01435</v>
      </c>
      <c r="G10">
        <v>20.054767999999999</v>
      </c>
      <c r="H10">
        <v>20.494167000000001</v>
      </c>
      <c r="I10" s="21"/>
      <c r="J10" s="21"/>
      <c r="K10" s="21"/>
      <c r="L10" s="21"/>
      <c r="M10" s="21"/>
      <c r="N10" s="21"/>
      <c r="O10" s="23"/>
      <c r="P10" s="21"/>
      <c r="Q10" s="21"/>
      <c r="R10" s="21"/>
      <c r="S10" s="21"/>
      <c r="T10" s="21"/>
      <c r="U10" s="21"/>
      <c r="V10" s="18"/>
      <c r="W10" s="20"/>
      <c r="X10" s="26"/>
      <c r="Y10" s="16"/>
      <c r="Z10" s="6"/>
    </row>
    <row r="11" spans="1:26" ht="34" x14ac:dyDescent="0.2">
      <c r="A11" s="24" t="s">
        <v>33</v>
      </c>
      <c r="B11" s="25"/>
      <c r="C11" s="5" t="s">
        <v>6</v>
      </c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8" t="s">
        <v>7</v>
      </c>
      <c r="J11" s="6" t="s">
        <v>8</v>
      </c>
      <c r="K11" s="6" t="s">
        <v>9</v>
      </c>
      <c r="L11" s="8" t="s">
        <v>10</v>
      </c>
      <c r="M11" s="8" t="s">
        <v>11</v>
      </c>
      <c r="N11" s="8" t="s">
        <v>12</v>
      </c>
      <c r="O11" s="5" t="s">
        <v>13</v>
      </c>
      <c r="P11" s="8" t="s">
        <v>14</v>
      </c>
      <c r="Q11" s="8" t="s">
        <v>15</v>
      </c>
      <c r="R11" s="8" t="s">
        <v>16</v>
      </c>
      <c r="S11" s="5" t="s">
        <v>17</v>
      </c>
      <c r="T11" s="5" t="s">
        <v>18</v>
      </c>
      <c r="U11" s="9" t="s">
        <v>19</v>
      </c>
      <c r="V11" s="6"/>
      <c r="W11" s="10"/>
      <c r="X11" s="11" t="s">
        <v>20</v>
      </c>
      <c r="Y11" s="12" t="s">
        <v>21</v>
      </c>
      <c r="Z11" s="6"/>
    </row>
    <row r="12" spans="1:26" ht="17" x14ac:dyDescent="0.2">
      <c r="A12" s="17" t="s">
        <v>22</v>
      </c>
      <c r="B12" s="5" t="s">
        <v>29</v>
      </c>
      <c r="C12">
        <v>14.432511</v>
      </c>
      <c r="D12">
        <v>15.239663999999999</v>
      </c>
      <c r="E12">
        <v>15.207844</v>
      </c>
      <c r="F12">
        <v>15.550437000000001</v>
      </c>
      <c r="G12">
        <v>15.922727</v>
      </c>
      <c r="H12">
        <v>16.451536000000001</v>
      </c>
      <c r="I12" s="21">
        <f t="shared" ref="I12" si="13">C13-C12</f>
        <v>4.9315979999999993</v>
      </c>
      <c r="J12" s="21">
        <f t="shared" ref="J12" si="14">D13-D12</f>
        <v>4.6379530000000013</v>
      </c>
      <c r="K12" s="21">
        <f t="shared" ref="K12" si="15">E13-E12</f>
        <v>5.1244220000000009</v>
      </c>
      <c r="L12" s="21">
        <f t="shared" ref="L12" si="16">F13-F12</f>
        <v>4.4639129999999998</v>
      </c>
      <c r="M12" s="21">
        <f t="shared" ref="M12" si="17">G13-G12</f>
        <v>4.1320409999999992</v>
      </c>
      <c r="N12" s="21">
        <f t="shared" ref="N12" si="18">H13-H12</f>
        <v>4.0426310000000001</v>
      </c>
      <c r="O12" s="22">
        <f>AVERAGE(L12:N13)</f>
        <v>4.2128616666666661</v>
      </c>
      <c r="P12" s="21">
        <f>(I12-O12)</f>
        <v>0.7187363333333332</v>
      </c>
      <c r="Q12" s="21">
        <f>(J12-O12)</f>
        <v>0.42509133333333526</v>
      </c>
      <c r="R12" s="21">
        <f>(K12-O12)</f>
        <v>0.91156033333333486</v>
      </c>
      <c r="S12" s="21">
        <f>2^(-P12)</f>
        <v>0.60762943604358666</v>
      </c>
      <c r="T12" s="21">
        <f>2^(-Q12)</f>
        <v>0.7447915792187495</v>
      </c>
      <c r="U12" s="21">
        <f>2^(-R12)</f>
        <v>0.53160982256110256</v>
      </c>
      <c r="V12" s="17" t="s">
        <v>40</v>
      </c>
      <c r="W12" s="19">
        <f>AVERAGE(S12:U13)</f>
        <v>0.62801027927447961</v>
      </c>
      <c r="X12" s="26">
        <f>STDEV(S12:U13)</f>
        <v>0.10804235012721503</v>
      </c>
      <c r="Y12" s="16">
        <f>X12/SQRT(3)</f>
        <v>6.2378279929827397E-2</v>
      </c>
      <c r="Z12" s="6"/>
    </row>
    <row r="13" spans="1:26" ht="17" x14ac:dyDescent="0.2">
      <c r="A13" s="18"/>
      <c r="B13" s="13" t="s">
        <v>44</v>
      </c>
      <c r="C13">
        <v>19.364108999999999</v>
      </c>
      <c r="D13">
        <v>19.877617000000001</v>
      </c>
      <c r="E13">
        <v>20.332266000000001</v>
      </c>
      <c r="F13">
        <v>20.01435</v>
      </c>
      <c r="G13">
        <v>20.054767999999999</v>
      </c>
      <c r="H13">
        <v>20.494167000000001</v>
      </c>
      <c r="I13" s="21"/>
      <c r="J13" s="21"/>
      <c r="K13" s="21"/>
      <c r="L13" s="21"/>
      <c r="M13" s="21"/>
      <c r="N13" s="21"/>
      <c r="O13" s="23"/>
      <c r="P13" s="21"/>
      <c r="Q13" s="21"/>
      <c r="R13" s="21"/>
      <c r="S13" s="21"/>
      <c r="T13" s="21"/>
      <c r="U13" s="21"/>
      <c r="V13" s="18"/>
      <c r="W13" s="20"/>
      <c r="X13" s="26"/>
      <c r="Y13" s="16"/>
      <c r="Z13" s="6"/>
    </row>
    <row r="14" spans="1:26" ht="34" x14ac:dyDescent="0.2">
      <c r="A14" s="24" t="s">
        <v>34</v>
      </c>
      <c r="B14" s="25"/>
      <c r="C14" s="5" t="s">
        <v>6</v>
      </c>
      <c r="D14" s="5" t="s">
        <v>6</v>
      </c>
      <c r="E14" s="5" t="s">
        <v>6</v>
      </c>
      <c r="F14" s="5" t="s">
        <v>6</v>
      </c>
      <c r="G14" s="5" t="s">
        <v>6</v>
      </c>
      <c r="H14" s="5" t="s">
        <v>6</v>
      </c>
      <c r="I14" s="8" t="s">
        <v>7</v>
      </c>
      <c r="J14" s="6" t="s">
        <v>8</v>
      </c>
      <c r="K14" s="6" t="s">
        <v>9</v>
      </c>
      <c r="L14" s="8" t="s">
        <v>10</v>
      </c>
      <c r="M14" s="8" t="s">
        <v>11</v>
      </c>
      <c r="N14" s="8" t="s">
        <v>12</v>
      </c>
      <c r="O14" s="5" t="s">
        <v>13</v>
      </c>
      <c r="P14" s="8" t="s">
        <v>14</v>
      </c>
      <c r="Q14" s="8" t="s">
        <v>15</v>
      </c>
      <c r="R14" s="8" t="s">
        <v>16</v>
      </c>
      <c r="S14" s="5" t="s">
        <v>17</v>
      </c>
      <c r="T14" s="5" t="s">
        <v>18</v>
      </c>
      <c r="U14" s="9" t="s">
        <v>19</v>
      </c>
      <c r="V14" s="6"/>
      <c r="W14" s="10"/>
      <c r="X14" s="11" t="s">
        <v>20</v>
      </c>
      <c r="Y14" s="12" t="s">
        <v>21</v>
      </c>
      <c r="Z14" s="6"/>
    </row>
    <row r="15" spans="1:26" ht="17" x14ac:dyDescent="0.2">
      <c r="A15" s="17" t="s">
        <v>22</v>
      </c>
      <c r="B15" s="5" t="s">
        <v>29</v>
      </c>
      <c r="C15">
        <v>15.584083</v>
      </c>
      <c r="D15">
        <v>16.220127000000002</v>
      </c>
      <c r="E15">
        <v>16.005970000000001</v>
      </c>
      <c r="F15">
        <v>16.096716000000001</v>
      </c>
      <c r="G15">
        <v>16.407851999999998</v>
      </c>
      <c r="H15">
        <v>16.419847000000001</v>
      </c>
      <c r="I15" s="21">
        <f t="shared" ref="I15" si="19">C16-C15</f>
        <v>5.1645150000000015</v>
      </c>
      <c r="J15" s="21">
        <f t="shared" ref="J15" si="20">D16-D15</f>
        <v>3.4426399999999973</v>
      </c>
      <c r="K15" s="21">
        <f t="shared" ref="K15" si="21">E16-E15</f>
        <v>4.1065579999999997</v>
      </c>
      <c r="L15" s="21">
        <f t="shared" ref="L15" si="22">F16-F15</f>
        <v>4.4204159999999995</v>
      </c>
      <c r="M15" s="21">
        <f t="shared" ref="M15" si="23">G16-G15</f>
        <v>4.0768300000000011</v>
      </c>
      <c r="N15" s="21">
        <f t="shared" ref="N15" si="24">H16-H15</f>
        <v>4.2209210000000006</v>
      </c>
      <c r="O15" s="22">
        <f>AVERAGE(L15:N16)</f>
        <v>4.2393890000000001</v>
      </c>
      <c r="P15" s="21">
        <f>(I15-O15)</f>
        <v>0.92512600000000145</v>
      </c>
      <c r="Q15" s="21">
        <f>(J15-O15)</f>
        <v>-0.79674900000000282</v>
      </c>
      <c r="R15" s="21">
        <f>(K15-O15)</f>
        <v>-0.13283100000000037</v>
      </c>
      <c r="S15" s="21">
        <f>2^(-P15)</f>
        <v>0.52663452152940449</v>
      </c>
      <c r="T15" s="21">
        <f>2^(-Q15)</f>
        <v>1.737182109165172</v>
      </c>
      <c r="U15" s="21">
        <f>2^(-R15)</f>
        <v>1.0964431416609679</v>
      </c>
      <c r="V15" s="17" t="s">
        <v>41</v>
      </c>
      <c r="W15" s="19">
        <f>AVERAGE(S15:U16)</f>
        <v>1.1200865907851814</v>
      </c>
      <c r="X15" s="26">
        <f>STDEV(S15:U16)</f>
        <v>0.60562003351735461</v>
      </c>
      <c r="Y15" s="16">
        <f>X15/SQRT(3)</f>
        <v>0.34965488937787487</v>
      </c>
      <c r="Z15" s="6"/>
    </row>
    <row r="16" spans="1:26" ht="17" x14ac:dyDescent="0.2">
      <c r="A16" s="18"/>
      <c r="B16" s="13" t="s">
        <v>44</v>
      </c>
      <c r="C16">
        <v>20.748598000000001</v>
      </c>
      <c r="D16">
        <v>19.662766999999999</v>
      </c>
      <c r="E16">
        <v>20.112528000000001</v>
      </c>
      <c r="F16">
        <v>20.517132</v>
      </c>
      <c r="G16">
        <v>20.484681999999999</v>
      </c>
      <c r="H16">
        <v>20.640768000000001</v>
      </c>
      <c r="I16" s="21"/>
      <c r="J16" s="21"/>
      <c r="K16" s="21"/>
      <c r="L16" s="21"/>
      <c r="M16" s="21"/>
      <c r="N16" s="21"/>
      <c r="O16" s="23"/>
      <c r="P16" s="21"/>
      <c r="Q16" s="21"/>
      <c r="R16" s="21"/>
      <c r="S16" s="21"/>
      <c r="T16" s="21"/>
      <c r="U16" s="21"/>
      <c r="V16" s="18"/>
      <c r="W16" s="20"/>
      <c r="X16" s="26"/>
      <c r="Y16" s="16"/>
      <c r="Z16" s="6"/>
    </row>
    <row r="17" spans="1:26" ht="34" x14ac:dyDescent="0.2">
      <c r="A17" s="24" t="s">
        <v>35</v>
      </c>
      <c r="B17" s="25"/>
      <c r="C17" s="5" t="s">
        <v>6</v>
      </c>
      <c r="D17" s="5" t="s">
        <v>6</v>
      </c>
      <c r="E17" s="5" t="s">
        <v>6</v>
      </c>
      <c r="F17" s="5" t="s">
        <v>6</v>
      </c>
      <c r="G17" s="5" t="s">
        <v>6</v>
      </c>
      <c r="H17" s="5" t="s">
        <v>6</v>
      </c>
      <c r="I17" s="8" t="s">
        <v>7</v>
      </c>
      <c r="J17" s="6" t="s">
        <v>8</v>
      </c>
      <c r="K17" s="6" t="s">
        <v>9</v>
      </c>
      <c r="L17" s="8" t="s">
        <v>10</v>
      </c>
      <c r="M17" s="8" t="s">
        <v>11</v>
      </c>
      <c r="N17" s="8" t="s">
        <v>12</v>
      </c>
      <c r="O17" s="5" t="s">
        <v>13</v>
      </c>
      <c r="P17" s="8" t="s">
        <v>14</v>
      </c>
      <c r="Q17" s="8" t="s">
        <v>15</v>
      </c>
      <c r="R17" s="8" t="s">
        <v>16</v>
      </c>
      <c r="S17" s="5" t="s">
        <v>17</v>
      </c>
      <c r="T17" s="5" t="s">
        <v>18</v>
      </c>
      <c r="U17" s="9" t="s">
        <v>19</v>
      </c>
      <c r="V17" s="6"/>
      <c r="W17" s="10"/>
      <c r="X17" s="11" t="s">
        <v>20</v>
      </c>
      <c r="Y17" s="12" t="s">
        <v>21</v>
      </c>
      <c r="Z17" s="6"/>
    </row>
    <row r="18" spans="1:26" ht="17" x14ac:dyDescent="0.2">
      <c r="A18" s="17" t="s">
        <v>22</v>
      </c>
      <c r="B18" s="5" t="s">
        <v>29</v>
      </c>
      <c r="C18">
        <v>16.048292</v>
      </c>
      <c r="D18">
        <v>16.356344</v>
      </c>
      <c r="E18">
        <v>16.653326</v>
      </c>
      <c r="F18">
        <v>16.096716000000001</v>
      </c>
      <c r="G18">
        <v>16.407851999999998</v>
      </c>
      <c r="H18">
        <v>16.419847000000001</v>
      </c>
      <c r="I18" s="21">
        <f t="shared" ref="I18" si="25">C19-C18</f>
        <v>4.2168309999999991</v>
      </c>
      <c r="J18" s="21">
        <f t="shared" ref="J18" si="26">D19-D18</f>
        <v>2.7514900000000004</v>
      </c>
      <c r="K18" s="21">
        <f t="shared" ref="K18" si="27">E19-E18</f>
        <v>3.7939340000000001</v>
      </c>
      <c r="L18" s="21">
        <f t="shared" ref="L18" si="28">F19-F18</f>
        <v>4.4204159999999995</v>
      </c>
      <c r="M18" s="21">
        <f t="shared" ref="M18" si="29">G19-G18</f>
        <v>4.0768300000000011</v>
      </c>
      <c r="N18" s="21">
        <f t="shared" ref="N18" si="30">H19-H18</f>
        <v>4.2209210000000006</v>
      </c>
      <c r="O18" s="22">
        <f>AVERAGE(L18:N19)</f>
        <v>4.2393890000000001</v>
      </c>
      <c r="P18" s="21">
        <f>(I18-O18)</f>
        <v>-2.2558000000000966E-2</v>
      </c>
      <c r="Q18" s="21">
        <f>(J18-O18)</f>
        <v>-1.4878989999999996</v>
      </c>
      <c r="R18" s="21">
        <f>(K18-O18)</f>
        <v>-0.44545499999999993</v>
      </c>
      <c r="S18" s="21">
        <f>2^(-P18)</f>
        <v>1.0157588961941908</v>
      </c>
      <c r="T18" s="21">
        <f>2^(-Q18)</f>
        <v>2.8048021362013653</v>
      </c>
      <c r="U18" s="21">
        <f>2^(-R18)</f>
        <v>1.3617435181326571</v>
      </c>
      <c r="V18" s="17" t="s">
        <v>42</v>
      </c>
      <c r="W18" s="19">
        <f>AVERAGE(S18:U19)</f>
        <v>1.7274348501760712</v>
      </c>
      <c r="X18" s="26">
        <f>STDEV(S18:U19)</f>
        <v>0.94892915510200604</v>
      </c>
      <c r="Y18" s="16">
        <f>X18/SQRT(3)</f>
        <v>0.54786450314002733</v>
      </c>
      <c r="Z18" s="6"/>
    </row>
    <row r="19" spans="1:26" ht="17" x14ac:dyDescent="0.2">
      <c r="A19" s="18"/>
      <c r="B19" s="13" t="s">
        <v>44</v>
      </c>
      <c r="C19">
        <v>20.265122999999999</v>
      </c>
      <c r="D19">
        <v>19.107834</v>
      </c>
      <c r="E19">
        <v>20.44726</v>
      </c>
      <c r="F19">
        <v>20.517132</v>
      </c>
      <c r="G19">
        <v>20.484681999999999</v>
      </c>
      <c r="H19">
        <v>20.640768000000001</v>
      </c>
      <c r="I19" s="21"/>
      <c r="J19" s="21"/>
      <c r="K19" s="21"/>
      <c r="L19" s="21"/>
      <c r="M19" s="21"/>
      <c r="N19" s="21"/>
      <c r="O19" s="23"/>
      <c r="P19" s="21"/>
      <c r="Q19" s="21"/>
      <c r="R19" s="21"/>
      <c r="S19" s="21"/>
      <c r="T19" s="21"/>
      <c r="U19" s="21"/>
      <c r="V19" s="18"/>
      <c r="W19" s="20"/>
      <c r="X19" s="26"/>
      <c r="Y19" s="16"/>
      <c r="Z19" s="6"/>
    </row>
    <row r="20" spans="1:26" ht="34" x14ac:dyDescent="0.2">
      <c r="A20" s="24" t="s">
        <v>36</v>
      </c>
      <c r="B20" s="25"/>
      <c r="C20" s="5" t="s">
        <v>6</v>
      </c>
      <c r="D20" s="5" t="s">
        <v>6</v>
      </c>
      <c r="E20" s="5" t="s">
        <v>6</v>
      </c>
      <c r="F20" s="5" t="s">
        <v>6</v>
      </c>
      <c r="G20" s="5" t="s">
        <v>6</v>
      </c>
      <c r="H20" s="5" t="s">
        <v>6</v>
      </c>
      <c r="I20" s="8" t="s">
        <v>7</v>
      </c>
      <c r="J20" s="6" t="s">
        <v>8</v>
      </c>
      <c r="K20" s="6" t="s">
        <v>9</v>
      </c>
      <c r="L20" s="8" t="s">
        <v>10</v>
      </c>
      <c r="M20" s="8" t="s">
        <v>11</v>
      </c>
      <c r="N20" s="8" t="s">
        <v>12</v>
      </c>
      <c r="O20" s="5" t="s">
        <v>13</v>
      </c>
      <c r="P20" s="8" t="s">
        <v>14</v>
      </c>
      <c r="Q20" s="8" t="s">
        <v>15</v>
      </c>
      <c r="R20" s="8" t="s">
        <v>16</v>
      </c>
      <c r="S20" s="5" t="s">
        <v>17</v>
      </c>
      <c r="T20" s="5" t="s">
        <v>18</v>
      </c>
      <c r="U20" s="9" t="s">
        <v>19</v>
      </c>
      <c r="V20" s="6"/>
      <c r="W20" s="10"/>
      <c r="X20" s="11" t="s">
        <v>20</v>
      </c>
      <c r="Y20" s="12" t="s">
        <v>21</v>
      </c>
      <c r="Z20" s="6"/>
    </row>
    <row r="21" spans="1:26" ht="17" x14ac:dyDescent="0.2">
      <c r="A21" s="17" t="s">
        <v>22</v>
      </c>
      <c r="B21" s="5" t="s">
        <v>29</v>
      </c>
      <c r="C21">
        <v>16.274180999999999</v>
      </c>
      <c r="D21">
        <v>16.888221999999999</v>
      </c>
      <c r="E21">
        <v>16.804918000000001</v>
      </c>
      <c r="F21">
        <v>16.096716000000001</v>
      </c>
      <c r="G21">
        <v>16.407851999999998</v>
      </c>
      <c r="H21">
        <v>16.419847000000001</v>
      </c>
      <c r="I21" s="21">
        <f t="shared" ref="I21" si="31">C22-C21</f>
        <v>4.2243390000000005</v>
      </c>
      <c r="J21" s="21">
        <f t="shared" ref="J21" si="32">D22-D21</f>
        <v>2.5549810000000015</v>
      </c>
      <c r="K21" s="21">
        <f t="shared" ref="K21" si="33">E22-E21</f>
        <v>4.1785739999999976</v>
      </c>
      <c r="L21" s="21">
        <f t="shared" ref="L21" si="34">F22-F21</f>
        <v>4.4204159999999995</v>
      </c>
      <c r="M21" s="21">
        <f t="shared" ref="M21" si="35">G22-G21</f>
        <v>4.0768300000000011</v>
      </c>
      <c r="N21" s="21">
        <f t="shared" ref="N21" si="36">H22-H21</f>
        <v>4.2209210000000006</v>
      </c>
      <c r="O21" s="22">
        <f>AVERAGE(L21:N22)</f>
        <v>4.2393890000000001</v>
      </c>
      <c r="P21" s="21">
        <f>(I21-O21)</f>
        <v>-1.5049999999999564E-2</v>
      </c>
      <c r="Q21" s="21">
        <f>(J21-O21)</f>
        <v>-1.6844079999999986</v>
      </c>
      <c r="R21" s="21">
        <f>(K21-O21)</f>
        <v>-6.0815000000002506E-2</v>
      </c>
      <c r="S21" s="21">
        <f>2^(-P21)</f>
        <v>1.0104864666721749</v>
      </c>
      <c r="T21" s="21">
        <f>2^(-Q21)</f>
        <v>3.214084814713579</v>
      </c>
      <c r="U21" s="21">
        <f>2^(-R21)</f>
        <v>1.0430548317083379</v>
      </c>
      <c r="V21" s="17" t="s">
        <v>43</v>
      </c>
      <c r="W21" s="19">
        <f>AVERAGE(S21:U22)</f>
        <v>1.7558753710313642</v>
      </c>
      <c r="X21" s="26">
        <f>STDEV(S21:U22)</f>
        <v>1.2629514087379916</v>
      </c>
      <c r="Y21" s="16">
        <f>X21/SQRT(3)</f>
        <v>0.72916533580829657</v>
      </c>
      <c r="Z21" s="6"/>
    </row>
    <row r="22" spans="1:26" ht="17" x14ac:dyDescent="0.2">
      <c r="A22" s="18"/>
      <c r="B22" s="13" t="s">
        <v>44</v>
      </c>
      <c r="C22">
        <v>20.498519999999999</v>
      </c>
      <c r="D22">
        <v>19.443203</v>
      </c>
      <c r="E22">
        <v>20.983491999999998</v>
      </c>
      <c r="F22">
        <v>20.517132</v>
      </c>
      <c r="G22">
        <v>20.484681999999999</v>
      </c>
      <c r="H22">
        <v>20.640768000000001</v>
      </c>
      <c r="I22" s="21"/>
      <c r="J22" s="21"/>
      <c r="K22" s="21"/>
      <c r="L22" s="21"/>
      <c r="M22" s="21"/>
      <c r="N22" s="21"/>
      <c r="O22" s="23"/>
      <c r="P22" s="21"/>
      <c r="Q22" s="21"/>
      <c r="R22" s="21"/>
      <c r="S22" s="21"/>
      <c r="T22" s="21"/>
      <c r="U22" s="21"/>
      <c r="V22" s="18"/>
      <c r="W22" s="20"/>
      <c r="X22" s="26"/>
      <c r="Y22" s="16"/>
      <c r="Z22" s="6"/>
    </row>
    <row r="24" spans="1:26" x14ac:dyDescent="0.2">
      <c r="C24" t="s">
        <v>45</v>
      </c>
    </row>
    <row r="25" spans="1:26" x14ac:dyDescent="0.2">
      <c r="B25" t="s">
        <v>37</v>
      </c>
      <c r="C25" s="15">
        <v>0.39100000000000001</v>
      </c>
    </row>
    <row r="26" spans="1:26" x14ac:dyDescent="0.2">
      <c r="B26" t="s">
        <v>38</v>
      </c>
      <c r="C26" s="15">
        <v>0.01</v>
      </c>
    </row>
    <row r="27" spans="1:26" x14ac:dyDescent="0.2">
      <c r="B27" t="s">
        <v>39</v>
      </c>
      <c r="C27" s="15">
        <v>4.0000000000000001E-3</v>
      </c>
    </row>
    <row r="28" spans="1:26" x14ac:dyDescent="0.2">
      <c r="B28" t="s">
        <v>40</v>
      </c>
      <c r="C28" s="15">
        <v>1.2999999999999999E-2</v>
      </c>
    </row>
    <row r="29" spans="1:26" ht="15" customHeight="1" x14ac:dyDescent="0.2">
      <c r="B29" t="s">
        <v>41</v>
      </c>
      <c r="C29" s="15">
        <v>0.42199999999999999</v>
      </c>
      <c r="R29" s="17" t="s">
        <v>37</v>
      </c>
      <c r="S29" s="19">
        <v>1.0077139073020487</v>
      </c>
      <c r="V29" s="16">
        <v>8.5960641978262975E-2</v>
      </c>
    </row>
    <row r="30" spans="1:26" ht="15" customHeight="1" x14ac:dyDescent="0.2">
      <c r="B30" t="s">
        <v>42</v>
      </c>
      <c r="C30" s="15">
        <v>1.7000000000000001E-2</v>
      </c>
      <c r="R30" s="18"/>
      <c r="S30" s="20"/>
      <c r="V30" s="16"/>
    </row>
    <row r="31" spans="1:26" ht="15" customHeight="1" x14ac:dyDescent="0.2">
      <c r="B31" t="s">
        <v>43</v>
      </c>
      <c r="C31" s="15">
        <v>2.5000000000000001E-2</v>
      </c>
      <c r="R31" s="17" t="s">
        <v>38</v>
      </c>
      <c r="S31" s="19">
        <v>0.67035630727179429</v>
      </c>
      <c r="V31" s="16">
        <v>9.1984984702964151E-2</v>
      </c>
    </row>
    <row r="32" spans="1:26" ht="15" customHeight="1" x14ac:dyDescent="0.2">
      <c r="R32" s="18"/>
      <c r="S32" s="20"/>
      <c r="V32" s="16"/>
    </row>
    <row r="33" spans="18:22" ht="15" customHeight="1" x14ac:dyDescent="0.2">
      <c r="R33" s="17" t="s">
        <v>39</v>
      </c>
      <c r="S33" s="19">
        <v>0.6195513271804679</v>
      </c>
      <c r="V33" s="16">
        <v>9.1735631586088565E-2</v>
      </c>
    </row>
    <row r="34" spans="18:22" ht="15" customHeight="1" x14ac:dyDescent="0.2">
      <c r="R34" s="18"/>
      <c r="S34" s="20"/>
      <c r="V34" s="16"/>
    </row>
    <row r="35" spans="18:22" ht="15" customHeight="1" x14ac:dyDescent="0.2">
      <c r="R35" s="17" t="s">
        <v>40</v>
      </c>
      <c r="S35" s="19">
        <v>0.62801027927447961</v>
      </c>
      <c r="V35" s="16">
        <v>6.2378279929827397E-2</v>
      </c>
    </row>
    <row r="36" spans="18:22" ht="15" customHeight="1" x14ac:dyDescent="0.2">
      <c r="R36" s="18"/>
      <c r="S36" s="20"/>
      <c r="V36" s="16"/>
    </row>
    <row r="37" spans="18:22" ht="15" customHeight="1" x14ac:dyDescent="0.2">
      <c r="R37" s="17" t="s">
        <v>41</v>
      </c>
      <c r="S37" s="19">
        <v>1.1200865907851814</v>
      </c>
      <c r="V37" s="16">
        <v>0.34965488937787487</v>
      </c>
    </row>
    <row r="38" spans="18:22" ht="15" customHeight="1" x14ac:dyDescent="0.2">
      <c r="R38" s="18"/>
      <c r="S38" s="20"/>
      <c r="V38" s="16"/>
    </row>
    <row r="39" spans="18:22" ht="15" customHeight="1" x14ac:dyDescent="0.2">
      <c r="R39" s="17" t="s">
        <v>42</v>
      </c>
      <c r="S39" s="19">
        <v>1.7274348501760712</v>
      </c>
      <c r="V39" s="16">
        <v>0.54786450314002733</v>
      </c>
    </row>
    <row r="40" spans="18:22" ht="15" customHeight="1" x14ac:dyDescent="0.2">
      <c r="R40" s="18"/>
      <c r="S40" s="20"/>
      <c r="V40" s="16"/>
    </row>
    <row r="41" spans="18:22" ht="15" customHeight="1" x14ac:dyDescent="0.2">
      <c r="R41" s="17" t="s">
        <v>43</v>
      </c>
      <c r="S41" s="19">
        <v>1.7558753710313642</v>
      </c>
      <c r="V41" s="16">
        <v>0.72916533580829657</v>
      </c>
    </row>
    <row r="42" spans="18:22" ht="15" customHeight="1" x14ac:dyDescent="0.2">
      <c r="R42" s="18"/>
      <c r="S42" s="20"/>
      <c r="V42" s="16"/>
    </row>
  </sheetData>
  <mergeCells count="159">
    <mergeCell ref="T3:T4"/>
    <mergeCell ref="U3:U4"/>
    <mergeCell ref="V3:V4"/>
    <mergeCell ref="W3:W4"/>
    <mergeCell ref="X3:X4"/>
    <mergeCell ref="V29:V30"/>
    <mergeCell ref="V31:V32"/>
    <mergeCell ref="V33:V34"/>
    <mergeCell ref="V35:V36"/>
    <mergeCell ref="W21:W22"/>
    <mergeCell ref="X21:X22"/>
    <mergeCell ref="A6:A7"/>
    <mergeCell ref="I6:I7"/>
    <mergeCell ref="J6:J7"/>
    <mergeCell ref="K6:K7"/>
    <mergeCell ref="L6:L7"/>
    <mergeCell ref="X1:Y1"/>
    <mergeCell ref="A2:B2"/>
    <mergeCell ref="M3:M4"/>
    <mergeCell ref="I1:K1"/>
    <mergeCell ref="L1:N1"/>
    <mergeCell ref="P1:R1"/>
    <mergeCell ref="S1:U1"/>
    <mergeCell ref="A3:A4"/>
    <mergeCell ref="I3:I4"/>
    <mergeCell ref="J3:J4"/>
    <mergeCell ref="K3:K4"/>
    <mergeCell ref="L3:L4"/>
    <mergeCell ref="Y3:Y4"/>
    <mergeCell ref="N3:N4"/>
    <mergeCell ref="O3:O4"/>
    <mergeCell ref="P3:P4"/>
    <mergeCell ref="Q3:Q4"/>
    <mergeCell ref="R3:R4"/>
    <mergeCell ref="S3:S4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6:Q7"/>
    <mergeCell ref="A5:B5"/>
    <mergeCell ref="A11:B11"/>
    <mergeCell ref="W9:W10"/>
    <mergeCell ref="X9:X10"/>
    <mergeCell ref="Y9:Y10"/>
    <mergeCell ref="R9:R10"/>
    <mergeCell ref="S9:S10"/>
    <mergeCell ref="T9:T10"/>
    <mergeCell ref="U9:U10"/>
    <mergeCell ref="V9:V10"/>
    <mergeCell ref="M9:M10"/>
    <mergeCell ref="N9:N10"/>
    <mergeCell ref="O9:O10"/>
    <mergeCell ref="P9:P10"/>
    <mergeCell ref="Q9:Q10"/>
    <mergeCell ref="A9:A10"/>
    <mergeCell ref="I9:I10"/>
    <mergeCell ref="J9:J10"/>
    <mergeCell ref="K9:K10"/>
    <mergeCell ref="L9:L10"/>
    <mergeCell ref="A8:B8"/>
    <mergeCell ref="W6:W7"/>
    <mergeCell ref="X6:X7"/>
    <mergeCell ref="Y6:Y7"/>
    <mergeCell ref="A14:B14"/>
    <mergeCell ref="W12:W13"/>
    <mergeCell ref="X12:X13"/>
    <mergeCell ref="Y12:Y13"/>
    <mergeCell ref="R12:R13"/>
    <mergeCell ref="S12:S13"/>
    <mergeCell ref="T12:T13"/>
    <mergeCell ref="U12:U13"/>
    <mergeCell ref="V12:V13"/>
    <mergeCell ref="M12:M13"/>
    <mergeCell ref="N12:N13"/>
    <mergeCell ref="O12:O13"/>
    <mergeCell ref="P12:P13"/>
    <mergeCell ref="Q12:Q13"/>
    <mergeCell ref="A12:A13"/>
    <mergeCell ref="I12:I13"/>
    <mergeCell ref="J12:J13"/>
    <mergeCell ref="K12:K13"/>
    <mergeCell ref="L12:L13"/>
    <mergeCell ref="A17:B17"/>
    <mergeCell ref="W15:W16"/>
    <mergeCell ref="X15:X16"/>
    <mergeCell ref="Y15:Y16"/>
    <mergeCell ref="R15:R16"/>
    <mergeCell ref="S15:S16"/>
    <mergeCell ref="T15:T16"/>
    <mergeCell ref="U15:U16"/>
    <mergeCell ref="V15:V16"/>
    <mergeCell ref="M15:M16"/>
    <mergeCell ref="N15:N16"/>
    <mergeCell ref="O15:O16"/>
    <mergeCell ref="P15:P16"/>
    <mergeCell ref="Q15:Q16"/>
    <mergeCell ref="A15:A16"/>
    <mergeCell ref="I15:I16"/>
    <mergeCell ref="J15:J16"/>
    <mergeCell ref="K15:K16"/>
    <mergeCell ref="L15:L16"/>
    <mergeCell ref="A21:A22"/>
    <mergeCell ref="I21:I22"/>
    <mergeCell ref="J21:J22"/>
    <mergeCell ref="K21:K22"/>
    <mergeCell ref="L21:L22"/>
    <mergeCell ref="A20:B20"/>
    <mergeCell ref="W18:W19"/>
    <mergeCell ref="X18:X19"/>
    <mergeCell ref="Y18:Y19"/>
    <mergeCell ref="R18:R19"/>
    <mergeCell ref="S18:S19"/>
    <mergeCell ref="T18:T19"/>
    <mergeCell ref="U18:U19"/>
    <mergeCell ref="V18:V19"/>
    <mergeCell ref="M18:M19"/>
    <mergeCell ref="N18:N19"/>
    <mergeCell ref="O18:O19"/>
    <mergeCell ref="P18:P19"/>
    <mergeCell ref="Q18:Q19"/>
    <mergeCell ref="A18:A19"/>
    <mergeCell ref="I18:I19"/>
    <mergeCell ref="J18:J19"/>
    <mergeCell ref="K18:K19"/>
    <mergeCell ref="L18:L19"/>
    <mergeCell ref="Y21:Y22"/>
    <mergeCell ref="R21:R22"/>
    <mergeCell ref="S21:S22"/>
    <mergeCell ref="T21:T22"/>
    <mergeCell ref="U21:U22"/>
    <mergeCell ref="V21:V22"/>
    <mergeCell ref="M21:M22"/>
    <mergeCell ref="N21:N22"/>
    <mergeCell ref="O21:O22"/>
    <mergeCell ref="P21:P22"/>
    <mergeCell ref="Q21:Q22"/>
    <mergeCell ref="V37:V38"/>
    <mergeCell ref="V39:V40"/>
    <mergeCell ref="V41:V42"/>
    <mergeCell ref="R29:R30"/>
    <mergeCell ref="S29:S30"/>
    <mergeCell ref="R31:R32"/>
    <mergeCell ref="S31:S32"/>
    <mergeCell ref="R33:R34"/>
    <mergeCell ref="S33:S34"/>
    <mergeCell ref="R41:R42"/>
    <mergeCell ref="S41:S42"/>
    <mergeCell ref="R35:R36"/>
    <mergeCell ref="S35:S36"/>
    <mergeCell ref="R37:R38"/>
    <mergeCell ref="S37:S38"/>
    <mergeCell ref="R39:R40"/>
    <mergeCell ref="S39:S40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4A61-3A60-D848-A235-B34C1F3A80E6}">
  <dimension ref="A1:Z42"/>
  <sheetViews>
    <sheetView workbookViewId="0">
      <selection sqref="A1:XFD1048576"/>
    </sheetView>
  </sheetViews>
  <sheetFormatPr baseColWidth="10" defaultRowHeight="16" x14ac:dyDescent="0.2"/>
  <sheetData>
    <row r="1" spans="1:26" ht="34" x14ac:dyDescent="0.2">
      <c r="A1" s="1"/>
      <c r="B1" s="33"/>
      <c r="C1" s="34" t="s">
        <v>26</v>
      </c>
      <c r="D1" s="34" t="s">
        <v>25</v>
      </c>
      <c r="E1" s="34" t="s">
        <v>24</v>
      </c>
      <c r="F1" s="34" t="s">
        <v>23</v>
      </c>
      <c r="G1" s="34" t="s">
        <v>27</v>
      </c>
      <c r="H1" s="34" t="s">
        <v>28</v>
      </c>
      <c r="I1" s="35" t="s">
        <v>0</v>
      </c>
      <c r="J1" s="36"/>
      <c r="K1" s="37"/>
      <c r="L1" s="35" t="s">
        <v>1</v>
      </c>
      <c r="M1" s="36"/>
      <c r="N1" s="37"/>
      <c r="O1" s="38"/>
      <c r="P1" s="35" t="s">
        <v>2</v>
      </c>
      <c r="Q1" s="36"/>
      <c r="R1" s="37"/>
      <c r="S1" s="39" t="s">
        <v>3</v>
      </c>
      <c r="T1" s="39"/>
      <c r="U1" s="39"/>
      <c r="V1" s="6"/>
      <c r="W1" s="14" t="s">
        <v>4</v>
      </c>
      <c r="X1" s="27" t="s">
        <v>5</v>
      </c>
      <c r="Y1" s="28"/>
      <c r="Z1" s="6"/>
    </row>
    <row r="2" spans="1:26" ht="34" x14ac:dyDescent="0.2">
      <c r="A2" s="40" t="s">
        <v>30</v>
      </c>
      <c r="B2" s="41"/>
      <c r="C2" s="34" t="s">
        <v>6</v>
      </c>
      <c r="D2" s="34" t="s">
        <v>6</v>
      </c>
      <c r="E2" s="34" t="s">
        <v>6</v>
      </c>
      <c r="F2" s="34" t="s">
        <v>6</v>
      </c>
      <c r="G2" s="34" t="s">
        <v>6</v>
      </c>
      <c r="H2" s="34" t="s">
        <v>6</v>
      </c>
      <c r="I2" s="42" t="s">
        <v>7</v>
      </c>
      <c r="J2" s="6" t="s">
        <v>8</v>
      </c>
      <c r="K2" s="6" t="s">
        <v>9</v>
      </c>
      <c r="L2" s="42" t="s">
        <v>10</v>
      </c>
      <c r="M2" s="42" t="s">
        <v>11</v>
      </c>
      <c r="N2" s="42" t="s">
        <v>12</v>
      </c>
      <c r="O2" s="34" t="s">
        <v>13</v>
      </c>
      <c r="P2" s="42" t="s">
        <v>14</v>
      </c>
      <c r="Q2" s="42" t="s">
        <v>15</v>
      </c>
      <c r="R2" s="42" t="s">
        <v>16</v>
      </c>
      <c r="S2" s="34" t="s">
        <v>17</v>
      </c>
      <c r="T2" s="34" t="s">
        <v>18</v>
      </c>
      <c r="U2" s="9" t="s">
        <v>19</v>
      </c>
      <c r="V2" s="6"/>
      <c r="W2" s="10"/>
      <c r="X2" s="11" t="s">
        <v>20</v>
      </c>
      <c r="Y2" s="12" t="s">
        <v>21</v>
      </c>
      <c r="Z2" s="6"/>
    </row>
    <row r="3" spans="1:26" ht="17" x14ac:dyDescent="0.2">
      <c r="A3" s="17" t="s">
        <v>22</v>
      </c>
      <c r="B3" s="34" t="s">
        <v>29</v>
      </c>
      <c r="C3">
        <v>15.7691965</v>
      </c>
      <c r="D3">
        <v>16.015013</v>
      </c>
      <c r="E3">
        <v>15.976122999999999</v>
      </c>
      <c r="F3">
        <v>15.7691965</v>
      </c>
      <c r="G3">
        <v>16.015013</v>
      </c>
      <c r="H3">
        <v>15.976122999999999</v>
      </c>
      <c r="I3" s="43">
        <f t="shared" ref="I3:N3" si="0">C4-C3</f>
        <v>3.9027564999999989</v>
      </c>
      <c r="J3" s="43">
        <f t="shared" si="0"/>
        <v>3.8926009999999991</v>
      </c>
      <c r="K3" s="43">
        <f t="shared" si="0"/>
        <v>3.4510810000000003</v>
      </c>
      <c r="L3" s="43">
        <f t="shared" si="0"/>
        <v>3.9027564999999989</v>
      </c>
      <c r="M3" s="43">
        <f t="shared" si="0"/>
        <v>3.8926009999999991</v>
      </c>
      <c r="N3" s="43">
        <f t="shared" si="0"/>
        <v>3.4510810000000003</v>
      </c>
      <c r="O3" s="44">
        <f>AVERAGE(L3:N4)</f>
        <v>3.7488128333333326</v>
      </c>
      <c r="P3" s="43">
        <f>(I3-O3)</f>
        <v>0.15394366666666626</v>
      </c>
      <c r="Q3" s="43">
        <f>(J3-O3)</f>
        <v>0.14378816666666649</v>
      </c>
      <c r="R3" s="43">
        <f>(K3-O3)</f>
        <v>-0.29773183333333231</v>
      </c>
      <c r="S3" s="43">
        <f>2^(-P3)</f>
        <v>0.89879022124932162</v>
      </c>
      <c r="T3" s="43">
        <f>2^(-Q3)</f>
        <v>0.90513935625646369</v>
      </c>
      <c r="U3" s="43">
        <f>2^(-R3)</f>
        <v>1.229210361663434</v>
      </c>
      <c r="V3" s="17" t="s">
        <v>37</v>
      </c>
      <c r="W3" s="19">
        <f>AVERAGE(S3:U4)</f>
        <v>1.0110466463897396</v>
      </c>
      <c r="X3" s="26">
        <f>STDEV(S3:U4)</f>
        <v>0.18896198791119553</v>
      </c>
      <c r="Y3" s="16">
        <f>X3/SQRT(3)</f>
        <v>0.10909725458713555</v>
      </c>
      <c r="Z3" s="6"/>
    </row>
    <row r="4" spans="1:26" ht="17" x14ac:dyDescent="0.2">
      <c r="A4" s="18"/>
      <c r="B4" s="45" t="s">
        <v>46</v>
      </c>
      <c r="C4">
        <v>19.671952999999998</v>
      </c>
      <c r="D4">
        <v>19.907613999999999</v>
      </c>
      <c r="E4">
        <v>19.427204</v>
      </c>
      <c r="F4">
        <v>19.671952999999998</v>
      </c>
      <c r="G4">
        <v>19.907613999999999</v>
      </c>
      <c r="H4">
        <v>19.427204</v>
      </c>
      <c r="I4" s="43"/>
      <c r="J4" s="43"/>
      <c r="K4" s="43"/>
      <c r="L4" s="43"/>
      <c r="M4" s="43"/>
      <c r="N4" s="43"/>
      <c r="O4" s="46"/>
      <c r="P4" s="43"/>
      <c r="Q4" s="43"/>
      <c r="R4" s="43"/>
      <c r="S4" s="43"/>
      <c r="T4" s="43"/>
      <c r="U4" s="43"/>
      <c r="V4" s="18"/>
      <c r="W4" s="20"/>
      <c r="X4" s="26"/>
      <c r="Y4" s="16"/>
      <c r="Z4" s="6"/>
    </row>
    <row r="5" spans="1:26" ht="34" x14ac:dyDescent="0.2">
      <c r="A5" s="40" t="s">
        <v>31</v>
      </c>
      <c r="B5" s="41"/>
      <c r="C5" s="34" t="s">
        <v>6</v>
      </c>
      <c r="D5" s="34" t="s">
        <v>6</v>
      </c>
      <c r="E5" s="34" t="s">
        <v>6</v>
      </c>
      <c r="F5" s="34" t="s">
        <v>6</v>
      </c>
      <c r="G5" s="34" t="s">
        <v>6</v>
      </c>
      <c r="H5" s="34" t="s">
        <v>6</v>
      </c>
      <c r="I5" s="42" t="s">
        <v>7</v>
      </c>
      <c r="J5" s="6" t="s">
        <v>8</v>
      </c>
      <c r="K5" s="6" t="s">
        <v>9</v>
      </c>
      <c r="L5" s="42" t="s">
        <v>10</v>
      </c>
      <c r="M5" s="42" t="s">
        <v>11</v>
      </c>
      <c r="N5" s="42" t="s">
        <v>12</v>
      </c>
      <c r="O5" s="34" t="s">
        <v>13</v>
      </c>
      <c r="P5" s="42" t="s">
        <v>14</v>
      </c>
      <c r="Q5" s="42" t="s">
        <v>15</v>
      </c>
      <c r="R5" s="42" t="s">
        <v>16</v>
      </c>
      <c r="S5" s="34" t="s">
        <v>17</v>
      </c>
      <c r="T5" s="34" t="s">
        <v>18</v>
      </c>
      <c r="U5" s="9" t="s">
        <v>19</v>
      </c>
      <c r="V5" s="6"/>
      <c r="W5" s="10"/>
      <c r="X5" s="11" t="s">
        <v>20</v>
      </c>
      <c r="Y5" s="12" t="s">
        <v>21</v>
      </c>
      <c r="Z5" s="6"/>
    </row>
    <row r="6" spans="1:26" ht="17" x14ac:dyDescent="0.2">
      <c r="A6" s="17" t="s">
        <v>22</v>
      </c>
      <c r="B6" s="34" t="s">
        <v>29</v>
      </c>
      <c r="C6">
        <v>16.238401</v>
      </c>
      <c r="D6">
        <v>15.71645</v>
      </c>
      <c r="E6">
        <v>15.71645</v>
      </c>
      <c r="F6">
        <v>15.7691965</v>
      </c>
      <c r="G6">
        <v>16.015013</v>
      </c>
      <c r="H6">
        <v>15.976122999999999</v>
      </c>
      <c r="I6" s="43">
        <f t="shared" ref="I6:N6" si="1">C7-C6</f>
        <v>3.5759620000000005</v>
      </c>
      <c r="J6" s="43">
        <f t="shared" si="1"/>
        <v>3.8438239999999997</v>
      </c>
      <c r="K6" s="43">
        <f t="shared" si="1"/>
        <v>3.4354020000000016</v>
      </c>
      <c r="L6" s="43">
        <f t="shared" si="1"/>
        <v>3.9027564999999989</v>
      </c>
      <c r="M6" s="43">
        <f t="shared" si="1"/>
        <v>3.8926009999999991</v>
      </c>
      <c r="N6" s="43">
        <f t="shared" si="1"/>
        <v>3.4510810000000003</v>
      </c>
      <c r="O6" s="44">
        <f>AVERAGE(L6:N7)</f>
        <v>3.7488128333333326</v>
      </c>
      <c r="P6" s="43">
        <f>(I6-O6)</f>
        <v>-0.17285083333333207</v>
      </c>
      <c r="Q6" s="43">
        <f>(J6-O6)</f>
        <v>9.5011166666667091E-2</v>
      </c>
      <c r="R6" s="43">
        <f>(K6-O6)</f>
        <v>-0.31341083333333097</v>
      </c>
      <c r="S6" s="43">
        <f>2^(-P6)</f>
        <v>1.1272838512208592</v>
      </c>
      <c r="T6" s="43">
        <f>2^(-Q6)</f>
        <v>0.9362650005809724</v>
      </c>
      <c r="U6" s="43">
        <f>2^(-R6)</f>
        <v>1.2426420960675677</v>
      </c>
      <c r="V6" s="17" t="s">
        <v>38</v>
      </c>
      <c r="W6" s="19">
        <f>AVERAGE(S6:U7)</f>
        <v>1.1020636492897997</v>
      </c>
      <c r="X6" s="26">
        <f>STDEV(S6:U7)</f>
        <v>0.15473776235548639</v>
      </c>
      <c r="Y6" s="16">
        <f>X6/SQRT(3)</f>
        <v>8.9337888749740413E-2</v>
      </c>
      <c r="Z6" s="6"/>
    </row>
    <row r="7" spans="1:26" ht="17" x14ac:dyDescent="0.2">
      <c r="A7" s="18"/>
      <c r="B7" s="45" t="s">
        <v>46</v>
      </c>
      <c r="C7">
        <v>19.814363</v>
      </c>
      <c r="D7">
        <v>19.560274</v>
      </c>
      <c r="E7">
        <v>19.151852000000002</v>
      </c>
      <c r="F7">
        <v>19.671952999999998</v>
      </c>
      <c r="G7">
        <v>19.907613999999999</v>
      </c>
      <c r="H7">
        <v>19.427204</v>
      </c>
      <c r="I7" s="43"/>
      <c r="J7" s="43"/>
      <c r="K7" s="43"/>
      <c r="L7" s="43"/>
      <c r="M7" s="43"/>
      <c r="N7" s="43"/>
      <c r="O7" s="46"/>
      <c r="P7" s="43"/>
      <c r="Q7" s="43"/>
      <c r="R7" s="43"/>
      <c r="S7" s="43"/>
      <c r="T7" s="43"/>
      <c r="U7" s="43"/>
      <c r="V7" s="18"/>
      <c r="W7" s="20"/>
      <c r="X7" s="26"/>
      <c r="Y7" s="16"/>
      <c r="Z7" s="6"/>
    </row>
    <row r="8" spans="1:26" ht="34" x14ac:dyDescent="0.2">
      <c r="A8" s="40" t="s">
        <v>32</v>
      </c>
      <c r="B8" s="41"/>
      <c r="C8" s="34" t="s">
        <v>6</v>
      </c>
      <c r="D8" s="34" t="s">
        <v>6</v>
      </c>
      <c r="E8" s="34" t="s">
        <v>6</v>
      </c>
      <c r="F8" s="34" t="s">
        <v>6</v>
      </c>
      <c r="G8" s="34" t="s">
        <v>6</v>
      </c>
      <c r="H8" s="34" t="s">
        <v>6</v>
      </c>
      <c r="I8" s="42" t="s">
        <v>7</v>
      </c>
      <c r="J8" s="6" t="s">
        <v>8</v>
      </c>
      <c r="K8" s="6" t="s">
        <v>9</v>
      </c>
      <c r="L8" s="42" t="s">
        <v>10</v>
      </c>
      <c r="M8" s="42" t="s">
        <v>11</v>
      </c>
      <c r="N8" s="42" t="s">
        <v>12</v>
      </c>
      <c r="O8" s="34" t="s">
        <v>13</v>
      </c>
      <c r="P8" s="42" t="s">
        <v>14</v>
      </c>
      <c r="Q8" s="42" t="s">
        <v>15</v>
      </c>
      <c r="R8" s="42" t="s">
        <v>16</v>
      </c>
      <c r="S8" s="34" t="s">
        <v>17</v>
      </c>
      <c r="T8" s="34" t="s">
        <v>18</v>
      </c>
      <c r="U8" s="9" t="s">
        <v>19</v>
      </c>
      <c r="V8" s="6"/>
      <c r="W8" s="10"/>
      <c r="X8" s="11" t="s">
        <v>20</v>
      </c>
      <c r="Y8" s="12" t="s">
        <v>21</v>
      </c>
      <c r="Z8" s="6"/>
    </row>
    <row r="9" spans="1:26" ht="17" x14ac:dyDescent="0.2">
      <c r="A9" s="17" t="s">
        <v>22</v>
      </c>
      <c r="B9" s="34" t="s">
        <v>29</v>
      </c>
      <c r="C9">
        <v>16.40701</v>
      </c>
      <c r="D9">
        <v>16.621016999999998</v>
      </c>
      <c r="E9">
        <v>15.849482999999999</v>
      </c>
      <c r="F9">
        <v>15.7691965</v>
      </c>
      <c r="G9">
        <v>16.015013</v>
      </c>
      <c r="H9">
        <v>15.976122999999999</v>
      </c>
      <c r="I9" s="43">
        <f t="shared" ref="I9:N9" si="2">C10-C9</f>
        <v>3.0157179999999997</v>
      </c>
      <c r="J9" s="43">
        <f t="shared" si="2"/>
        <v>3.2263990000000007</v>
      </c>
      <c r="K9" s="43">
        <f t="shared" si="2"/>
        <v>3.0483250000000019</v>
      </c>
      <c r="L9" s="43">
        <f t="shared" si="2"/>
        <v>3.9027564999999989</v>
      </c>
      <c r="M9" s="43">
        <f t="shared" si="2"/>
        <v>3.8926009999999991</v>
      </c>
      <c r="N9" s="43">
        <f t="shared" si="2"/>
        <v>3.4510810000000003</v>
      </c>
      <c r="O9" s="44">
        <f>AVERAGE(L9:N10)</f>
        <v>3.7488128333333326</v>
      </c>
      <c r="P9" s="43">
        <f>(I9-O9)</f>
        <v>-0.73309483333333292</v>
      </c>
      <c r="Q9" s="43">
        <f>(J9-O9)</f>
        <v>-0.52241383333333191</v>
      </c>
      <c r="R9" s="43">
        <f>(K9-O9)</f>
        <v>-0.70048783333333065</v>
      </c>
      <c r="S9" s="43">
        <f>2^(-P9)</f>
        <v>1.6622009818140813</v>
      </c>
      <c r="T9" s="43">
        <f>2^(-Q9)</f>
        <v>1.4363564666660935</v>
      </c>
      <c r="U9" s="43">
        <f>2^(-R9)</f>
        <v>1.6250541961322338</v>
      </c>
      <c r="V9" s="17" t="s">
        <v>39</v>
      </c>
      <c r="W9" s="19">
        <f>AVERAGE(S9:U10)</f>
        <v>1.574537214870803</v>
      </c>
      <c r="X9" s="26">
        <f>STDEV(S9:U10)</f>
        <v>0.12110082700969982</v>
      </c>
      <c r="Y9" s="16">
        <f>X9/SQRT(3)</f>
        <v>6.9917595073136496E-2</v>
      </c>
      <c r="Z9" s="6"/>
    </row>
    <row r="10" spans="1:26" ht="17" x14ac:dyDescent="0.2">
      <c r="A10" s="18"/>
      <c r="B10" s="45" t="s">
        <v>46</v>
      </c>
      <c r="C10">
        <v>19.422727999999999</v>
      </c>
      <c r="D10">
        <v>19.847415999999999</v>
      </c>
      <c r="E10">
        <v>18.897808000000001</v>
      </c>
      <c r="F10">
        <v>19.671952999999998</v>
      </c>
      <c r="G10">
        <v>19.907613999999999</v>
      </c>
      <c r="H10">
        <v>19.427204</v>
      </c>
      <c r="I10" s="43"/>
      <c r="J10" s="43"/>
      <c r="K10" s="43"/>
      <c r="L10" s="43"/>
      <c r="M10" s="43"/>
      <c r="N10" s="43"/>
      <c r="O10" s="46"/>
      <c r="P10" s="43"/>
      <c r="Q10" s="43"/>
      <c r="R10" s="43"/>
      <c r="S10" s="43"/>
      <c r="T10" s="43"/>
      <c r="U10" s="43"/>
      <c r="V10" s="18"/>
      <c r="W10" s="20"/>
      <c r="X10" s="26"/>
      <c r="Y10" s="16"/>
      <c r="Z10" s="6"/>
    </row>
    <row r="11" spans="1:26" ht="34" x14ac:dyDescent="0.2">
      <c r="A11" s="40" t="s">
        <v>33</v>
      </c>
      <c r="B11" s="41"/>
      <c r="C11" s="34" t="s">
        <v>6</v>
      </c>
      <c r="D11" s="34" t="s">
        <v>6</v>
      </c>
      <c r="E11" s="34" t="s">
        <v>6</v>
      </c>
      <c r="F11" s="34" t="s">
        <v>6</v>
      </c>
      <c r="G11" s="34" t="s">
        <v>6</v>
      </c>
      <c r="H11" s="34" t="s">
        <v>6</v>
      </c>
      <c r="I11" s="42" t="s">
        <v>7</v>
      </c>
      <c r="J11" s="6" t="s">
        <v>8</v>
      </c>
      <c r="K11" s="6" t="s">
        <v>9</v>
      </c>
      <c r="L11" s="42" t="s">
        <v>10</v>
      </c>
      <c r="M11" s="42" t="s">
        <v>11</v>
      </c>
      <c r="N11" s="42" t="s">
        <v>12</v>
      </c>
      <c r="O11" s="34" t="s">
        <v>13</v>
      </c>
      <c r="P11" s="42" t="s">
        <v>14</v>
      </c>
      <c r="Q11" s="42" t="s">
        <v>15</v>
      </c>
      <c r="R11" s="42" t="s">
        <v>16</v>
      </c>
      <c r="S11" s="34" t="s">
        <v>17</v>
      </c>
      <c r="T11" s="34" t="s">
        <v>18</v>
      </c>
      <c r="U11" s="9" t="s">
        <v>19</v>
      </c>
      <c r="V11" s="6"/>
      <c r="W11" s="10"/>
      <c r="X11" s="11" t="s">
        <v>20</v>
      </c>
      <c r="Y11" s="12" t="s">
        <v>21</v>
      </c>
      <c r="Z11" s="6"/>
    </row>
    <row r="12" spans="1:26" ht="17" x14ac:dyDescent="0.2">
      <c r="A12" s="17" t="s">
        <v>22</v>
      </c>
      <c r="B12" s="34" t="s">
        <v>29</v>
      </c>
      <c r="C12">
        <v>16.766378</v>
      </c>
      <c r="D12">
        <v>16.964805999999999</v>
      </c>
      <c r="E12">
        <v>16.214935000000001</v>
      </c>
      <c r="F12">
        <v>15.7691965</v>
      </c>
      <c r="G12">
        <v>16.015013</v>
      </c>
      <c r="H12">
        <v>15.976122999999999</v>
      </c>
      <c r="I12" s="43">
        <f t="shared" ref="I12:N12" si="3">C13-C12</f>
        <v>3.5279640000000008</v>
      </c>
      <c r="J12" s="43">
        <f t="shared" si="3"/>
        <v>2.7732340000000022</v>
      </c>
      <c r="K12" s="43">
        <f t="shared" si="3"/>
        <v>3.0943749999999994</v>
      </c>
      <c r="L12" s="43">
        <f t="shared" si="3"/>
        <v>3.9027564999999989</v>
      </c>
      <c r="M12" s="43">
        <f t="shared" si="3"/>
        <v>3.8926009999999991</v>
      </c>
      <c r="N12" s="43">
        <f t="shared" si="3"/>
        <v>3.4510810000000003</v>
      </c>
      <c r="O12" s="44">
        <f>AVERAGE(L12:N13)</f>
        <v>3.7488128333333326</v>
      </c>
      <c r="P12" s="43">
        <f>(I12-O12)</f>
        <v>-0.22084883333333183</v>
      </c>
      <c r="Q12" s="43">
        <f>(J12-O12)</f>
        <v>-0.9755788333333304</v>
      </c>
      <c r="R12" s="43">
        <f>(K12-O12)</f>
        <v>-0.65443783333333316</v>
      </c>
      <c r="S12" s="43">
        <f>2^(-P12)</f>
        <v>1.1654190782530849</v>
      </c>
      <c r="T12" s="43">
        <f>2^(-Q12)</f>
        <v>1.9664300033817914</v>
      </c>
      <c r="U12" s="43">
        <f>2^(-R12)</f>
        <v>1.5740025011376435</v>
      </c>
      <c r="V12" s="17" t="s">
        <v>40</v>
      </c>
      <c r="W12" s="19">
        <f>AVERAGE(S12:U13)</f>
        <v>1.5686171942575067</v>
      </c>
      <c r="X12" s="26">
        <f>STDEV(S12:U13)</f>
        <v>0.40053261626430753</v>
      </c>
      <c r="Y12" s="16">
        <f>X12/SQRT(3)</f>
        <v>0.23124761381942305</v>
      </c>
      <c r="Z12" s="6"/>
    </row>
    <row r="13" spans="1:26" ht="17" x14ac:dyDescent="0.2">
      <c r="A13" s="18"/>
      <c r="B13" s="45" t="s">
        <v>46</v>
      </c>
      <c r="C13">
        <v>20.294342</v>
      </c>
      <c r="D13">
        <v>19.738040000000002</v>
      </c>
      <c r="E13">
        <v>19.30931</v>
      </c>
      <c r="F13">
        <v>19.671952999999998</v>
      </c>
      <c r="G13">
        <v>19.907613999999999</v>
      </c>
      <c r="H13">
        <v>19.427204</v>
      </c>
      <c r="I13" s="43"/>
      <c r="J13" s="43"/>
      <c r="K13" s="43"/>
      <c r="L13" s="43"/>
      <c r="M13" s="43"/>
      <c r="N13" s="43"/>
      <c r="O13" s="46"/>
      <c r="P13" s="43"/>
      <c r="Q13" s="43"/>
      <c r="R13" s="43"/>
      <c r="S13" s="43"/>
      <c r="T13" s="43"/>
      <c r="U13" s="43"/>
      <c r="V13" s="18"/>
      <c r="W13" s="20"/>
      <c r="X13" s="26"/>
      <c r="Y13" s="16"/>
      <c r="Z13" s="6"/>
    </row>
    <row r="14" spans="1:26" ht="34" x14ac:dyDescent="0.2">
      <c r="A14" s="40" t="s">
        <v>34</v>
      </c>
      <c r="B14" s="41"/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42" t="s">
        <v>7</v>
      </c>
      <c r="J14" s="6" t="s">
        <v>8</v>
      </c>
      <c r="K14" s="6" t="s">
        <v>9</v>
      </c>
      <c r="L14" s="42" t="s">
        <v>10</v>
      </c>
      <c r="M14" s="42" t="s">
        <v>11</v>
      </c>
      <c r="N14" s="42" t="s">
        <v>12</v>
      </c>
      <c r="O14" s="34" t="s">
        <v>13</v>
      </c>
      <c r="P14" s="42" t="s">
        <v>14</v>
      </c>
      <c r="Q14" s="42" t="s">
        <v>15</v>
      </c>
      <c r="R14" s="42" t="s">
        <v>16</v>
      </c>
      <c r="S14" s="34" t="s">
        <v>17</v>
      </c>
      <c r="T14" s="34" t="s">
        <v>18</v>
      </c>
      <c r="U14" s="9" t="s">
        <v>19</v>
      </c>
      <c r="V14" s="6"/>
      <c r="W14" s="10"/>
      <c r="X14" s="11" t="s">
        <v>20</v>
      </c>
      <c r="Y14" s="12" t="s">
        <v>21</v>
      </c>
      <c r="Z14" s="6"/>
    </row>
    <row r="15" spans="1:26" ht="17" x14ac:dyDescent="0.2">
      <c r="A15" s="17" t="s">
        <v>22</v>
      </c>
      <c r="B15" s="34" t="s">
        <v>29</v>
      </c>
      <c r="C15">
        <v>16.910156000000001</v>
      </c>
      <c r="D15">
        <v>18.228846000000001</v>
      </c>
      <c r="E15">
        <v>16.812010000000001</v>
      </c>
      <c r="F15">
        <v>16.091904</v>
      </c>
      <c r="G15">
        <v>17.215094000000001</v>
      </c>
      <c r="H15">
        <v>17.581232</v>
      </c>
      <c r="I15" s="43">
        <f t="shared" ref="I15:N15" si="4">C16-C15</f>
        <v>4.7082960000000007</v>
      </c>
      <c r="J15" s="43">
        <f t="shared" si="4"/>
        <v>2.7388550000000009</v>
      </c>
      <c r="K15" s="43">
        <f t="shared" si="4"/>
        <v>4.0494540000000008</v>
      </c>
      <c r="L15" s="43">
        <f t="shared" si="4"/>
        <v>3.2875739999999993</v>
      </c>
      <c r="M15" s="43">
        <f t="shared" si="4"/>
        <v>2.8797679999999986</v>
      </c>
      <c r="N15" s="43">
        <f t="shared" si="4"/>
        <v>2.5136299999999991</v>
      </c>
      <c r="O15" s="44">
        <f>AVERAGE(L15:N16)</f>
        <v>2.8936573333333322</v>
      </c>
      <c r="P15" s="43">
        <f>(I15-O15)</f>
        <v>1.8146386666666685</v>
      </c>
      <c r="Q15" s="43">
        <f>(J15-O15)</f>
        <v>-0.15480233333333127</v>
      </c>
      <c r="R15" s="43">
        <f>(K15-O15)</f>
        <v>1.1557966666666686</v>
      </c>
      <c r="S15" s="43">
        <f>2^(-P15)</f>
        <v>0.28427543321731918</v>
      </c>
      <c r="T15" s="43">
        <f>2^(-Q15)</f>
        <v>1.1132690764529967</v>
      </c>
      <c r="U15" s="43">
        <f>2^(-R15)</f>
        <v>0.44881827729127155</v>
      </c>
      <c r="V15" s="17" t="s">
        <v>41</v>
      </c>
      <c r="W15" s="19">
        <f>AVERAGE(S15:U16)</f>
        <v>0.61545426232052913</v>
      </c>
      <c r="X15" s="26">
        <f>STDEV(S15:U16)</f>
        <v>0.4389000783336609</v>
      </c>
      <c r="Y15" s="16">
        <f>X15/SQRT(3)</f>
        <v>0.25339907837328696</v>
      </c>
      <c r="Z15" s="6"/>
    </row>
    <row r="16" spans="1:26" ht="17" x14ac:dyDescent="0.2">
      <c r="A16" s="18"/>
      <c r="B16" s="45" t="s">
        <v>46</v>
      </c>
      <c r="C16">
        <v>21.618452000000001</v>
      </c>
      <c r="D16">
        <v>20.967701000000002</v>
      </c>
      <c r="E16">
        <v>20.861464000000002</v>
      </c>
      <c r="F16">
        <v>19.379477999999999</v>
      </c>
      <c r="G16">
        <v>20.094861999999999</v>
      </c>
      <c r="H16">
        <v>20.094861999999999</v>
      </c>
      <c r="I16" s="43"/>
      <c r="J16" s="43"/>
      <c r="K16" s="43"/>
      <c r="L16" s="43"/>
      <c r="M16" s="43"/>
      <c r="N16" s="43"/>
      <c r="O16" s="46"/>
      <c r="P16" s="43"/>
      <c r="Q16" s="43"/>
      <c r="R16" s="43"/>
      <c r="S16" s="43"/>
      <c r="T16" s="43"/>
      <c r="U16" s="43"/>
      <c r="V16" s="18"/>
      <c r="W16" s="20"/>
      <c r="X16" s="26"/>
      <c r="Y16" s="16"/>
      <c r="Z16" s="6"/>
    </row>
    <row r="17" spans="1:26" ht="34" x14ac:dyDescent="0.2">
      <c r="A17" s="40" t="s">
        <v>35</v>
      </c>
      <c r="B17" s="41"/>
      <c r="C17" s="34" t="s">
        <v>6</v>
      </c>
      <c r="D17" s="34" t="s">
        <v>6</v>
      </c>
      <c r="E17" s="34" t="s">
        <v>6</v>
      </c>
      <c r="F17" s="34" t="s">
        <v>6</v>
      </c>
      <c r="G17" s="34" t="s">
        <v>6</v>
      </c>
      <c r="H17" s="34" t="s">
        <v>6</v>
      </c>
      <c r="I17" s="42" t="s">
        <v>7</v>
      </c>
      <c r="J17" s="6" t="s">
        <v>8</v>
      </c>
      <c r="K17" s="6" t="s">
        <v>9</v>
      </c>
      <c r="L17" s="42" t="s">
        <v>10</v>
      </c>
      <c r="M17" s="42" t="s">
        <v>11</v>
      </c>
      <c r="N17" s="42" t="s">
        <v>12</v>
      </c>
      <c r="O17" s="34" t="s">
        <v>13</v>
      </c>
      <c r="P17" s="42" t="s">
        <v>14</v>
      </c>
      <c r="Q17" s="42" t="s">
        <v>15</v>
      </c>
      <c r="R17" s="42" t="s">
        <v>16</v>
      </c>
      <c r="S17" s="34" t="s">
        <v>17</v>
      </c>
      <c r="T17" s="34" t="s">
        <v>18</v>
      </c>
      <c r="U17" s="9" t="s">
        <v>19</v>
      </c>
      <c r="V17" s="6"/>
      <c r="W17" s="10"/>
      <c r="X17" s="11" t="s">
        <v>20</v>
      </c>
      <c r="Y17" s="12" t="s">
        <v>21</v>
      </c>
      <c r="Z17" s="6"/>
    </row>
    <row r="18" spans="1:26" ht="17" x14ac:dyDescent="0.2">
      <c r="A18" s="17" t="s">
        <v>22</v>
      </c>
      <c r="B18" s="34" t="s">
        <v>29</v>
      </c>
      <c r="C18">
        <v>16.541664000000001</v>
      </c>
      <c r="D18">
        <v>17.901679999999999</v>
      </c>
      <c r="E18">
        <v>17.994962999999998</v>
      </c>
      <c r="F18">
        <v>16.091904</v>
      </c>
      <c r="G18">
        <v>17.215094000000001</v>
      </c>
      <c r="H18">
        <v>17.581232</v>
      </c>
      <c r="I18" s="43">
        <f t="shared" ref="I18:N18" si="5">C19-C18</f>
        <v>4.0444989999999983</v>
      </c>
      <c r="J18" s="43">
        <f t="shared" si="5"/>
        <v>2.8441399999999994</v>
      </c>
      <c r="K18" s="43">
        <f t="shared" si="5"/>
        <v>2.2224590000000006</v>
      </c>
      <c r="L18" s="43">
        <f t="shared" si="5"/>
        <v>3.2875739999999993</v>
      </c>
      <c r="M18" s="43">
        <f t="shared" si="5"/>
        <v>2.8797679999999986</v>
      </c>
      <c r="N18" s="43">
        <f t="shared" si="5"/>
        <v>2.5136299999999991</v>
      </c>
      <c r="O18" s="44">
        <f>AVERAGE(L18:N19)</f>
        <v>2.8936573333333322</v>
      </c>
      <c r="P18" s="43">
        <f>(I18-O18)</f>
        <v>1.1508416666666661</v>
      </c>
      <c r="Q18" s="43">
        <f>(J18-O18)</f>
        <v>-4.9517333333332747E-2</v>
      </c>
      <c r="R18" s="43">
        <f>(K18-O18)</f>
        <v>-0.67119833333333156</v>
      </c>
      <c r="S18" s="43">
        <f>2^(-P18)</f>
        <v>0.45036241372273239</v>
      </c>
      <c r="T18" s="43">
        <f>2^(-Q18)</f>
        <v>1.0349186245352024</v>
      </c>
      <c r="U18" s="43">
        <f>2^(-R18)</f>
        <v>1.592395095738026</v>
      </c>
      <c r="V18" s="17" t="s">
        <v>42</v>
      </c>
      <c r="W18" s="19">
        <f>AVERAGE(S18:U19)</f>
        <v>1.0258920446653204</v>
      </c>
      <c r="X18" s="26">
        <f>STDEV(S18:U19)</f>
        <v>0.57106984779085634</v>
      </c>
      <c r="Y18" s="16">
        <f>X18/SQRT(3)</f>
        <v>0.32970733034812955</v>
      </c>
      <c r="Z18" s="6"/>
    </row>
    <row r="19" spans="1:26" ht="17" x14ac:dyDescent="0.2">
      <c r="A19" s="18"/>
      <c r="B19" s="45" t="s">
        <v>46</v>
      </c>
      <c r="C19">
        <v>20.586162999999999</v>
      </c>
      <c r="D19">
        <v>20.745819999999998</v>
      </c>
      <c r="E19">
        <v>20.217421999999999</v>
      </c>
      <c r="F19">
        <v>19.379477999999999</v>
      </c>
      <c r="G19">
        <v>20.094861999999999</v>
      </c>
      <c r="H19">
        <v>20.094861999999999</v>
      </c>
      <c r="I19" s="43"/>
      <c r="J19" s="43"/>
      <c r="K19" s="43"/>
      <c r="L19" s="43"/>
      <c r="M19" s="43"/>
      <c r="N19" s="43"/>
      <c r="O19" s="46"/>
      <c r="P19" s="43"/>
      <c r="Q19" s="43"/>
      <c r="R19" s="43"/>
      <c r="S19" s="43"/>
      <c r="T19" s="43"/>
      <c r="U19" s="43"/>
      <c r="V19" s="18"/>
      <c r="W19" s="20"/>
      <c r="X19" s="26"/>
      <c r="Y19" s="16"/>
      <c r="Z19" s="6"/>
    </row>
    <row r="20" spans="1:26" ht="34" x14ac:dyDescent="0.2">
      <c r="A20" s="40" t="s">
        <v>36</v>
      </c>
      <c r="B20" s="41"/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42" t="s">
        <v>7</v>
      </c>
      <c r="J20" s="6" t="s">
        <v>8</v>
      </c>
      <c r="K20" s="6" t="s">
        <v>9</v>
      </c>
      <c r="L20" s="42" t="s">
        <v>10</v>
      </c>
      <c r="M20" s="42" t="s">
        <v>11</v>
      </c>
      <c r="N20" s="42" t="s">
        <v>12</v>
      </c>
      <c r="O20" s="34" t="s">
        <v>13</v>
      </c>
      <c r="P20" s="42" t="s">
        <v>14</v>
      </c>
      <c r="Q20" s="42" t="s">
        <v>15</v>
      </c>
      <c r="R20" s="42" t="s">
        <v>16</v>
      </c>
      <c r="S20" s="34" t="s">
        <v>17</v>
      </c>
      <c r="T20" s="34" t="s">
        <v>18</v>
      </c>
      <c r="U20" s="9" t="s">
        <v>19</v>
      </c>
      <c r="V20" s="6"/>
      <c r="W20" s="10"/>
      <c r="X20" s="11" t="s">
        <v>20</v>
      </c>
      <c r="Y20" s="12" t="s">
        <v>21</v>
      </c>
      <c r="Z20" s="6"/>
    </row>
    <row r="21" spans="1:26" ht="17" x14ac:dyDescent="0.2">
      <c r="A21" s="17" t="s">
        <v>22</v>
      </c>
      <c r="B21" s="34" t="s">
        <v>29</v>
      </c>
      <c r="C21">
        <v>17.267513000000001</v>
      </c>
      <c r="D21">
        <v>18.080843000000002</v>
      </c>
      <c r="E21">
        <v>17.970057000000001</v>
      </c>
      <c r="F21">
        <v>16.091904</v>
      </c>
      <c r="G21">
        <v>17.215094000000001</v>
      </c>
      <c r="H21">
        <v>17.581232</v>
      </c>
      <c r="I21" s="43">
        <f t="shared" ref="I21:N21" si="6">C22-C21</f>
        <v>3.2888819999999974</v>
      </c>
      <c r="J21" s="43">
        <f t="shared" si="6"/>
        <v>2.4796619999999976</v>
      </c>
      <c r="K21" s="43">
        <f t="shared" si="6"/>
        <v>2.5593310000000002</v>
      </c>
      <c r="L21" s="43">
        <f t="shared" si="6"/>
        <v>3.2875739999999993</v>
      </c>
      <c r="M21" s="43">
        <f t="shared" si="6"/>
        <v>2.8797679999999986</v>
      </c>
      <c r="N21" s="43">
        <f t="shared" si="6"/>
        <v>2.5136299999999991</v>
      </c>
      <c r="O21" s="44">
        <f>AVERAGE(L21:N22)</f>
        <v>2.8936573333333322</v>
      </c>
      <c r="P21" s="43">
        <f>(I21-O21)</f>
        <v>0.39522466666666523</v>
      </c>
      <c r="Q21" s="43">
        <f>(J21-O21)</f>
        <v>-0.4139953333333346</v>
      </c>
      <c r="R21" s="43">
        <f>(K21-O21)</f>
        <v>-0.33432633333333195</v>
      </c>
      <c r="S21" s="43">
        <f>2^(-P21)</f>
        <v>0.76037095706153446</v>
      </c>
      <c r="T21" s="43">
        <f>2^(-Q21)</f>
        <v>1.3323705152836773</v>
      </c>
      <c r="U21" s="43">
        <f>2^(-R21)</f>
        <v>1.2607885459556882</v>
      </c>
      <c r="V21" s="17" t="s">
        <v>43</v>
      </c>
      <c r="W21" s="19">
        <f>AVERAGE(S21:U22)</f>
        <v>1.1178433394336336</v>
      </c>
      <c r="X21" s="26">
        <f>STDEV(S21:U22)</f>
        <v>0.31164221906267103</v>
      </c>
      <c r="Y21" s="16">
        <f>X21/SQRT(3)</f>
        <v>0.17992671906668545</v>
      </c>
      <c r="Z21" s="6"/>
    </row>
    <row r="22" spans="1:26" ht="17" x14ac:dyDescent="0.2">
      <c r="A22" s="18"/>
      <c r="B22" s="45" t="s">
        <v>46</v>
      </c>
      <c r="C22">
        <v>20.556394999999998</v>
      </c>
      <c r="D22">
        <v>20.560504999999999</v>
      </c>
      <c r="E22">
        <v>20.529388000000001</v>
      </c>
      <c r="F22">
        <v>19.379477999999999</v>
      </c>
      <c r="G22">
        <v>20.094861999999999</v>
      </c>
      <c r="H22">
        <v>20.094861999999999</v>
      </c>
      <c r="I22" s="43"/>
      <c r="J22" s="43"/>
      <c r="K22" s="43"/>
      <c r="L22" s="43"/>
      <c r="M22" s="43"/>
      <c r="N22" s="43"/>
      <c r="O22" s="46"/>
      <c r="P22" s="43"/>
      <c r="Q22" s="43"/>
      <c r="R22" s="43"/>
      <c r="S22" s="43"/>
      <c r="T22" s="43"/>
      <c r="U22" s="43"/>
      <c r="V22" s="18"/>
      <c r="W22" s="20"/>
      <c r="X22" s="26"/>
      <c r="Y22" s="16"/>
      <c r="Z22" s="6"/>
    </row>
    <row r="26" spans="1:26" x14ac:dyDescent="0.2">
      <c r="C26" t="s">
        <v>45</v>
      </c>
    </row>
    <row r="27" spans="1:26" x14ac:dyDescent="0.2">
      <c r="B27" t="s">
        <v>47</v>
      </c>
      <c r="C27">
        <v>0.436</v>
      </c>
    </row>
    <row r="28" spans="1:26" x14ac:dyDescent="0.2">
      <c r="B28" t="s">
        <v>38</v>
      </c>
      <c r="C28">
        <v>0.17799999999999999</v>
      </c>
    </row>
    <row r="29" spans="1:26" x14ac:dyDescent="0.2">
      <c r="B29" t="s">
        <v>39</v>
      </c>
      <c r="C29">
        <v>5.0000000000000001E-3</v>
      </c>
      <c r="R29" s="17" t="s">
        <v>37</v>
      </c>
      <c r="S29" s="19">
        <v>1.0110466463897396</v>
      </c>
      <c r="V29" s="16">
        <v>0.10909725458713555</v>
      </c>
    </row>
    <row r="30" spans="1:26" x14ac:dyDescent="0.2">
      <c r="B30" t="s">
        <v>40</v>
      </c>
      <c r="C30">
        <v>6.0000000000000001E-3</v>
      </c>
      <c r="R30" s="18"/>
      <c r="S30" s="20"/>
      <c r="V30" s="16"/>
    </row>
    <row r="31" spans="1:26" x14ac:dyDescent="0.2">
      <c r="B31" t="s">
        <v>41</v>
      </c>
      <c r="C31">
        <v>1.2E-2</v>
      </c>
      <c r="R31" s="17" t="s">
        <v>38</v>
      </c>
      <c r="S31" s="19">
        <v>1.1020636492897997</v>
      </c>
      <c r="V31" s="16">
        <v>8.9337888749740413E-2</v>
      </c>
    </row>
    <row r="32" spans="1:26" x14ac:dyDescent="0.2">
      <c r="B32" t="s">
        <v>42</v>
      </c>
      <c r="C32">
        <v>0.182</v>
      </c>
      <c r="R32" s="18"/>
      <c r="S32" s="20"/>
      <c r="V32" s="16"/>
    </row>
    <row r="33" spans="2:22" x14ac:dyDescent="0.2">
      <c r="B33" t="s">
        <v>43</v>
      </c>
      <c r="C33">
        <v>0.47299999999999998</v>
      </c>
      <c r="R33" s="17" t="s">
        <v>39</v>
      </c>
      <c r="S33" s="19">
        <v>1.574537214870803</v>
      </c>
      <c r="V33" s="16">
        <v>6.9917595073136496E-2</v>
      </c>
    </row>
    <row r="34" spans="2:22" x14ac:dyDescent="0.2">
      <c r="R34" s="18"/>
      <c r="S34" s="20"/>
      <c r="V34" s="16"/>
    </row>
    <row r="35" spans="2:22" x14ac:dyDescent="0.2">
      <c r="R35" s="17" t="s">
        <v>40</v>
      </c>
      <c r="S35" s="19">
        <v>1.5686171942575067</v>
      </c>
      <c r="V35" s="16">
        <v>0.23124761381942305</v>
      </c>
    </row>
    <row r="36" spans="2:22" x14ac:dyDescent="0.2">
      <c r="R36" s="18"/>
      <c r="S36" s="20"/>
      <c r="V36" s="16"/>
    </row>
    <row r="37" spans="2:22" x14ac:dyDescent="0.2">
      <c r="R37" s="17" t="s">
        <v>41</v>
      </c>
      <c r="S37" s="19">
        <v>0.61545426232052913</v>
      </c>
      <c r="V37" s="16">
        <v>0.25339907837328696</v>
      </c>
    </row>
    <row r="38" spans="2:22" x14ac:dyDescent="0.2">
      <c r="R38" s="18"/>
      <c r="S38" s="20"/>
      <c r="V38" s="16"/>
    </row>
    <row r="39" spans="2:22" x14ac:dyDescent="0.2">
      <c r="R39" s="17" t="s">
        <v>42</v>
      </c>
      <c r="S39" s="19">
        <v>1.0258920446653204</v>
      </c>
      <c r="V39" s="16">
        <v>0.32970733034812955</v>
      </c>
    </row>
    <row r="40" spans="2:22" x14ac:dyDescent="0.2">
      <c r="R40" s="18"/>
      <c r="S40" s="20"/>
      <c r="V40" s="16"/>
    </row>
    <row r="41" spans="2:22" x14ac:dyDescent="0.2">
      <c r="R41" s="17" t="s">
        <v>43</v>
      </c>
      <c r="S41" s="19">
        <v>1.1178433394336336</v>
      </c>
      <c r="V41" s="16">
        <v>0.17992671906668545</v>
      </c>
    </row>
    <row r="42" spans="2:22" x14ac:dyDescent="0.2">
      <c r="R42" s="18"/>
      <c r="S42" s="20"/>
      <c r="V42" s="16"/>
    </row>
  </sheetData>
  <mergeCells count="159">
    <mergeCell ref="R39:R40"/>
    <mergeCell ref="S39:S40"/>
    <mergeCell ref="V39:V40"/>
    <mergeCell ref="R41:R42"/>
    <mergeCell ref="S41:S42"/>
    <mergeCell ref="V41:V42"/>
    <mergeCell ref="R35:R36"/>
    <mergeCell ref="S35:S36"/>
    <mergeCell ref="V35:V36"/>
    <mergeCell ref="R37:R38"/>
    <mergeCell ref="S37:S38"/>
    <mergeCell ref="V37:V38"/>
    <mergeCell ref="R31:R32"/>
    <mergeCell ref="S31:S32"/>
    <mergeCell ref="V31:V32"/>
    <mergeCell ref="R33:R34"/>
    <mergeCell ref="S33:S34"/>
    <mergeCell ref="V33:V34"/>
    <mergeCell ref="V21:V22"/>
    <mergeCell ref="W21:W22"/>
    <mergeCell ref="X21:X22"/>
    <mergeCell ref="Y21:Y22"/>
    <mergeCell ref="R29:R30"/>
    <mergeCell ref="S29:S30"/>
    <mergeCell ref="V29:V30"/>
    <mergeCell ref="P21:P22"/>
    <mergeCell ref="Q21:Q22"/>
    <mergeCell ref="R21:R22"/>
    <mergeCell ref="S21:S22"/>
    <mergeCell ref="T21:T22"/>
    <mergeCell ref="U21:U22"/>
    <mergeCell ref="Y18:Y19"/>
    <mergeCell ref="A20:B20"/>
    <mergeCell ref="A21:A22"/>
    <mergeCell ref="I21:I22"/>
    <mergeCell ref="J21:J22"/>
    <mergeCell ref="K21:K22"/>
    <mergeCell ref="L21:L22"/>
    <mergeCell ref="M21:M22"/>
    <mergeCell ref="N21:N22"/>
    <mergeCell ref="O21:O22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V15:V16"/>
    <mergeCell ref="W15:W16"/>
    <mergeCell ref="X15:X16"/>
    <mergeCell ref="Y15:Y16"/>
    <mergeCell ref="A17:B17"/>
    <mergeCell ref="A18:A19"/>
    <mergeCell ref="I18:I19"/>
    <mergeCell ref="J18:J19"/>
    <mergeCell ref="K18:K19"/>
    <mergeCell ref="L18:L19"/>
    <mergeCell ref="P15:P16"/>
    <mergeCell ref="Q15:Q16"/>
    <mergeCell ref="R15:R16"/>
    <mergeCell ref="S15:S16"/>
    <mergeCell ref="T15:T16"/>
    <mergeCell ref="U15:U16"/>
    <mergeCell ref="Y12:Y13"/>
    <mergeCell ref="A14:B14"/>
    <mergeCell ref="A15:A16"/>
    <mergeCell ref="I15:I16"/>
    <mergeCell ref="J15:J16"/>
    <mergeCell ref="K15:K16"/>
    <mergeCell ref="L15:L16"/>
    <mergeCell ref="M15:M16"/>
    <mergeCell ref="N15:N16"/>
    <mergeCell ref="O15:O16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V9:V10"/>
    <mergeCell ref="W9:W10"/>
    <mergeCell ref="X9:X10"/>
    <mergeCell ref="Y9:Y10"/>
    <mergeCell ref="A11:B11"/>
    <mergeCell ref="A12:A13"/>
    <mergeCell ref="I12:I13"/>
    <mergeCell ref="J12:J13"/>
    <mergeCell ref="K12:K13"/>
    <mergeCell ref="L12:L13"/>
    <mergeCell ref="P9:P10"/>
    <mergeCell ref="Q9:Q10"/>
    <mergeCell ref="R9:R10"/>
    <mergeCell ref="S9:S10"/>
    <mergeCell ref="T9:T10"/>
    <mergeCell ref="U9:U10"/>
    <mergeCell ref="Y6:Y7"/>
    <mergeCell ref="A8:B8"/>
    <mergeCell ref="A9:A10"/>
    <mergeCell ref="I9:I10"/>
    <mergeCell ref="J9:J10"/>
    <mergeCell ref="K9:K10"/>
    <mergeCell ref="L9:L10"/>
    <mergeCell ref="M9:M10"/>
    <mergeCell ref="N9:N10"/>
    <mergeCell ref="O9:O10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A5:B5"/>
    <mergeCell ref="A6:A7"/>
    <mergeCell ref="I6:I7"/>
    <mergeCell ref="J6:J7"/>
    <mergeCell ref="K6:K7"/>
    <mergeCell ref="L6:L7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A3:A4"/>
    <mergeCell ref="I3:I4"/>
    <mergeCell ref="J3:J4"/>
    <mergeCell ref="K3:K4"/>
    <mergeCell ref="L3:L4"/>
    <mergeCell ref="M3:M4"/>
    <mergeCell ref="I1:K1"/>
    <mergeCell ref="L1:N1"/>
    <mergeCell ref="P1:R1"/>
    <mergeCell ref="S1:U1"/>
    <mergeCell ref="X1:Y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02F9-03F2-004C-A0B0-1DA0F692E9E2}">
  <dimension ref="A1:Z42"/>
  <sheetViews>
    <sheetView workbookViewId="0">
      <selection sqref="A1:XFD1048576"/>
    </sheetView>
  </sheetViews>
  <sheetFormatPr baseColWidth="10" defaultRowHeight="16" x14ac:dyDescent="0.2"/>
  <sheetData>
    <row r="1" spans="1:26" ht="34" x14ac:dyDescent="0.2">
      <c r="A1" s="1"/>
      <c r="B1" s="33"/>
      <c r="C1" s="34" t="s">
        <v>26</v>
      </c>
      <c r="D1" s="34" t="s">
        <v>25</v>
      </c>
      <c r="E1" s="34" t="s">
        <v>24</v>
      </c>
      <c r="F1" s="34" t="s">
        <v>23</v>
      </c>
      <c r="G1" s="34" t="s">
        <v>27</v>
      </c>
      <c r="H1" s="34" t="s">
        <v>28</v>
      </c>
      <c r="I1" s="35" t="s">
        <v>0</v>
      </c>
      <c r="J1" s="36"/>
      <c r="K1" s="37"/>
      <c r="L1" s="35" t="s">
        <v>1</v>
      </c>
      <c r="M1" s="36"/>
      <c r="N1" s="37"/>
      <c r="O1" s="38"/>
      <c r="P1" s="35" t="s">
        <v>2</v>
      </c>
      <c r="Q1" s="36"/>
      <c r="R1" s="37"/>
      <c r="S1" s="39" t="s">
        <v>3</v>
      </c>
      <c r="T1" s="39"/>
      <c r="U1" s="39"/>
      <c r="V1" s="6"/>
      <c r="W1" s="14" t="s">
        <v>4</v>
      </c>
      <c r="X1" s="27" t="s">
        <v>5</v>
      </c>
      <c r="Y1" s="28"/>
      <c r="Z1" s="6"/>
    </row>
    <row r="2" spans="1:26" ht="34" x14ac:dyDescent="0.2">
      <c r="A2" s="40" t="s">
        <v>30</v>
      </c>
      <c r="B2" s="41"/>
      <c r="C2" s="34" t="s">
        <v>6</v>
      </c>
      <c r="D2" s="34" t="s">
        <v>6</v>
      </c>
      <c r="E2" s="34" t="s">
        <v>6</v>
      </c>
      <c r="F2" s="34" t="s">
        <v>6</v>
      </c>
      <c r="G2" s="34" t="s">
        <v>6</v>
      </c>
      <c r="H2" s="34" t="s">
        <v>6</v>
      </c>
      <c r="I2" s="42" t="s">
        <v>7</v>
      </c>
      <c r="J2" s="6" t="s">
        <v>8</v>
      </c>
      <c r="K2" s="6" t="s">
        <v>9</v>
      </c>
      <c r="L2" s="42" t="s">
        <v>10</v>
      </c>
      <c r="M2" s="42" t="s">
        <v>11</v>
      </c>
      <c r="N2" s="42" t="s">
        <v>12</v>
      </c>
      <c r="O2" s="34" t="s">
        <v>13</v>
      </c>
      <c r="P2" s="42" t="s">
        <v>14</v>
      </c>
      <c r="Q2" s="42" t="s">
        <v>15</v>
      </c>
      <c r="R2" s="42" t="s">
        <v>16</v>
      </c>
      <c r="S2" s="34" t="s">
        <v>17</v>
      </c>
      <c r="T2" s="34" t="s">
        <v>18</v>
      </c>
      <c r="U2" s="9" t="s">
        <v>19</v>
      </c>
      <c r="V2" s="6"/>
      <c r="W2" s="10"/>
      <c r="X2" s="11" t="s">
        <v>20</v>
      </c>
      <c r="Y2" s="12" t="s">
        <v>21</v>
      </c>
      <c r="Z2" s="6"/>
    </row>
    <row r="3" spans="1:26" ht="17" x14ac:dyDescent="0.2">
      <c r="A3" s="17" t="s">
        <v>22</v>
      </c>
      <c r="B3" s="34" t="s">
        <v>29</v>
      </c>
      <c r="C3">
        <v>14.438613999999999</v>
      </c>
      <c r="D3">
        <v>14.686424000000001</v>
      </c>
      <c r="E3">
        <v>14.717923000000001</v>
      </c>
      <c r="F3">
        <v>14.438613999999999</v>
      </c>
      <c r="G3">
        <v>14.686424000000001</v>
      </c>
      <c r="H3">
        <v>14.717923000000001</v>
      </c>
      <c r="I3" s="43">
        <f t="shared" ref="I3:N3" si="0">C4-C3</f>
        <v>5.0564520000000019</v>
      </c>
      <c r="J3" s="43">
        <f t="shared" si="0"/>
        <v>5.3585629999999984</v>
      </c>
      <c r="K3" s="43">
        <f t="shared" si="0"/>
        <v>5.1650969999999976</v>
      </c>
      <c r="L3" s="43">
        <f t="shared" si="0"/>
        <v>5.0564520000000019</v>
      </c>
      <c r="M3" s="43">
        <f t="shared" si="0"/>
        <v>5.3585629999999984</v>
      </c>
      <c r="N3" s="43">
        <f t="shared" si="0"/>
        <v>5.1650969999999976</v>
      </c>
      <c r="O3" s="44">
        <f>AVERAGE(L3:N4)</f>
        <v>5.1933706666666657</v>
      </c>
      <c r="P3" s="43">
        <f>(I3-O3)</f>
        <v>-0.13691866666666375</v>
      </c>
      <c r="Q3" s="43">
        <f>(J3-O3)</f>
        <v>0.16519233333333272</v>
      </c>
      <c r="R3" s="43">
        <f>(K3-O3)</f>
        <v>-2.8273666666668085E-2</v>
      </c>
      <c r="S3" s="43">
        <f>2^(-P3)</f>
        <v>1.0995541591341447</v>
      </c>
      <c r="T3" s="43">
        <f>2^(-Q3)</f>
        <v>0.89180961962081318</v>
      </c>
      <c r="U3" s="43">
        <f>2^(-R3)</f>
        <v>1.0197911101312866</v>
      </c>
      <c r="V3" s="17" t="s">
        <v>37</v>
      </c>
      <c r="W3" s="19">
        <f>AVERAGE(S3:U4)</f>
        <v>1.0037182962954148</v>
      </c>
      <c r="X3" s="26">
        <f>STDEV(S3:U4)</f>
        <v>0.10480076303564531</v>
      </c>
      <c r="Y3" s="16">
        <f>X3/SQRT(3)</f>
        <v>6.0506748749908003E-2</v>
      </c>
      <c r="Z3" s="6"/>
    </row>
    <row r="4" spans="1:26" ht="17" x14ac:dyDescent="0.2">
      <c r="A4" s="18"/>
      <c r="B4" s="45" t="s">
        <v>48</v>
      </c>
      <c r="C4">
        <v>19.495066000000001</v>
      </c>
      <c r="D4">
        <v>20.044986999999999</v>
      </c>
      <c r="E4">
        <v>19.883019999999998</v>
      </c>
      <c r="F4">
        <v>19.495066000000001</v>
      </c>
      <c r="G4">
        <v>20.044986999999999</v>
      </c>
      <c r="H4">
        <v>19.883019999999998</v>
      </c>
      <c r="I4" s="43"/>
      <c r="J4" s="43"/>
      <c r="K4" s="43"/>
      <c r="L4" s="43"/>
      <c r="M4" s="43"/>
      <c r="N4" s="43"/>
      <c r="O4" s="46"/>
      <c r="P4" s="43"/>
      <c r="Q4" s="43"/>
      <c r="R4" s="43"/>
      <c r="S4" s="43"/>
      <c r="T4" s="43"/>
      <c r="U4" s="43"/>
      <c r="V4" s="18"/>
      <c r="W4" s="20"/>
      <c r="X4" s="26"/>
      <c r="Y4" s="16"/>
      <c r="Z4" s="6"/>
    </row>
    <row r="5" spans="1:26" ht="34" x14ac:dyDescent="0.2">
      <c r="A5" s="40" t="s">
        <v>31</v>
      </c>
      <c r="B5" s="41"/>
      <c r="C5" s="34" t="s">
        <v>6</v>
      </c>
      <c r="D5" s="34" t="s">
        <v>6</v>
      </c>
      <c r="E5" s="34" t="s">
        <v>6</v>
      </c>
      <c r="F5" s="34" t="s">
        <v>6</v>
      </c>
      <c r="G5" s="34" t="s">
        <v>6</v>
      </c>
      <c r="H5" s="34" t="s">
        <v>6</v>
      </c>
      <c r="I5" s="42" t="s">
        <v>7</v>
      </c>
      <c r="J5" s="6" t="s">
        <v>8</v>
      </c>
      <c r="K5" s="6" t="s">
        <v>9</v>
      </c>
      <c r="L5" s="42" t="s">
        <v>10</v>
      </c>
      <c r="M5" s="42" t="s">
        <v>11</v>
      </c>
      <c r="N5" s="42" t="s">
        <v>12</v>
      </c>
      <c r="O5" s="34" t="s">
        <v>13</v>
      </c>
      <c r="P5" s="42" t="s">
        <v>14</v>
      </c>
      <c r="Q5" s="42" t="s">
        <v>15</v>
      </c>
      <c r="R5" s="42" t="s">
        <v>16</v>
      </c>
      <c r="S5" s="34" t="s">
        <v>17</v>
      </c>
      <c r="T5" s="34" t="s">
        <v>18</v>
      </c>
      <c r="U5" s="9" t="s">
        <v>19</v>
      </c>
      <c r="V5" s="6"/>
      <c r="W5" s="10"/>
      <c r="X5" s="11" t="s">
        <v>20</v>
      </c>
      <c r="Y5" s="12" t="s">
        <v>21</v>
      </c>
      <c r="Z5" s="6"/>
    </row>
    <row r="6" spans="1:26" ht="14" customHeight="1" x14ac:dyDescent="0.2">
      <c r="A6" s="17" t="s">
        <v>22</v>
      </c>
      <c r="B6" s="34" t="s">
        <v>29</v>
      </c>
      <c r="C6">
        <v>15.467267</v>
      </c>
      <c r="D6">
        <v>16.755177</v>
      </c>
      <c r="E6">
        <v>16.045317000000001</v>
      </c>
      <c r="F6">
        <v>14.438613999999999</v>
      </c>
      <c r="G6">
        <v>14.686424000000001</v>
      </c>
      <c r="H6">
        <v>14.717923000000001</v>
      </c>
      <c r="I6" s="43">
        <f t="shared" ref="I6:N6" si="1">C7-C6</f>
        <v>7.535890000000002</v>
      </c>
      <c r="J6" s="43">
        <f t="shared" si="1"/>
        <v>4.8877370000000013</v>
      </c>
      <c r="K6" s="43">
        <f t="shared" si="1"/>
        <v>5.7611579999999982</v>
      </c>
      <c r="L6" s="43">
        <f t="shared" si="1"/>
        <v>5.0564520000000019</v>
      </c>
      <c r="M6" s="43">
        <f t="shared" si="1"/>
        <v>5.3585629999999984</v>
      </c>
      <c r="N6" s="43">
        <f t="shared" si="1"/>
        <v>5.1650969999999976</v>
      </c>
      <c r="O6" s="44">
        <f>AVERAGE(L6:N7)</f>
        <v>5.1933706666666657</v>
      </c>
      <c r="P6" s="43">
        <f>(I6-O6)</f>
        <v>2.3425193333333363</v>
      </c>
      <c r="Q6" s="43">
        <f>(J6-O6)</f>
        <v>-0.30563366666666436</v>
      </c>
      <c r="R6" s="43">
        <f>(K6-O6)</f>
        <v>0.56778733333333253</v>
      </c>
      <c r="S6" s="43">
        <f>2^(-P6)</f>
        <v>0.1971657228172341</v>
      </c>
      <c r="T6" s="43">
        <f>2^(-Q6)</f>
        <v>1.2359613821524948</v>
      </c>
      <c r="U6" s="43">
        <f>2^(-R6)</f>
        <v>0.6746507096294182</v>
      </c>
      <c r="V6" s="17" t="s">
        <v>38</v>
      </c>
      <c r="W6" s="19">
        <f>AVERAGE(S6:U7)</f>
        <v>0.70259260486638242</v>
      </c>
      <c r="X6" s="26">
        <f>STDEV(S6:U7)</f>
        <v>0.51996121739560508</v>
      </c>
      <c r="Y6" s="16">
        <f>X6/SQRT(3)</f>
        <v>0.30019974883151812</v>
      </c>
      <c r="Z6" s="6"/>
    </row>
    <row r="7" spans="1:26" ht="17" x14ac:dyDescent="0.2">
      <c r="A7" s="18"/>
      <c r="B7" s="45" t="s">
        <v>48</v>
      </c>
      <c r="C7">
        <v>23.003157000000002</v>
      </c>
      <c r="D7">
        <v>21.642914000000001</v>
      </c>
      <c r="E7">
        <v>21.806474999999999</v>
      </c>
      <c r="F7">
        <v>19.495066000000001</v>
      </c>
      <c r="G7">
        <v>20.044986999999999</v>
      </c>
      <c r="H7">
        <v>19.883019999999998</v>
      </c>
      <c r="I7" s="43"/>
      <c r="J7" s="43"/>
      <c r="K7" s="43"/>
      <c r="L7" s="43"/>
      <c r="M7" s="43"/>
      <c r="N7" s="43"/>
      <c r="O7" s="46"/>
      <c r="P7" s="43"/>
      <c r="Q7" s="43"/>
      <c r="R7" s="43"/>
      <c r="S7" s="43"/>
      <c r="T7" s="43"/>
      <c r="U7" s="43"/>
      <c r="V7" s="18"/>
      <c r="W7" s="20"/>
      <c r="X7" s="26"/>
      <c r="Y7" s="16"/>
      <c r="Z7" s="6"/>
    </row>
    <row r="8" spans="1:26" ht="34" x14ac:dyDescent="0.2">
      <c r="A8" s="40" t="s">
        <v>32</v>
      </c>
      <c r="B8" s="41"/>
      <c r="C8" s="34" t="s">
        <v>6</v>
      </c>
      <c r="D8" s="34" t="s">
        <v>6</v>
      </c>
      <c r="E8" s="34" t="s">
        <v>6</v>
      </c>
      <c r="F8" s="34" t="s">
        <v>6</v>
      </c>
      <c r="G8" s="34" t="s">
        <v>6</v>
      </c>
      <c r="H8" s="34" t="s">
        <v>6</v>
      </c>
      <c r="I8" s="42" t="s">
        <v>7</v>
      </c>
      <c r="J8" s="6" t="s">
        <v>8</v>
      </c>
      <c r="K8" s="6" t="s">
        <v>9</v>
      </c>
      <c r="L8" s="42" t="s">
        <v>10</v>
      </c>
      <c r="M8" s="42" t="s">
        <v>11</v>
      </c>
      <c r="N8" s="42" t="s">
        <v>12</v>
      </c>
      <c r="O8" s="34" t="s">
        <v>13</v>
      </c>
      <c r="P8" s="42" t="s">
        <v>14</v>
      </c>
      <c r="Q8" s="42" t="s">
        <v>15</v>
      </c>
      <c r="R8" s="42" t="s">
        <v>16</v>
      </c>
      <c r="S8" s="34" t="s">
        <v>17</v>
      </c>
      <c r="T8" s="34" t="s">
        <v>18</v>
      </c>
      <c r="U8" s="9" t="s">
        <v>19</v>
      </c>
      <c r="V8" s="6"/>
      <c r="W8" s="10"/>
      <c r="X8" s="11" t="s">
        <v>20</v>
      </c>
      <c r="Y8" s="12" t="s">
        <v>21</v>
      </c>
      <c r="Z8" s="6"/>
    </row>
    <row r="9" spans="1:26" ht="17" x14ac:dyDescent="0.2">
      <c r="A9" s="17" t="s">
        <v>22</v>
      </c>
      <c r="B9" s="34" t="s">
        <v>29</v>
      </c>
      <c r="C9">
        <v>15.766833999999999</v>
      </c>
      <c r="D9">
        <v>16.541222000000001</v>
      </c>
      <c r="E9">
        <v>15.779396</v>
      </c>
      <c r="F9">
        <v>14.438613999999999</v>
      </c>
      <c r="G9">
        <v>14.686424000000001</v>
      </c>
      <c r="H9">
        <v>14.717923000000001</v>
      </c>
      <c r="I9" s="43">
        <f t="shared" ref="I9:N9" si="2">C10-C9</f>
        <v>6.9764730000000021</v>
      </c>
      <c r="J9" s="43">
        <f t="shared" si="2"/>
        <v>5.1835079999999998</v>
      </c>
      <c r="K9" s="43">
        <f t="shared" si="2"/>
        <v>5.6986790000000003</v>
      </c>
      <c r="L9" s="43">
        <f t="shared" si="2"/>
        <v>5.0564520000000019</v>
      </c>
      <c r="M9" s="43">
        <f t="shared" si="2"/>
        <v>5.3585629999999984</v>
      </c>
      <c r="N9" s="43">
        <f t="shared" si="2"/>
        <v>5.1650969999999976</v>
      </c>
      <c r="O9" s="44">
        <f>AVERAGE(L9:N10)</f>
        <v>5.1933706666666657</v>
      </c>
      <c r="P9" s="43">
        <f>(I9-O9)</f>
        <v>1.7831023333333365</v>
      </c>
      <c r="Q9" s="43">
        <f>(J9-O9)</f>
        <v>-9.8626666666659091E-3</v>
      </c>
      <c r="R9" s="43">
        <f>(K9-O9)</f>
        <v>0.50530833333333458</v>
      </c>
      <c r="S9" s="43">
        <f>2^(-P9)</f>
        <v>0.29055791627658101</v>
      </c>
      <c r="T9" s="43">
        <f>2^(-Q9)</f>
        <v>1.0068597002918682</v>
      </c>
      <c r="U9" s="43">
        <f>2^(-R9)</f>
        <v>0.7045097933788983</v>
      </c>
      <c r="V9" s="17" t="s">
        <v>39</v>
      </c>
      <c r="W9" s="19">
        <f>AVERAGE(S9:U10)</f>
        <v>0.66730913664911584</v>
      </c>
      <c r="X9" s="26">
        <f>STDEV(S9:U10)</f>
        <v>0.35959696618814263</v>
      </c>
      <c r="Y9" s="16">
        <f>X9/SQRT(3)</f>
        <v>0.20761340522849692</v>
      </c>
      <c r="Z9" s="6"/>
    </row>
    <row r="10" spans="1:26" ht="17" x14ac:dyDescent="0.2">
      <c r="A10" s="18"/>
      <c r="B10" s="45" t="s">
        <v>48</v>
      </c>
      <c r="C10">
        <v>22.743307000000001</v>
      </c>
      <c r="D10">
        <v>21.724730000000001</v>
      </c>
      <c r="E10">
        <v>21.478075</v>
      </c>
      <c r="F10">
        <v>19.495066000000001</v>
      </c>
      <c r="G10">
        <v>20.044986999999999</v>
      </c>
      <c r="H10">
        <v>19.883019999999998</v>
      </c>
      <c r="I10" s="43"/>
      <c r="J10" s="43"/>
      <c r="K10" s="43"/>
      <c r="L10" s="43"/>
      <c r="M10" s="43"/>
      <c r="N10" s="43"/>
      <c r="O10" s="46"/>
      <c r="P10" s="43"/>
      <c r="Q10" s="43"/>
      <c r="R10" s="43"/>
      <c r="S10" s="43"/>
      <c r="T10" s="43"/>
      <c r="U10" s="43"/>
      <c r="V10" s="18"/>
      <c r="W10" s="20"/>
      <c r="X10" s="26"/>
      <c r="Y10" s="16"/>
      <c r="Z10" s="6"/>
    </row>
    <row r="11" spans="1:26" ht="34" x14ac:dyDescent="0.2">
      <c r="A11" s="40" t="s">
        <v>33</v>
      </c>
      <c r="B11" s="41"/>
      <c r="C11" s="34" t="s">
        <v>6</v>
      </c>
      <c r="D11" s="34" t="s">
        <v>6</v>
      </c>
      <c r="E11" s="34" t="s">
        <v>6</v>
      </c>
      <c r="F11" s="34" t="s">
        <v>6</v>
      </c>
      <c r="G11" s="34" t="s">
        <v>6</v>
      </c>
      <c r="H11" s="34" t="s">
        <v>6</v>
      </c>
      <c r="I11" s="42" t="s">
        <v>7</v>
      </c>
      <c r="J11" s="6" t="s">
        <v>8</v>
      </c>
      <c r="K11" s="6" t="s">
        <v>9</v>
      </c>
      <c r="L11" s="42" t="s">
        <v>10</v>
      </c>
      <c r="M11" s="42" t="s">
        <v>11</v>
      </c>
      <c r="N11" s="42" t="s">
        <v>12</v>
      </c>
      <c r="O11" s="34" t="s">
        <v>13</v>
      </c>
      <c r="P11" s="42" t="s">
        <v>14</v>
      </c>
      <c r="Q11" s="42" t="s">
        <v>15</v>
      </c>
      <c r="R11" s="42" t="s">
        <v>16</v>
      </c>
      <c r="S11" s="34" t="s">
        <v>17</v>
      </c>
      <c r="T11" s="34" t="s">
        <v>18</v>
      </c>
      <c r="U11" s="9" t="s">
        <v>19</v>
      </c>
      <c r="V11" s="6"/>
      <c r="W11" s="10"/>
      <c r="X11" s="11" t="s">
        <v>20</v>
      </c>
      <c r="Y11" s="12" t="s">
        <v>21</v>
      </c>
      <c r="Z11" s="6"/>
    </row>
    <row r="12" spans="1:26" ht="17" x14ac:dyDescent="0.2">
      <c r="A12" s="17" t="s">
        <v>22</v>
      </c>
      <c r="B12" s="34" t="s">
        <v>29</v>
      </c>
      <c r="C12">
        <v>15.745539000000001</v>
      </c>
      <c r="D12">
        <v>16.29167</v>
      </c>
      <c r="E12">
        <v>16.247183</v>
      </c>
      <c r="F12">
        <v>14.438613999999999</v>
      </c>
      <c r="G12">
        <v>14.686424000000001</v>
      </c>
      <c r="H12">
        <v>14.717923000000001</v>
      </c>
      <c r="I12" s="43">
        <f t="shared" ref="I12:N12" si="3">C13-C12</f>
        <v>7.746219</v>
      </c>
      <c r="J12" s="43">
        <f t="shared" si="3"/>
        <v>4.1520730000000015</v>
      </c>
      <c r="K12" s="43">
        <f t="shared" si="3"/>
        <v>6.106541</v>
      </c>
      <c r="L12" s="43">
        <f t="shared" si="3"/>
        <v>5.0564520000000019</v>
      </c>
      <c r="M12" s="43">
        <f t="shared" si="3"/>
        <v>5.3585629999999984</v>
      </c>
      <c r="N12" s="43">
        <f t="shared" si="3"/>
        <v>5.1650969999999976</v>
      </c>
      <c r="O12" s="44">
        <f>AVERAGE(L12:N13)</f>
        <v>5.1933706666666657</v>
      </c>
      <c r="P12" s="43">
        <f>(I12-O12)</f>
        <v>2.5528483333333343</v>
      </c>
      <c r="Q12" s="43">
        <f>(J12-O12)</f>
        <v>-1.0412976666666642</v>
      </c>
      <c r="R12" s="43">
        <f>(K12-O12)</f>
        <v>0.91317033333333431</v>
      </c>
      <c r="S12" s="43">
        <f>2^(-P12)</f>
        <v>0.17041824058195407</v>
      </c>
      <c r="T12" s="43">
        <f>2^(-Q12)</f>
        <v>2.0580780086549888</v>
      </c>
      <c r="U12" s="43">
        <f>2^(-R12)</f>
        <v>0.53101689446875588</v>
      </c>
      <c r="V12" s="17" t="s">
        <v>40</v>
      </c>
      <c r="W12" s="19">
        <f>AVERAGE(S12:U13)</f>
        <v>0.91983771456856633</v>
      </c>
      <c r="X12" s="26">
        <f>STDEV(S12:U13)</f>
        <v>1.0020983347993861</v>
      </c>
      <c r="Y12" s="16">
        <f>X12/SQRT(3)</f>
        <v>0.57856174335090138</v>
      </c>
      <c r="Z12" s="6"/>
    </row>
    <row r="13" spans="1:26" ht="17" x14ac:dyDescent="0.2">
      <c r="A13" s="18"/>
      <c r="B13" s="45" t="s">
        <v>48</v>
      </c>
      <c r="C13">
        <v>23.491758000000001</v>
      </c>
      <c r="D13">
        <v>20.443743000000001</v>
      </c>
      <c r="E13">
        <v>22.353724</v>
      </c>
      <c r="F13">
        <v>19.495066000000001</v>
      </c>
      <c r="G13">
        <v>20.044986999999999</v>
      </c>
      <c r="H13">
        <v>19.883019999999998</v>
      </c>
      <c r="I13" s="43"/>
      <c r="J13" s="43"/>
      <c r="K13" s="43"/>
      <c r="L13" s="43"/>
      <c r="M13" s="43"/>
      <c r="N13" s="43"/>
      <c r="O13" s="46"/>
      <c r="P13" s="43"/>
      <c r="Q13" s="43"/>
      <c r="R13" s="43"/>
      <c r="S13" s="43"/>
      <c r="T13" s="43"/>
      <c r="U13" s="43"/>
      <c r="V13" s="18"/>
      <c r="W13" s="20"/>
      <c r="X13" s="26"/>
      <c r="Y13" s="16"/>
      <c r="Z13" s="6"/>
    </row>
    <row r="14" spans="1:26" ht="34" x14ac:dyDescent="0.2">
      <c r="A14" s="40" t="s">
        <v>34</v>
      </c>
      <c r="B14" s="41"/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42" t="s">
        <v>7</v>
      </c>
      <c r="J14" s="6" t="s">
        <v>8</v>
      </c>
      <c r="K14" s="6" t="s">
        <v>9</v>
      </c>
      <c r="L14" s="42" t="s">
        <v>10</v>
      </c>
      <c r="M14" s="42" t="s">
        <v>11</v>
      </c>
      <c r="N14" s="42" t="s">
        <v>12</v>
      </c>
      <c r="O14" s="34" t="s">
        <v>13</v>
      </c>
      <c r="P14" s="42" t="s">
        <v>14</v>
      </c>
      <c r="Q14" s="42" t="s">
        <v>15</v>
      </c>
      <c r="R14" s="42" t="s">
        <v>16</v>
      </c>
      <c r="S14" s="34" t="s">
        <v>17</v>
      </c>
      <c r="T14" s="34" t="s">
        <v>18</v>
      </c>
      <c r="U14" s="9" t="s">
        <v>19</v>
      </c>
      <c r="V14" s="6"/>
      <c r="W14" s="10"/>
      <c r="X14" s="11" t="s">
        <v>20</v>
      </c>
      <c r="Y14" s="12" t="s">
        <v>21</v>
      </c>
      <c r="Z14" s="6"/>
    </row>
    <row r="15" spans="1:26" ht="17" x14ac:dyDescent="0.2">
      <c r="A15" s="17" t="s">
        <v>22</v>
      </c>
      <c r="B15" s="34" t="s">
        <v>29</v>
      </c>
      <c r="C15">
        <v>16.800294999999998</v>
      </c>
      <c r="D15">
        <v>17.448034</v>
      </c>
      <c r="E15">
        <v>17.094366000000001</v>
      </c>
      <c r="F15">
        <v>14.977014</v>
      </c>
      <c r="G15">
        <v>15.814951000000001</v>
      </c>
      <c r="H15">
        <v>15.561105</v>
      </c>
      <c r="I15" s="43">
        <f t="shared" ref="I15:N15" si="4">C16-C15</f>
        <v>6.2794820000000016</v>
      </c>
      <c r="J15" s="43">
        <f t="shared" si="4"/>
        <v>5.794122999999999</v>
      </c>
      <c r="K15" s="43">
        <f t="shared" si="4"/>
        <v>5.5637889999999999</v>
      </c>
      <c r="L15" s="43">
        <f t="shared" si="4"/>
        <v>4.7347110000000008</v>
      </c>
      <c r="M15" s="43">
        <f t="shared" si="4"/>
        <v>4.3765140000000002</v>
      </c>
      <c r="N15" s="43">
        <f t="shared" si="4"/>
        <v>5.0733359999999994</v>
      </c>
      <c r="O15" s="44">
        <f>AVERAGE(L15:N16)</f>
        <v>4.7281870000000001</v>
      </c>
      <c r="P15" s="43">
        <f>(I15-O15)</f>
        <v>1.5512950000000014</v>
      </c>
      <c r="Q15" s="43">
        <f>(J15-O15)</f>
        <v>1.0659359999999989</v>
      </c>
      <c r="R15" s="43">
        <f>(K15-O15)</f>
        <v>0.83560199999999973</v>
      </c>
      <c r="S15" s="43">
        <f>2^(-P15)</f>
        <v>0.3412036535543147</v>
      </c>
      <c r="T15" s="43">
        <f>2^(-Q15)</f>
        <v>0.47766265751477754</v>
      </c>
      <c r="U15" s="43">
        <f>2^(-R15)</f>
        <v>0.56034917074640878</v>
      </c>
      <c r="V15" s="17" t="s">
        <v>41</v>
      </c>
      <c r="W15" s="19">
        <f>AVERAGE(S15:U16)</f>
        <v>0.45973849393850036</v>
      </c>
      <c r="X15" s="26">
        <f>STDEV(S15:U16)</f>
        <v>0.11066682500315721</v>
      </c>
      <c r="Y15" s="16">
        <f>X15/SQRT(3)</f>
        <v>6.3893521205934029E-2</v>
      </c>
      <c r="Z15" s="6"/>
    </row>
    <row r="16" spans="1:26" ht="17" x14ac:dyDescent="0.2">
      <c r="A16" s="18"/>
      <c r="B16" s="45" t="s">
        <v>48</v>
      </c>
      <c r="C16">
        <v>23.079777</v>
      </c>
      <c r="D16">
        <v>23.242156999999999</v>
      </c>
      <c r="E16">
        <v>22.658155000000001</v>
      </c>
      <c r="F16">
        <v>19.711725000000001</v>
      </c>
      <c r="G16">
        <v>20.191465000000001</v>
      </c>
      <c r="H16">
        <v>20.634440999999999</v>
      </c>
      <c r="I16" s="43"/>
      <c r="J16" s="43"/>
      <c r="K16" s="43"/>
      <c r="L16" s="43"/>
      <c r="M16" s="43"/>
      <c r="N16" s="43"/>
      <c r="O16" s="46"/>
      <c r="P16" s="43"/>
      <c r="Q16" s="43"/>
      <c r="R16" s="43"/>
      <c r="S16" s="43"/>
      <c r="T16" s="43"/>
      <c r="U16" s="43"/>
      <c r="V16" s="18"/>
      <c r="W16" s="20"/>
      <c r="X16" s="26"/>
      <c r="Y16" s="16"/>
      <c r="Z16" s="6"/>
    </row>
    <row r="17" spans="1:26" ht="34" x14ac:dyDescent="0.2">
      <c r="A17" s="40" t="s">
        <v>35</v>
      </c>
      <c r="B17" s="41"/>
      <c r="C17" s="34" t="s">
        <v>6</v>
      </c>
      <c r="D17" s="34" t="s">
        <v>6</v>
      </c>
      <c r="E17" s="34" t="s">
        <v>6</v>
      </c>
      <c r="F17" s="34" t="s">
        <v>6</v>
      </c>
      <c r="G17" s="34" t="s">
        <v>6</v>
      </c>
      <c r="H17" s="34" t="s">
        <v>6</v>
      </c>
      <c r="I17" s="42" t="s">
        <v>7</v>
      </c>
      <c r="J17" s="6" t="s">
        <v>8</v>
      </c>
      <c r="K17" s="6" t="s">
        <v>9</v>
      </c>
      <c r="L17" s="42" t="s">
        <v>10</v>
      </c>
      <c r="M17" s="42" t="s">
        <v>11</v>
      </c>
      <c r="N17" s="42" t="s">
        <v>12</v>
      </c>
      <c r="O17" s="34" t="s">
        <v>13</v>
      </c>
      <c r="P17" s="42" t="s">
        <v>14</v>
      </c>
      <c r="Q17" s="42" t="s">
        <v>15</v>
      </c>
      <c r="R17" s="42" t="s">
        <v>16</v>
      </c>
      <c r="S17" s="34" t="s">
        <v>17</v>
      </c>
      <c r="T17" s="34" t="s">
        <v>18</v>
      </c>
      <c r="U17" s="9" t="s">
        <v>19</v>
      </c>
      <c r="V17" s="6"/>
      <c r="W17" s="10"/>
      <c r="X17" s="11" t="s">
        <v>20</v>
      </c>
      <c r="Y17" s="12" t="s">
        <v>21</v>
      </c>
      <c r="Z17" s="6"/>
    </row>
    <row r="18" spans="1:26" ht="17" x14ac:dyDescent="0.2">
      <c r="A18" s="17" t="s">
        <v>22</v>
      </c>
      <c r="B18" s="34" t="s">
        <v>29</v>
      </c>
      <c r="C18">
        <v>16.983364000000002</v>
      </c>
      <c r="D18">
        <v>17.625720000000001</v>
      </c>
      <c r="E18">
        <v>17.710153999999999</v>
      </c>
      <c r="F18">
        <v>14.977014</v>
      </c>
      <c r="G18">
        <v>15.814951000000001</v>
      </c>
      <c r="H18">
        <v>15.561105</v>
      </c>
      <c r="I18" s="43">
        <f t="shared" ref="I18:N18" si="5">C19-C18</f>
        <v>5.8080389999999973</v>
      </c>
      <c r="J18" s="43">
        <f t="shared" si="5"/>
        <v>5.2080239999999982</v>
      </c>
      <c r="K18" s="43">
        <f t="shared" si="5"/>
        <v>5.3918560000000006</v>
      </c>
      <c r="L18" s="43">
        <f t="shared" si="5"/>
        <v>4.7347110000000008</v>
      </c>
      <c r="M18" s="43">
        <f t="shared" si="5"/>
        <v>4.3765140000000002</v>
      </c>
      <c r="N18" s="43">
        <f t="shared" si="5"/>
        <v>5.0733359999999994</v>
      </c>
      <c r="O18" s="44">
        <f>AVERAGE(L18:N19)</f>
        <v>4.7281870000000001</v>
      </c>
      <c r="P18" s="43">
        <f>(I18-O18)</f>
        <v>1.0798519999999971</v>
      </c>
      <c r="Q18" s="43">
        <f>(J18-O18)</f>
        <v>0.47983699999999807</v>
      </c>
      <c r="R18" s="43">
        <f>(K18-O18)</f>
        <v>0.66366900000000051</v>
      </c>
      <c r="S18" s="43">
        <f>2^(-P18)</f>
        <v>0.47307735188401973</v>
      </c>
      <c r="T18" s="43">
        <f>2^(-Q18)</f>
        <v>0.71705863486028543</v>
      </c>
      <c r="U18" s="43">
        <f>2^(-R18)</f>
        <v>0.63127083299358067</v>
      </c>
      <c r="V18" s="17" t="s">
        <v>42</v>
      </c>
      <c r="W18" s="19">
        <f>AVERAGE(S18:U19)</f>
        <v>0.60713560657929522</v>
      </c>
      <c r="X18" s="26">
        <f>STDEV(S18:U19)</f>
        <v>0.12376832581980675</v>
      </c>
      <c r="Y18" s="16">
        <f>X18/SQRT(3)</f>
        <v>7.1457676229214742E-2</v>
      </c>
      <c r="Z18" s="6"/>
    </row>
    <row r="19" spans="1:26" ht="17" x14ac:dyDescent="0.2">
      <c r="A19" s="18"/>
      <c r="B19" s="45" t="s">
        <v>48</v>
      </c>
      <c r="C19">
        <v>22.791402999999999</v>
      </c>
      <c r="D19">
        <v>22.833743999999999</v>
      </c>
      <c r="E19">
        <v>23.10201</v>
      </c>
      <c r="F19">
        <v>19.711725000000001</v>
      </c>
      <c r="G19">
        <v>20.191465000000001</v>
      </c>
      <c r="H19">
        <v>20.634440999999999</v>
      </c>
      <c r="I19" s="43"/>
      <c r="J19" s="43"/>
      <c r="K19" s="43"/>
      <c r="L19" s="43"/>
      <c r="M19" s="43"/>
      <c r="N19" s="43"/>
      <c r="O19" s="46"/>
      <c r="P19" s="43"/>
      <c r="Q19" s="43"/>
      <c r="R19" s="43"/>
      <c r="S19" s="43"/>
      <c r="T19" s="43"/>
      <c r="U19" s="43"/>
      <c r="V19" s="18"/>
      <c r="W19" s="20"/>
      <c r="X19" s="26"/>
      <c r="Y19" s="16"/>
      <c r="Z19" s="6"/>
    </row>
    <row r="20" spans="1:26" ht="34" x14ac:dyDescent="0.2">
      <c r="A20" s="40" t="s">
        <v>36</v>
      </c>
      <c r="B20" s="41"/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42" t="s">
        <v>7</v>
      </c>
      <c r="J20" s="6" t="s">
        <v>8</v>
      </c>
      <c r="K20" s="6" t="s">
        <v>9</v>
      </c>
      <c r="L20" s="42" t="s">
        <v>10</v>
      </c>
      <c r="M20" s="42" t="s">
        <v>11</v>
      </c>
      <c r="N20" s="42" t="s">
        <v>12</v>
      </c>
      <c r="O20" s="34" t="s">
        <v>13</v>
      </c>
      <c r="P20" s="42" t="s">
        <v>14</v>
      </c>
      <c r="Q20" s="42" t="s">
        <v>15</v>
      </c>
      <c r="R20" s="42" t="s">
        <v>16</v>
      </c>
      <c r="S20" s="34" t="s">
        <v>17</v>
      </c>
      <c r="T20" s="34" t="s">
        <v>18</v>
      </c>
      <c r="U20" s="9" t="s">
        <v>19</v>
      </c>
      <c r="V20" s="6"/>
      <c r="W20" s="10"/>
      <c r="X20" s="11" t="s">
        <v>20</v>
      </c>
      <c r="Y20" s="12" t="s">
        <v>21</v>
      </c>
      <c r="Z20" s="6"/>
    </row>
    <row r="21" spans="1:26" ht="17" x14ac:dyDescent="0.2">
      <c r="A21" s="17" t="s">
        <v>22</v>
      </c>
      <c r="B21" s="34" t="s">
        <v>29</v>
      </c>
      <c r="C21">
        <v>17.533909999999999</v>
      </c>
      <c r="D21">
        <v>17.513462000000001</v>
      </c>
      <c r="E21">
        <v>17.825256</v>
      </c>
      <c r="F21">
        <v>14.977014</v>
      </c>
      <c r="G21">
        <v>15.814951000000001</v>
      </c>
      <c r="H21">
        <v>15.561105</v>
      </c>
      <c r="I21" s="43">
        <f t="shared" ref="I21:N21" si="6">C22-C21</f>
        <v>6.2791150000000009</v>
      </c>
      <c r="J21" s="43">
        <f t="shared" si="6"/>
        <v>5.6358299999999986</v>
      </c>
      <c r="K21" s="43">
        <f t="shared" si="6"/>
        <v>5.5822840000000014</v>
      </c>
      <c r="L21" s="43">
        <f t="shared" si="6"/>
        <v>4.7347110000000008</v>
      </c>
      <c r="M21" s="43">
        <f t="shared" si="6"/>
        <v>4.3765140000000002</v>
      </c>
      <c r="N21" s="43">
        <f t="shared" si="6"/>
        <v>5.0733359999999994</v>
      </c>
      <c r="O21" s="44">
        <f>AVERAGE(L21:N22)</f>
        <v>4.7281870000000001</v>
      </c>
      <c r="P21" s="43">
        <f>(I21-O21)</f>
        <v>1.5509280000000008</v>
      </c>
      <c r="Q21" s="43">
        <f>(J21-O21)</f>
        <v>0.90764299999999842</v>
      </c>
      <c r="R21" s="43">
        <f>(K21-O21)</f>
        <v>0.85409700000000122</v>
      </c>
      <c r="S21" s="43">
        <f>2^(-P21)</f>
        <v>0.34129046169180954</v>
      </c>
      <c r="T21" s="43">
        <f>2^(-Q21)</f>
        <v>0.53305525812744692</v>
      </c>
      <c r="U21" s="43">
        <f>2^(-R21)</f>
        <v>0.553211479968862</v>
      </c>
      <c r="V21" s="17" t="s">
        <v>43</v>
      </c>
      <c r="W21" s="19">
        <f>AVERAGE(S21:U22)</f>
        <v>0.47585239992937284</v>
      </c>
      <c r="X21" s="26">
        <f>STDEV(S21:U22)</f>
        <v>0.11696903323708124</v>
      </c>
      <c r="Y21" s="16">
        <f>X21/SQRT(3)</f>
        <v>6.7532102826279139E-2</v>
      </c>
      <c r="Z21" s="6"/>
    </row>
    <row r="22" spans="1:26" ht="17" x14ac:dyDescent="0.2">
      <c r="A22" s="18"/>
      <c r="B22" s="45" t="s">
        <v>48</v>
      </c>
      <c r="C22">
        <v>23.813025</v>
      </c>
      <c r="D22">
        <v>23.149291999999999</v>
      </c>
      <c r="E22">
        <v>23.407540000000001</v>
      </c>
      <c r="F22">
        <v>19.711725000000001</v>
      </c>
      <c r="G22">
        <v>20.191465000000001</v>
      </c>
      <c r="H22">
        <v>20.634440999999999</v>
      </c>
      <c r="I22" s="43"/>
      <c r="J22" s="43"/>
      <c r="K22" s="43"/>
      <c r="L22" s="43"/>
      <c r="M22" s="43"/>
      <c r="N22" s="43"/>
      <c r="O22" s="46"/>
      <c r="P22" s="43"/>
      <c r="Q22" s="43"/>
      <c r="R22" s="43"/>
      <c r="S22" s="43"/>
      <c r="T22" s="43"/>
      <c r="U22" s="43"/>
      <c r="V22" s="18"/>
      <c r="W22" s="20"/>
      <c r="X22" s="26"/>
      <c r="Y22" s="16"/>
      <c r="Z22" s="6"/>
    </row>
    <row r="27" spans="1:26" x14ac:dyDescent="0.2">
      <c r="C27" t="s">
        <v>45</v>
      </c>
    </row>
    <row r="28" spans="1:26" x14ac:dyDescent="0.2">
      <c r="B28" t="s">
        <v>47</v>
      </c>
      <c r="C28">
        <v>0.42399999999999999</v>
      </c>
    </row>
    <row r="29" spans="1:26" ht="15" customHeight="1" x14ac:dyDescent="0.2">
      <c r="B29" t="s">
        <v>38</v>
      </c>
      <c r="C29">
        <v>5.0000000000000001E-3</v>
      </c>
      <c r="J29" s="17" t="s">
        <v>37</v>
      </c>
      <c r="K29" s="19">
        <v>1.0037182962954148</v>
      </c>
      <c r="L29" s="16"/>
      <c r="M29" s="16">
        <v>6.0506748749908003E-2</v>
      </c>
    </row>
    <row r="30" spans="1:26" ht="15" customHeight="1" x14ac:dyDescent="0.2">
      <c r="B30" t="s">
        <v>39</v>
      </c>
      <c r="C30">
        <v>2E-3</v>
      </c>
      <c r="J30" s="18"/>
      <c r="K30" s="20"/>
      <c r="L30" s="16"/>
      <c r="M30" s="16"/>
    </row>
    <row r="31" spans="1:26" ht="15" customHeight="1" x14ac:dyDescent="0.2">
      <c r="B31" t="s">
        <v>40</v>
      </c>
      <c r="C31">
        <v>0.25800000000000001</v>
      </c>
      <c r="J31" s="17" t="s">
        <v>38</v>
      </c>
      <c r="K31" s="19">
        <v>0.70259260486638242</v>
      </c>
      <c r="L31" s="16"/>
      <c r="M31" s="16">
        <v>0.30019974883151812</v>
      </c>
    </row>
    <row r="32" spans="1:26" ht="15" customHeight="1" x14ac:dyDescent="0.2">
      <c r="B32" t="s">
        <v>41</v>
      </c>
      <c r="C32">
        <v>2.9999999999999997E-4</v>
      </c>
      <c r="J32" s="18"/>
      <c r="K32" s="20"/>
      <c r="L32" s="16"/>
      <c r="M32" s="16"/>
    </row>
    <row r="33" spans="2:13" x14ac:dyDescent="0.2">
      <c r="B33" t="s">
        <v>42</v>
      </c>
      <c r="C33">
        <v>4.0000000000000001E-3</v>
      </c>
      <c r="J33" s="17" t="s">
        <v>39</v>
      </c>
      <c r="K33" s="19">
        <v>0.66730913664911584</v>
      </c>
      <c r="L33" s="16"/>
      <c r="M33" s="16">
        <v>0.20761340522849692</v>
      </c>
    </row>
    <row r="34" spans="2:13" x14ac:dyDescent="0.2">
      <c r="B34" t="s">
        <v>43</v>
      </c>
      <c r="C34">
        <v>8.9999999999999998E-4</v>
      </c>
      <c r="J34" s="18"/>
      <c r="K34" s="20"/>
      <c r="L34" s="16"/>
      <c r="M34" s="16"/>
    </row>
    <row r="35" spans="2:13" x14ac:dyDescent="0.2">
      <c r="J35" s="17" t="s">
        <v>40</v>
      </c>
      <c r="K35" s="19">
        <v>0.91983771456856633</v>
      </c>
      <c r="L35" s="16"/>
      <c r="M35" s="16">
        <v>0.57856174335090138</v>
      </c>
    </row>
    <row r="36" spans="2:13" x14ac:dyDescent="0.2">
      <c r="J36" s="18"/>
      <c r="K36" s="20"/>
      <c r="L36" s="16"/>
      <c r="M36" s="16"/>
    </row>
    <row r="37" spans="2:13" x14ac:dyDescent="0.2">
      <c r="J37" s="17" t="s">
        <v>41</v>
      </c>
      <c r="K37" s="19">
        <v>0.45973849393850036</v>
      </c>
      <c r="L37" s="16"/>
      <c r="M37" s="16">
        <v>6.3893521205934029E-2</v>
      </c>
    </row>
    <row r="38" spans="2:13" x14ac:dyDescent="0.2">
      <c r="J38" s="18"/>
      <c r="K38" s="20"/>
      <c r="L38" s="16"/>
      <c r="M38" s="16"/>
    </row>
    <row r="39" spans="2:13" x14ac:dyDescent="0.2">
      <c r="J39" s="17" t="s">
        <v>42</v>
      </c>
      <c r="K39" s="19">
        <v>0.60713560657929522</v>
      </c>
      <c r="L39" s="16"/>
      <c r="M39" s="16">
        <v>7.1457676229214742E-2</v>
      </c>
    </row>
    <row r="40" spans="2:13" x14ac:dyDescent="0.2">
      <c r="J40" s="18"/>
      <c r="K40" s="20"/>
      <c r="L40" s="16"/>
      <c r="M40" s="16"/>
    </row>
    <row r="41" spans="2:13" x14ac:dyDescent="0.2">
      <c r="J41" s="17" t="s">
        <v>43</v>
      </c>
      <c r="K41" s="19">
        <v>0.47585239992937284</v>
      </c>
      <c r="L41" s="16"/>
      <c r="M41" s="16">
        <v>6.7532102826279139E-2</v>
      </c>
    </row>
    <row r="42" spans="2:13" x14ac:dyDescent="0.2">
      <c r="J42" s="18"/>
      <c r="K42" s="20"/>
      <c r="L42" s="16"/>
      <c r="M42" s="16"/>
    </row>
  </sheetData>
  <mergeCells count="166">
    <mergeCell ref="J39:J40"/>
    <mergeCell ref="K39:K40"/>
    <mergeCell ref="L39:L40"/>
    <mergeCell ref="M39:M40"/>
    <mergeCell ref="J41:J42"/>
    <mergeCell ref="K41:K42"/>
    <mergeCell ref="L41:L42"/>
    <mergeCell ref="M41:M42"/>
    <mergeCell ref="J35:J36"/>
    <mergeCell ref="K35:K36"/>
    <mergeCell ref="L35:L36"/>
    <mergeCell ref="M35:M36"/>
    <mergeCell ref="J37:J38"/>
    <mergeCell ref="K37:K38"/>
    <mergeCell ref="L37:L38"/>
    <mergeCell ref="M37:M38"/>
    <mergeCell ref="J31:J32"/>
    <mergeCell ref="K31:K32"/>
    <mergeCell ref="L31:L32"/>
    <mergeCell ref="M31:M32"/>
    <mergeCell ref="J33:J34"/>
    <mergeCell ref="K33:K34"/>
    <mergeCell ref="L33:L34"/>
    <mergeCell ref="M33:M34"/>
    <mergeCell ref="V21:V22"/>
    <mergeCell ref="W21:W22"/>
    <mergeCell ref="X21:X22"/>
    <mergeCell ref="Y21:Y22"/>
    <mergeCell ref="J29:J30"/>
    <mergeCell ref="K29:K30"/>
    <mergeCell ref="L29:L30"/>
    <mergeCell ref="M29:M30"/>
    <mergeCell ref="P21:P22"/>
    <mergeCell ref="Q21:Q22"/>
    <mergeCell ref="R21:R22"/>
    <mergeCell ref="S21:S22"/>
    <mergeCell ref="T21:T22"/>
    <mergeCell ref="U21:U22"/>
    <mergeCell ref="Y18:Y19"/>
    <mergeCell ref="A20:B20"/>
    <mergeCell ref="A21:A22"/>
    <mergeCell ref="I21:I22"/>
    <mergeCell ref="J21:J22"/>
    <mergeCell ref="K21:K22"/>
    <mergeCell ref="L21:L22"/>
    <mergeCell ref="M21:M22"/>
    <mergeCell ref="N21:N22"/>
    <mergeCell ref="O21:O22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V15:V16"/>
    <mergeCell ref="W15:W16"/>
    <mergeCell ref="X15:X16"/>
    <mergeCell ref="Y15:Y16"/>
    <mergeCell ref="A17:B17"/>
    <mergeCell ref="A18:A19"/>
    <mergeCell ref="I18:I19"/>
    <mergeCell ref="J18:J19"/>
    <mergeCell ref="K18:K19"/>
    <mergeCell ref="L18:L19"/>
    <mergeCell ref="P15:P16"/>
    <mergeCell ref="Q15:Q16"/>
    <mergeCell ref="R15:R16"/>
    <mergeCell ref="S15:S16"/>
    <mergeCell ref="T15:T16"/>
    <mergeCell ref="U15:U16"/>
    <mergeCell ref="Y12:Y13"/>
    <mergeCell ref="A14:B14"/>
    <mergeCell ref="A15:A16"/>
    <mergeCell ref="I15:I16"/>
    <mergeCell ref="J15:J16"/>
    <mergeCell ref="K15:K16"/>
    <mergeCell ref="L15:L16"/>
    <mergeCell ref="M15:M16"/>
    <mergeCell ref="N15:N16"/>
    <mergeCell ref="O15:O16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V9:V10"/>
    <mergeCell ref="W9:W10"/>
    <mergeCell ref="X9:X10"/>
    <mergeCell ref="Y9:Y10"/>
    <mergeCell ref="A11:B11"/>
    <mergeCell ref="A12:A13"/>
    <mergeCell ref="I12:I13"/>
    <mergeCell ref="J12:J13"/>
    <mergeCell ref="K12:K13"/>
    <mergeCell ref="L12:L13"/>
    <mergeCell ref="P9:P10"/>
    <mergeCell ref="Q9:Q10"/>
    <mergeCell ref="R9:R10"/>
    <mergeCell ref="S9:S10"/>
    <mergeCell ref="T9:T10"/>
    <mergeCell ref="U9:U10"/>
    <mergeCell ref="Y6:Y7"/>
    <mergeCell ref="A8:B8"/>
    <mergeCell ref="A9:A10"/>
    <mergeCell ref="I9:I10"/>
    <mergeCell ref="J9:J10"/>
    <mergeCell ref="K9:K10"/>
    <mergeCell ref="L9:L10"/>
    <mergeCell ref="M9:M10"/>
    <mergeCell ref="N9:N10"/>
    <mergeCell ref="O9:O10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A5:B5"/>
    <mergeCell ref="A6:A7"/>
    <mergeCell ref="I6:I7"/>
    <mergeCell ref="J6:J7"/>
    <mergeCell ref="K6:K7"/>
    <mergeCell ref="L6:L7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A3:A4"/>
    <mergeCell ref="I3:I4"/>
    <mergeCell ref="J3:J4"/>
    <mergeCell ref="K3:K4"/>
    <mergeCell ref="L3:L4"/>
    <mergeCell ref="M3:M4"/>
    <mergeCell ref="I1:K1"/>
    <mergeCell ref="L1:N1"/>
    <mergeCell ref="P1:R1"/>
    <mergeCell ref="S1:U1"/>
    <mergeCell ref="X1:Y1"/>
    <mergeCell ref="A2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1D4B-680F-4F45-9498-CD9616B04787}">
  <dimension ref="A1:Z42"/>
  <sheetViews>
    <sheetView workbookViewId="0">
      <selection sqref="A1:XFD1048576"/>
    </sheetView>
  </sheetViews>
  <sheetFormatPr baseColWidth="10" defaultRowHeight="16" x14ac:dyDescent="0.2"/>
  <sheetData>
    <row r="1" spans="1:26" ht="34" x14ac:dyDescent="0.2">
      <c r="A1" s="1"/>
      <c r="B1" s="33"/>
      <c r="C1" s="34" t="s">
        <v>26</v>
      </c>
      <c r="D1" s="34" t="s">
        <v>25</v>
      </c>
      <c r="E1" s="34" t="s">
        <v>24</v>
      </c>
      <c r="F1" s="34" t="s">
        <v>23</v>
      </c>
      <c r="G1" s="34" t="s">
        <v>27</v>
      </c>
      <c r="H1" s="34" t="s">
        <v>28</v>
      </c>
      <c r="I1" s="35" t="s">
        <v>0</v>
      </c>
      <c r="J1" s="36"/>
      <c r="K1" s="37"/>
      <c r="L1" s="35" t="s">
        <v>1</v>
      </c>
      <c r="M1" s="36"/>
      <c r="N1" s="37"/>
      <c r="O1" s="38"/>
      <c r="P1" s="35" t="s">
        <v>2</v>
      </c>
      <c r="Q1" s="36"/>
      <c r="R1" s="37"/>
      <c r="S1" s="39" t="s">
        <v>3</v>
      </c>
      <c r="T1" s="39"/>
      <c r="U1" s="39"/>
      <c r="V1" s="6"/>
      <c r="W1" s="14" t="s">
        <v>4</v>
      </c>
      <c r="X1" s="27" t="s">
        <v>5</v>
      </c>
      <c r="Y1" s="28"/>
      <c r="Z1" s="6"/>
    </row>
    <row r="2" spans="1:26" ht="34" x14ac:dyDescent="0.2">
      <c r="A2" s="40" t="s">
        <v>30</v>
      </c>
      <c r="B2" s="41"/>
      <c r="C2" s="34" t="s">
        <v>6</v>
      </c>
      <c r="D2" s="34" t="s">
        <v>6</v>
      </c>
      <c r="E2" s="34" t="s">
        <v>6</v>
      </c>
      <c r="F2" s="34" t="s">
        <v>6</v>
      </c>
      <c r="G2" s="34" t="s">
        <v>6</v>
      </c>
      <c r="H2" s="34" t="s">
        <v>6</v>
      </c>
      <c r="I2" s="42" t="s">
        <v>7</v>
      </c>
      <c r="J2" s="6" t="s">
        <v>8</v>
      </c>
      <c r="K2" s="6" t="s">
        <v>9</v>
      </c>
      <c r="L2" s="42" t="s">
        <v>10</v>
      </c>
      <c r="M2" s="42" t="s">
        <v>11</v>
      </c>
      <c r="N2" s="42" t="s">
        <v>12</v>
      </c>
      <c r="O2" s="34" t="s">
        <v>13</v>
      </c>
      <c r="P2" s="42" t="s">
        <v>14</v>
      </c>
      <c r="Q2" s="42" t="s">
        <v>15</v>
      </c>
      <c r="R2" s="42" t="s">
        <v>16</v>
      </c>
      <c r="S2" s="34" t="s">
        <v>17</v>
      </c>
      <c r="T2" s="34" t="s">
        <v>18</v>
      </c>
      <c r="U2" s="9" t="s">
        <v>19</v>
      </c>
      <c r="V2" s="6"/>
      <c r="W2" s="10"/>
      <c r="X2" s="11" t="s">
        <v>20</v>
      </c>
      <c r="Y2" s="12" t="s">
        <v>21</v>
      </c>
      <c r="Z2" s="6"/>
    </row>
    <row r="3" spans="1:26" ht="17" x14ac:dyDescent="0.2">
      <c r="A3" s="17" t="s">
        <v>22</v>
      </c>
      <c r="B3" s="34" t="s">
        <v>29</v>
      </c>
      <c r="C3">
        <v>14.545756000000001</v>
      </c>
      <c r="D3">
        <v>14.786690999999999</v>
      </c>
      <c r="E3">
        <v>14.51571</v>
      </c>
      <c r="F3">
        <v>14.545756000000001</v>
      </c>
      <c r="G3">
        <v>14.786690999999999</v>
      </c>
      <c r="H3">
        <v>14.51571</v>
      </c>
      <c r="I3" s="43">
        <f t="shared" ref="I3:N3" si="0">C4-C3</f>
        <v>6.4001079999999995</v>
      </c>
      <c r="J3" s="43">
        <f t="shared" si="0"/>
        <v>5.7618610000000015</v>
      </c>
      <c r="K3" s="43">
        <f t="shared" si="0"/>
        <v>5.9441199999999998</v>
      </c>
      <c r="L3" s="43">
        <f t="shared" si="0"/>
        <v>6.4001079999999995</v>
      </c>
      <c r="M3" s="43">
        <f t="shared" si="0"/>
        <v>5.7618610000000015</v>
      </c>
      <c r="N3" s="43">
        <f t="shared" si="0"/>
        <v>5.9441199999999998</v>
      </c>
      <c r="O3" s="44">
        <f>AVERAGE(L3:N4)</f>
        <v>6.0353630000000003</v>
      </c>
      <c r="P3" s="43">
        <f>(I3-O3)</f>
        <v>0.36474499999999921</v>
      </c>
      <c r="Q3" s="43">
        <f>(J3-O3)</f>
        <v>-0.2735019999999988</v>
      </c>
      <c r="R3" s="43">
        <f>(K3-O3)</f>
        <v>-9.1243000000000407E-2</v>
      </c>
      <c r="S3" s="43">
        <f>2^(-P3)</f>
        <v>0.77660612996969669</v>
      </c>
      <c r="T3" s="43">
        <f>2^(-Q3)</f>
        <v>1.208738362685017</v>
      </c>
      <c r="U3" s="43">
        <f>2^(-R3)</f>
        <v>1.0652876197527761</v>
      </c>
      <c r="V3" s="17" t="s">
        <v>37</v>
      </c>
      <c r="W3" s="19">
        <f>AVERAGE(S3:U4)</f>
        <v>1.0168773708024965</v>
      </c>
      <c r="X3" s="26">
        <f>STDEV(S3:U4)</f>
        <v>0.22009595814201779</v>
      </c>
      <c r="Y3" s="16">
        <f>X3/SQRT(3)</f>
        <v>0.12707246068084257</v>
      </c>
      <c r="Z3" s="6"/>
    </row>
    <row r="4" spans="1:26" ht="17" x14ac:dyDescent="0.2">
      <c r="A4" s="18"/>
      <c r="B4" s="45" t="s">
        <v>49</v>
      </c>
      <c r="C4">
        <v>20.945864</v>
      </c>
      <c r="D4">
        <v>20.548552000000001</v>
      </c>
      <c r="E4">
        <v>20.45983</v>
      </c>
      <c r="F4">
        <v>20.945864</v>
      </c>
      <c r="G4">
        <v>20.548552000000001</v>
      </c>
      <c r="H4">
        <v>20.45983</v>
      </c>
      <c r="I4" s="43"/>
      <c r="J4" s="43"/>
      <c r="K4" s="43"/>
      <c r="L4" s="43"/>
      <c r="M4" s="43"/>
      <c r="N4" s="43"/>
      <c r="O4" s="46"/>
      <c r="P4" s="43"/>
      <c r="Q4" s="43"/>
      <c r="R4" s="43"/>
      <c r="S4" s="43"/>
      <c r="T4" s="43"/>
      <c r="U4" s="43"/>
      <c r="V4" s="18"/>
      <c r="W4" s="20"/>
      <c r="X4" s="26"/>
      <c r="Y4" s="16"/>
      <c r="Z4" s="6"/>
    </row>
    <row r="5" spans="1:26" ht="34" x14ac:dyDescent="0.2">
      <c r="A5" s="40" t="s">
        <v>31</v>
      </c>
      <c r="B5" s="41"/>
      <c r="C5" s="34" t="s">
        <v>6</v>
      </c>
      <c r="D5" s="34" t="s">
        <v>6</v>
      </c>
      <c r="E5" s="34" t="s">
        <v>6</v>
      </c>
      <c r="F5" s="34" t="s">
        <v>6</v>
      </c>
      <c r="G5" s="34" t="s">
        <v>6</v>
      </c>
      <c r="H5" s="34" t="s">
        <v>6</v>
      </c>
      <c r="I5" s="42" t="s">
        <v>7</v>
      </c>
      <c r="J5" s="6" t="s">
        <v>8</v>
      </c>
      <c r="K5" s="6" t="s">
        <v>9</v>
      </c>
      <c r="L5" s="42" t="s">
        <v>10</v>
      </c>
      <c r="M5" s="42" t="s">
        <v>11</v>
      </c>
      <c r="N5" s="42" t="s">
        <v>12</v>
      </c>
      <c r="O5" s="34" t="s">
        <v>13</v>
      </c>
      <c r="P5" s="42" t="s">
        <v>14</v>
      </c>
      <c r="Q5" s="42" t="s">
        <v>15</v>
      </c>
      <c r="R5" s="42" t="s">
        <v>16</v>
      </c>
      <c r="S5" s="34" t="s">
        <v>17</v>
      </c>
      <c r="T5" s="34" t="s">
        <v>18</v>
      </c>
      <c r="U5" s="9" t="s">
        <v>19</v>
      </c>
      <c r="V5" s="6"/>
      <c r="W5" s="10"/>
      <c r="X5" s="11" t="s">
        <v>20</v>
      </c>
      <c r="Y5" s="12" t="s">
        <v>21</v>
      </c>
      <c r="Z5" s="6"/>
    </row>
    <row r="6" spans="1:26" ht="17" x14ac:dyDescent="0.2">
      <c r="A6" s="17" t="s">
        <v>22</v>
      </c>
      <c r="B6" s="34" t="s">
        <v>29</v>
      </c>
      <c r="C6">
        <v>15.956562999999999</v>
      </c>
      <c r="D6">
        <v>17.327321999999999</v>
      </c>
      <c r="E6">
        <v>16.259132000000001</v>
      </c>
      <c r="F6">
        <v>14.545756000000001</v>
      </c>
      <c r="G6">
        <v>14.786690999999999</v>
      </c>
      <c r="H6">
        <v>14.51571</v>
      </c>
      <c r="I6" s="43">
        <f t="shared" ref="I6:N6" si="1">C7-C6</f>
        <v>6.928287000000001</v>
      </c>
      <c r="J6" s="43">
        <f t="shared" si="1"/>
        <v>5.5578460000000014</v>
      </c>
      <c r="K6" s="43">
        <f t="shared" si="1"/>
        <v>6.9034279999999981</v>
      </c>
      <c r="L6" s="43">
        <f t="shared" si="1"/>
        <v>6.4001079999999995</v>
      </c>
      <c r="M6" s="43">
        <f t="shared" si="1"/>
        <v>5.7618610000000015</v>
      </c>
      <c r="N6" s="43">
        <f t="shared" si="1"/>
        <v>5.9441199999999998</v>
      </c>
      <c r="O6" s="44">
        <f>AVERAGE(L6:N7)</f>
        <v>6.0353630000000003</v>
      </c>
      <c r="P6" s="43">
        <f>(I6-O6)</f>
        <v>0.89292400000000072</v>
      </c>
      <c r="Q6" s="43">
        <f>(J6-O6)</f>
        <v>-0.47751699999999886</v>
      </c>
      <c r="R6" s="43">
        <f>(K6-O6)</f>
        <v>0.86806499999999787</v>
      </c>
      <c r="S6" s="43">
        <f>2^(-P6)</f>
        <v>0.53852155622638853</v>
      </c>
      <c r="T6" s="43">
        <f>2^(-Q6)</f>
        <v>1.3923452592380718</v>
      </c>
      <c r="U6" s="43">
        <f>2^(-R6)</f>
        <v>0.54788119811775793</v>
      </c>
      <c r="V6" s="17" t="s">
        <v>38</v>
      </c>
      <c r="W6" s="19">
        <f>AVERAGE(S6:U7)</f>
        <v>0.82624933786073951</v>
      </c>
      <c r="X6" s="26">
        <f>STDEV(S6:U7)</f>
        <v>0.49027578450717091</v>
      </c>
      <c r="Y6" s="16">
        <f>X6/SQRT(3)</f>
        <v>0.28306085616237009</v>
      </c>
      <c r="Z6" s="6"/>
    </row>
    <row r="7" spans="1:26" ht="17" x14ac:dyDescent="0.2">
      <c r="A7" s="18"/>
      <c r="B7" s="45" t="s">
        <v>49</v>
      </c>
      <c r="C7">
        <v>22.88485</v>
      </c>
      <c r="D7">
        <v>22.885168</v>
      </c>
      <c r="E7">
        <v>23.162559999999999</v>
      </c>
      <c r="F7">
        <v>20.945864</v>
      </c>
      <c r="G7">
        <v>20.548552000000001</v>
      </c>
      <c r="H7">
        <v>20.45983</v>
      </c>
      <c r="I7" s="43"/>
      <c r="J7" s="43"/>
      <c r="K7" s="43"/>
      <c r="L7" s="43"/>
      <c r="M7" s="43"/>
      <c r="N7" s="43"/>
      <c r="O7" s="46"/>
      <c r="P7" s="43"/>
      <c r="Q7" s="43"/>
      <c r="R7" s="43"/>
      <c r="S7" s="43"/>
      <c r="T7" s="43"/>
      <c r="U7" s="43"/>
      <c r="V7" s="18"/>
      <c r="W7" s="20"/>
      <c r="X7" s="26"/>
      <c r="Y7" s="16"/>
      <c r="Z7" s="6"/>
    </row>
    <row r="8" spans="1:26" ht="34" x14ac:dyDescent="0.2">
      <c r="A8" s="40" t="s">
        <v>32</v>
      </c>
      <c r="B8" s="41"/>
      <c r="C8" s="34" t="s">
        <v>6</v>
      </c>
      <c r="D8" s="34" t="s">
        <v>6</v>
      </c>
      <c r="E8" s="34" t="s">
        <v>6</v>
      </c>
      <c r="F8" s="34" t="s">
        <v>6</v>
      </c>
      <c r="G8" s="34" t="s">
        <v>6</v>
      </c>
      <c r="H8" s="34" t="s">
        <v>6</v>
      </c>
      <c r="I8" s="42" t="s">
        <v>7</v>
      </c>
      <c r="J8" s="6" t="s">
        <v>8</v>
      </c>
      <c r="K8" s="6" t="s">
        <v>9</v>
      </c>
      <c r="L8" s="42" t="s">
        <v>10</v>
      </c>
      <c r="M8" s="42" t="s">
        <v>11</v>
      </c>
      <c r="N8" s="42" t="s">
        <v>12</v>
      </c>
      <c r="O8" s="34" t="s">
        <v>13</v>
      </c>
      <c r="P8" s="42" t="s">
        <v>14</v>
      </c>
      <c r="Q8" s="42" t="s">
        <v>15</v>
      </c>
      <c r="R8" s="42" t="s">
        <v>16</v>
      </c>
      <c r="S8" s="34" t="s">
        <v>17</v>
      </c>
      <c r="T8" s="34" t="s">
        <v>18</v>
      </c>
      <c r="U8" s="9" t="s">
        <v>19</v>
      </c>
      <c r="V8" s="6"/>
      <c r="W8" s="10"/>
      <c r="X8" s="11" t="s">
        <v>20</v>
      </c>
      <c r="Y8" s="12" t="s">
        <v>21</v>
      </c>
      <c r="Z8" s="6"/>
    </row>
    <row r="9" spans="1:26" ht="17" x14ac:dyDescent="0.2">
      <c r="A9" s="17" t="s">
        <v>22</v>
      </c>
      <c r="B9" s="34" t="s">
        <v>29</v>
      </c>
      <c r="C9">
        <v>16.050567999999998</v>
      </c>
      <c r="D9">
        <v>17.010290000000001</v>
      </c>
      <c r="E9">
        <v>16.333590999999998</v>
      </c>
      <c r="F9">
        <v>14.545756000000001</v>
      </c>
      <c r="G9">
        <v>14.786690999999999</v>
      </c>
      <c r="H9">
        <v>14.51571</v>
      </c>
      <c r="I9" s="43">
        <f t="shared" ref="I9:N9" si="2">C10-C9</f>
        <v>6.8413370000000029</v>
      </c>
      <c r="J9" s="43">
        <f t="shared" si="2"/>
        <v>6.189353999999998</v>
      </c>
      <c r="K9" s="43">
        <f t="shared" si="2"/>
        <v>6.3378150000000026</v>
      </c>
      <c r="L9" s="43">
        <f t="shared" si="2"/>
        <v>6.4001079999999995</v>
      </c>
      <c r="M9" s="43">
        <f t="shared" si="2"/>
        <v>5.7618610000000015</v>
      </c>
      <c r="N9" s="43">
        <f t="shared" si="2"/>
        <v>5.9441199999999998</v>
      </c>
      <c r="O9" s="44">
        <f>AVERAGE(L9:N10)</f>
        <v>6.0353630000000003</v>
      </c>
      <c r="P9" s="43">
        <f>(I9-O9)</f>
        <v>0.80597400000000263</v>
      </c>
      <c r="Q9" s="43">
        <f>(J9-O9)</f>
        <v>0.15399099999999777</v>
      </c>
      <c r="R9" s="43">
        <f>(K9-O9)</f>
        <v>0.30245200000000239</v>
      </c>
      <c r="S9" s="43">
        <f>2^(-P9)</f>
        <v>0.57197579455766134</v>
      </c>
      <c r="T9" s="43">
        <f>2^(-Q9)</f>
        <v>0.8987607333547577</v>
      </c>
      <c r="U9" s="43">
        <f>2^(-R9)</f>
        <v>0.81087306719594987</v>
      </c>
      <c r="V9" s="17" t="s">
        <v>39</v>
      </c>
      <c r="W9" s="19">
        <f>AVERAGE(S9:U10)</f>
        <v>0.76053653170278979</v>
      </c>
      <c r="X9" s="26">
        <f>STDEV(S9:U10)</f>
        <v>0.16910772945151273</v>
      </c>
      <c r="Y9" s="16">
        <f>X9/SQRT(3)</f>
        <v>9.763439312087728E-2</v>
      </c>
      <c r="Z9" s="6"/>
    </row>
    <row r="10" spans="1:26" ht="17" x14ac:dyDescent="0.2">
      <c r="A10" s="18"/>
      <c r="B10" s="45" t="s">
        <v>49</v>
      </c>
      <c r="C10">
        <v>22.891905000000001</v>
      </c>
      <c r="D10">
        <v>23.199643999999999</v>
      </c>
      <c r="E10">
        <v>22.671406000000001</v>
      </c>
      <c r="F10">
        <v>20.945864</v>
      </c>
      <c r="G10">
        <v>20.548552000000001</v>
      </c>
      <c r="H10">
        <v>20.45983</v>
      </c>
      <c r="I10" s="43"/>
      <c r="J10" s="43"/>
      <c r="K10" s="43"/>
      <c r="L10" s="43"/>
      <c r="M10" s="43"/>
      <c r="N10" s="43"/>
      <c r="O10" s="46"/>
      <c r="P10" s="43"/>
      <c r="Q10" s="43"/>
      <c r="R10" s="43"/>
      <c r="S10" s="43"/>
      <c r="T10" s="43"/>
      <c r="U10" s="43"/>
      <c r="V10" s="18"/>
      <c r="W10" s="20"/>
      <c r="X10" s="26"/>
      <c r="Y10" s="16"/>
      <c r="Z10" s="6"/>
    </row>
    <row r="11" spans="1:26" ht="34" x14ac:dyDescent="0.2">
      <c r="A11" s="40" t="s">
        <v>33</v>
      </c>
      <c r="B11" s="41"/>
      <c r="C11" s="34" t="s">
        <v>6</v>
      </c>
      <c r="D11" s="34" t="s">
        <v>6</v>
      </c>
      <c r="E11" s="34" t="s">
        <v>6</v>
      </c>
      <c r="F11" s="34" t="s">
        <v>6</v>
      </c>
      <c r="G11" s="34" t="s">
        <v>6</v>
      </c>
      <c r="H11" s="34" t="s">
        <v>6</v>
      </c>
      <c r="I11" s="42" t="s">
        <v>7</v>
      </c>
      <c r="J11" s="6" t="s">
        <v>8</v>
      </c>
      <c r="K11" s="6" t="s">
        <v>9</v>
      </c>
      <c r="L11" s="42" t="s">
        <v>10</v>
      </c>
      <c r="M11" s="42" t="s">
        <v>11</v>
      </c>
      <c r="N11" s="42" t="s">
        <v>12</v>
      </c>
      <c r="O11" s="34" t="s">
        <v>13</v>
      </c>
      <c r="P11" s="42" t="s">
        <v>14</v>
      </c>
      <c r="Q11" s="42" t="s">
        <v>15</v>
      </c>
      <c r="R11" s="42" t="s">
        <v>16</v>
      </c>
      <c r="S11" s="34" t="s">
        <v>17</v>
      </c>
      <c r="T11" s="34" t="s">
        <v>18</v>
      </c>
      <c r="U11" s="9" t="s">
        <v>19</v>
      </c>
      <c r="V11" s="6"/>
      <c r="W11" s="10"/>
      <c r="X11" s="11" t="s">
        <v>20</v>
      </c>
      <c r="Y11" s="12" t="s">
        <v>21</v>
      </c>
      <c r="Z11" s="6"/>
    </row>
    <row r="12" spans="1:26" ht="17" x14ac:dyDescent="0.2">
      <c r="A12" s="17" t="s">
        <v>22</v>
      </c>
      <c r="B12" s="34" t="s">
        <v>29</v>
      </c>
      <c r="C12">
        <v>16.404820999999998</v>
      </c>
      <c r="D12">
        <v>17.5519</v>
      </c>
      <c r="E12">
        <v>16.841211000000001</v>
      </c>
      <c r="F12">
        <v>14.545756000000001</v>
      </c>
      <c r="G12">
        <v>14.786690999999999</v>
      </c>
      <c r="H12">
        <v>14.51571</v>
      </c>
      <c r="I12" s="43">
        <f t="shared" ref="I12:N12" si="3">C13-C12</f>
        <v>6.6554510000000029</v>
      </c>
      <c r="J12" s="43">
        <f t="shared" si="3"/>
        <v>4.9340809999999991</v>
      </c>
      <c r="K12" s="43">
        <f t="shared" si="3"/>
        <v>6.1160719999999991</v>
      </c>
      <c r="L12" s="43">
        <f t="shared" si="3"/>
        <v>6.4001079999999995</v>
      </c>
      <c r="M12" s="43">
        <f t="shared" si="3"/>
        <v>5.7618610000000015</v>
      </c>
      <c r="N12" s="43">
        <f t="shared" si="3"/>
        <v>5.9441199999999998</v>
      </c>
      <c r="O12" s="44">
        <f>AVERAGE(L12:N13)</f>
        <v>6.0353630000000003</v>
      </c>
      <c r="P12" s="43">
        <f>(I12-O12)</f>
        <v>0.62008800000000264</v>
      </c>
      <c r="Q12" s="43">
        <f>(J12-O12)</f>
        <v>-1.1012820000000012</v>
      </c>
      <c r="R12" s="43">
        <f>(K12-O12)</f>
        <v>8.0708999999998809E-2</v>
      </c>
      <c r="S12" s="43">
        <f>2^(-P12)</f>
        <v>0.65063123998811934</v>
      </c>
      <c r="T12" s="43">
        <f>2^(-Q12)</f>
        <v>2.1454525589109288</v>
      </c>
      <c r="U12" s="43">
        <f>2^(-R12)</f>
        <v>0.94559282910220532</v>
      </c>
      <c r="V12" s="17" t="s">
        <v>40</v>
      </c>
      <c r="W12" s="19">
        <f>AVERAGE(S12:U13)</f>
        <v>1.2472255426670846</v>
      </c>
      <c r="X12" s="26">
        <f>STDEV(S12:U13)</f>
        <v>0.79174453853242099</v>
      </c>
      <c r="Y12" s="16">
        <f>X12/SQRT(3)</f>
        <v>0.45711392245110932</v>
      </c>
      <c r="Z12" s="6"/>
    </row>
    <row r="13" spans="1:26" ht="17" x14ac:dyDescent="0.2">
      <c r="A13" s="18"/>
      <c r="B13" s="45" t="s">
        <v>49</v>
      </c>
      <c r="C13">
        <v>23.060272000000001</v>
      </c>
      <c r="D13">
        <v>22.485980999999999</v>
      </c>
      <c r="E13">
        <v>22.957283</v>
      </c>
      <c r="F13">
        <v>20.945864</v>
      </c>
      <c r="G13">
        <v>20.548552000000001</v>
      </c>
      <c r="H13">
        <v>20.45983</v>
      </c>
      <c r="I13" s="43"/>
      <c r="J13" s="43"/>
      <c r="K13" s="43"/>
      <c r="L13" s="43"/>
      <c r="M13" s="43"/>
      <c r="N13" s="43"/>
      <c r="O13" s="46"/>
      <c r="P13" s="43"/>
      <c r="Q13" s="43"/>
      <c r="R13" s="43"/>
      <c r="S13" s="43"/>
      <c r="T13" s="43"/>
      <c r="U13" s="43"/>
      <c r="V13" s="18"/>
      <c r="W13" s="20"/>
      <c r="X13" s="26"/>
      <c r="Y13" s="16"/>
      <c r="Z13" s="6"/>
    </row>
    <row r="14" spans="1:26" ht="34" x14ac:dyDescent="0.2">
      <c r="A14" s="40" t="s">
        <v>34</v>
      </c>
      <c r="B14" s="41"/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42" t="s">
        <v>7</v>
      </c>
      <c r="J14" s="6" t="s">
        <v>8</v>
      </c>
      <c r="K14" s="6" t="s">
        <v>9</v>
      </c>
      <c r="L14" s="42" t="s">
        <v>10</v>
      </c>
      <c r="M14" s="42" t="s">
        <v>11</v>
      </c>
      <c r="N14" s="42" t="s">
        <v>12</v>
      </c>
      <c r="O14" s="34" t="s">
        <v>13</v>
      </c>
      <c r="P14" s="42" t="s">
        <v>14</v>
      </c>
      <c r="Q14" s="42" t="s">
        <v>15</v>
      </c>
      <c r="R14" s="42" t="s">
        <v>16</v>
      </c>
      <c r="S14" s="34" t="s">
        <v>17</v>
      </c>
      <c r="T14" s="34" t="s">
        <v>18</v>
      </c>
      <c r="U14" s="9" t="s">
        <v>19</v>
      </c>
      <c r="V14" s="6"/>
      <c r="W14" s="10"/>
      <c r="X14" s="11" t="s">
        <v>20</v>
      </c>
      <c r="Y14" s="12" t="s">
        <v>21</v>
      </c>
      <c r="Z14" s="6"/>
    </row>
    <row r="15" spans="1:26" ht="17" x14ac:dyDescent="0.2">
      <c r="A15" s="17" t="s">
        <v>22</v>
      </c>
      <c r="B15" s="34" t="s">
        <v>29</v>
      </c>
      <c r="C15">
        <v>16.93329</v>
      </c>
      <c r="D15">
        <v>17.925718</v>
      </c>
      <c r="E15">
        <v>17.249777000000002</v>
      </c>
      <c r="F15">
        <v>14.978139000000001</v>
      </c>
      <c r="G15">
        <v>15.113123</v>
      </c>
      <c r="H15">
        <v>15.148952</v>
      </c>
      <c r="I15" s="43">
        <f t="shared" ref="I15:N15" si="4">C16-C15</f>
        <v>7.4888310000000011</v>
      </c>
      <c r="J15" s="43">
        <f t="shared" si="4"/>
        <v>6.7738800000000019</v>
      </c>
      <c r="K15" s="43">
        <f t="shared" si="4"/>
        <v>6.8483829999999983</v>
      </c>
      <c r="L15" s="43">
        <f t="shared" si="4"/>
        <v>6.2967139999999997</v>
      </c>
      <c r="M15" s="43">
        <f t="shared" si="4"/>
        <v>6.4733140000000002</v>
      </c>
      <c r="N15" s="43">
        <f t="shared" si="4"/>
        <v>6.0855870000000021</v>
      </c>
      <c r="O15" s="44">
        <f>AVERAGE(L15:N16)</f>
        <v>6.2852050000000004</v>
      </c>
      <c r="P15" s="43">
        <f>(I15-O15)</f>
        <v>1.2036260000000008</v>
      </c>
      <c r="Q15" s="43">
        <f>(J15-O15)</f>
        <v>0.48867500000000152</v>
      </c>
      <c r="R15" s="43">
        <f>(K15-O15)</f>
        <v>0.56317799999999796</v>
      </c>
      <c r="S15" s="43">
        <f>2^(-P15)</f>
        <v>0.43418265544122642</v>
      </c>
      <c r="T15" s="43">
        <f>2^(-Q15)</f>
        <v>0.7126793362858691</v>
      </c>
      <c r="U15" s="43">
        <f>2^(-R15)</f>
        <v>0.67680962946840606</v>
      </c>
      <c r="V15" s="17" t="s">
        <v>41</v>
      </c>
      <c r="W15" s="19">
        <f>AVERAGE(S15:U16)</f>
        <v>0.60789054039850055</v>
      </c>
      <c r="X15" s="26">
        <f>STDEV(S15:U16)</f>
        <v>0.15150076217313199</v>
      </c>
      <c r="Y15" s="16">
        <f>X15/SQRT(3)</f>
        <v>8.7469005823091237E-2</v>
      </c>
      <c r="Z15" s="6"/>
    </row>
    <row r="16" spans="1:26" ht="17" x14ac:dyDescent="0.2">
      <c r="A16" s="18"/>
      <c r="B16" s="45" t="s">
        <v>49</v>
      </c>
      <c r="C16">
        <v>24.422121000000001</v>
      </c>
      <c r="D16">
        <v>24.699598000000002</v>
      </c>
      <c r="E16">
        <v>24.09816</v>
      </c>
      <c r="F16">
        <v>21.274853</v>
      </c>
      <c r="G16">
        <v>21.586437</v>
      </c>
      <c r="H16">
        <v>21.234539000000002</v>
      </c>
      <c r="I16" s="43"/>
      <c r="J16" s="43"/>
      <c r="K16" s="43"/>
      <c r="L16" s="43"/>
      <c r="M16" s="43"/>
      <c r="N16" s="43"/>
      <c r="O16" s="46"/>
      <c r="P16" s="43"/>
      <c r="Q16" s="43"/>
      <c r="R16" s="43"/>
      <c r="S16" s="43"/>
      <c r="T16" s="43"/>
      <c r="U16" s="43"/>
      <c r="V16" s="18"/>
      <c r="W16" s="20"/>
      <c r="X16" s="26"/>
      <c r="Y16" s="16"/>
      <c r="Z16" s="6"/>
    </row>
    <row r="17" spans="1:26" ht="34" x14ac:dyDescent="0.2">
      <c r="A17" s="40" t="s">
        <v>35</v>
      </c>
      <c r="B17" s="41"/>
      <c r="C17" s="34" t="s">
        <v>6</v>
      </c>
      <c r="D17" s="34" t="s">
        <v>6</v>
      </c>
      <c r="E17" s="34" t="s">
        <v>6</v>
      </c>
      <c r="F17" s="34" t="s">
        <v>6</v>
      </c>
      <c r="G17" s="34" t="s">
        <v>6</v>
      </c>
      <c r="H17" s="34" t="s">
        <v>6</v>
      </c>
      <c r="I17" s="42" t="s">
        <v>7</v>
      </c>
      <c r="J17" s="6" t="s">
        <v>8</v>
      </c>
      <c r="K17" s="6" t="s">
        <v>9</v>
      </c>
      <c r="L17" s="42" t="s">
        <v>10</v>
      </c>
      <c r="M17" s="42" t="s">
        <v>11</v>
      </c>
      <c r="N17" s="42" t="s">
        <v>12</v>
      </c>
      <c r="O17" s="34" t="s">
        <v>13</v>
      </c>
      <c r="P17" s="42" t="s">
        <v>14</v>
      </c>
      <c r="Q17" s="42" t="s">
        <v>15</v>
      </c>
      <c r="R17" s="42" t="s">
        <v>16</v>
      </c>
      <c r="S17" s="34" t="s">
        <v>17</v>
      </c>
      <c r="T17" s="34" t="s">
        <v>18</v>
      </c>
      <c r="U17" s="9" t="s">
        <v>19</v>
      </c>
      <c r="V17" s="6"/>
      <c r="W17" s="10"/>
      <c r="X17" s="11" t="s">
        <v>20</v>
      </c>
      <c r="Y17" s="12" t="s">
        <v>21</v>
      </c>
      <c r="Z17" s="6"/>
    </row>
    <row r="18" spans="1:26" ht="17" x14ac:dyDescent="0.2">
      <c r="A18" s="17" t="s">
        <v>22</v>
      </c>
      <c r="B18" s="34" t="s">
        <v>29</v>
      </c>
      <c r="C18">
        <v>17.105331</v>
      </c>
      <c r="D18">
        <v>17.105331</v>
      </c>
      <c r="E18">
        <v>17.638842</v>
      </c>
      <c r="F18">
        <v>14.978139000000001</v>
      </c>
      <c r="G18">
        <v>15.113123</v>
      </c>
      <c r="H18">
        <v>15.148952</v>
      </c>
      <c r="I18" s="43">
        <f t="shared" ref="I18:N18" si="5">C19-C18</f>
        <v>6.718077000000001</v>
      </c>
      <c r="J18" s="43">
        <f t="shared" si="5"/>
        <v>6.4983010000000014</v>
      </c>
      <c r="K18" s="43">
        <f t="shared" si="5"/>
        <v>6.1669419999999988</v>
      </c>
      <c r="L18" s="43">
        <f t="shared" si="5"/>
        <v>6.2967139999999997</v>
      </c>
      <c r="M18" s="43">
        <f t="shared" si="5"/>
        <v>6.4733140000000002</v>
      </c>
      <c r="N18" s="43">
        <f t="shared" si="5"/>
        <v>6.0855870000000021</v>
      </c>
      <c r="O18" s="44">
        <f>AVERAGE(L18:N19)</f>
        <v>6.2852050000000004</v>
      </c>
      <c r="P18" s="43">
        <f>(I18-O18)</f>
        <v>0.43287200000000059</v>
      </c>
      <c r="Q18" s="43">
        <f>(J18-O18)</f>
        <v>0.21309600000000106</v>
      </c>
      <c r="R18" s="43">
        <f>(K18-O18)</f>
        <v>-0.11826300000000156</v>
      </c>
      <c r="S18" s="43">
        <f>2^(-P18)</f>
        <v>0.74078562069805054</v>
      </c>
      <c r="T18" s="43">
        <f>2^(-Q18)</f>
        <v>0.86268393780652963</v>
      </c>
      <c r="U18" s="43">
        <f>2^(-R18)</f>
        <v>1.085427224742999</v>
      </c>
      <c r="V18" s="17" t="s">
        <v>42</v>
      </c>
      <c r="W18" s="19">
        <f>AVERAGE(S18:U19)</f>
        <v>0.89629892774919317</v>
      </c>
      <c r="X18" s="26">
        <f>STDEV(S18:U19)</f>
        <v>0.17476250876919366</v>
      </c>
      <c r="Y18" s="16">
        <f>X18/SQRT(3)</f>
        <v>0.1008991814821483</v>
      </c>
      <c r="Z18" s="6"/>
    </row>
    <row r="19" spans="1:26" ht="17" x14ac:dyDescent="0.2">
      <c r="A19" s="18"/>
      <c r="B19" s="45" t="s">
        <v>49</v>
      </c>
      <c r="C19">
        <v>23.823408000000001</v>
      </c>
      <c r="D19">
        <v>23.603632000000001</v>
      </c>
      <c r="E19">
        <v>23.805783999999999</v>
      </c>
      <c r="F19">
        <v>21.274853</v>
      </c>
      <c r="G19">
        <v>21.586437</v>
      </c>
      <c r="H19">
        <v>21.234539000000002</v>
      </c>
      <c r="I19" s="43"/>
      <c r="J19" s="43"/>
      <c r="K19" s="43"/>
      <c r="L19" s="43"/>
      <c r="M19" s="43"/>
      <c r="N19" s="43"/>
      <c r="O19" s="46"/>
      <c r="P19" s="43"/>
      <c r="Q19" s="43"/>
      <c r="R19" s="43"/>
      <c r="S19" s="43"/>
      <c r="T19" s="43"/>
      <c r="U19" s="43"/>
      <c r="V19" s="18"/>
      <c r="W19" s="20"/>
      <c r="X19" s="26"/>
      <c r="Y19" s="16"/>
      <c r="Z19" s="6"/>
    </row>
    <row r="20" spans="1:26" ht="34" x14ac:dyDescent="0.2">
      <c r="A20" s="40" t="s">
        <v>36</v>
      </c>
      <c r="B20" s="41"/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42" t="s">
        <v>7</v>
      </c>
      <c r="J20" s="6" t="s">
        <v>8</v>
      </c>
      <c r="K20" s="6" t="s">
        <v>9</v>
      </c>
      <c r="L20" s="42" t="s">
        <v>10</v>
      </c>
      <c r="M20" s="42" t="s">
        <v>11</v>
      </c>
      <c r="N20" s="42" t="s">
        <v>12</v>
      </c>
      <c r="O20" s="34" t="s">
        <v>13</v>
      </c>
      <c r="P20" s="42" t="s">
        <v>14</v>
      </c>
      <c r="Q20" s="42" t="s">
        <v>15</v>
      </c>
      <c r="R20" s="42" t="s">
        <v>16</v>
      </c>
      <c r="S20" s="34" t="s">
        <v>17</v>
      </c>
      <c r="T20" s="34" t="s">
        <v>18</v>
      </c>
      <c r="U20" s="9" t="s">
        <v>19</v>
      </c>
      <c r="V20" s="6"/>
      <c r="W20" s="10"/>
      <c r="X20" s="11" t="s">
        <v>20</v>
      </c>
      <c r="Y20" s="12" t="s">
        <v>21</v>
      </c>
      <c r="Z20" s="6"/>
    </row>
    <row r="21" spans="1:26" ht="17" x14ac:dyDescent="0.2">
      <c r="A21" s="17" t="s">
        <v>22</v>
      </c>
      <c r="B21" s="34" t="s">
        <v>29</v>
      </c>
      <c r="C21">
        <v>17.656821999999998</v>
      </c>
      <c r="D21">
        <v>17.370369</v>
      </c>
      <c r="E21">
        <v>17.712630999999998</v>
      </c>
      <c r="F21">
        <v>14.978139000000001</v>
      </c>
      <c r="G21">
        <v>15.113123</v>
      </c>
      <c r="H21">
        <v>15.148952</v>
      </c>
      <c r="I21" s="43">
        <f t="shared" ref="I21:N21" si="6">C22-C21</f>
        <v>5.3269030000000015</v>
      </c>
      <c r="J21" s="43">
        <f t="shared" si="6"/>
        <v>5.3199840000000016</v>
      </c>
      <c r="K21" s="43">
        <f t="shared" si="6"/>
        <v>5.2488120000000009</v>
      </c>
      <c r="L21" s="43">
        <f t="shared" si="6"/>
        <v>6.2967139999999997</v>
      </c>
      <c r="M21" s="43">
        <f t="shared" si="6"/>
        <v>6.4733140000000002</v>
      </c>
      <c r="N21" s="43">
        <f t="shared" si="6"/>
        <v>6.0855870000000021</v>
      </c>
      <c r="O21" s="44">
        <f>AVERAGE(L21:N22)</f>
        <v>6.2852050000000004</v>
      </c>
      <c r="P21" s="43">
        <f>(I21-O21)</f>
        <v>-0.95830199999999888</v>
      </c>
      <c r="Q21" s="43">
        <f>(J21-O21)</f>
        <v>-0.96522099999999877</v>
      </c>
      <c r="R21" s="43">
        <f>(K21-O21)</f>
        <v>-1.0363929999999995</v>
      </c>
      <c r="S21" s="43">
        <f>2^(-P21)</f>
        <v>1.943021682115591</v>
      </c>
      <c r="T21" s="43">
        <f>2^(-Q21)</f>
        <v>1.9523625723360871</v>
      </c>
      <c r="U21" s="43">
        <f>2^(-R21)</f>
        <v>2.0510931314854273</v>
      </c>
      <c r="V21" s="17" t="s">
        <v>43</v>
      </c>
      <c r="W21" s="19">
        <f>AVERAGE(S21:U22)</f>
        <v>1.9821591286457021</v>
      </c>
      <c r="X21" s="26">
        <f>STDEV(S21:U22)</f>
        <v>5.9881012167116041E-2</v>
      </c>
      <c r="Y21" s="16">
        <f>X21/SQRT(3)</f>
        <v>3.4572318494031702E-2</v>
      </c>
      <c r="Z21" s="6"/>
    </row>
    <row r="22" spans="1:26" ht="17" x14ac:dyDescent="0.2">
      <c r="A22" s="18"/>
      <c r="B22" s="45" t="s">
        <v>49</v>
      </c>
      <c r="C22">
        <v>22.983725</v>
      </c>
      <c r="D22">
        <v>22.690353000000002</v>
      </c>
      <c r="E22">
        <v>22.961442999999999</v>
      </c>
      <c r="F22">
        <v>21.274853</v>
      </c>
      <c r="G22">
        <v>21.586437</v>
      </c>
      <c r="H22">
        <v>21.234539000000002</v>
      </c>
      <c r="I22" s="43"/>
      <c r="J22" s="43"/>
      <c r="K22" s="43"/>
      <c r="L22" s="43"/>
      <c r="M22" s="43"/>
      <c r="N22" s="43"/>
      <c r="O22" s="46"/>
      <c r="P22" s="43"/>
      <c r="Q22" s="43"/>
      <c r="R22" s="43"/>
      <c r="S22" s="43"/>
      <c r="T22" s="43"/>
      <c r="U22" s="43"/>
      <c r="V22" s="18"/>
      <c r="W22" s="20"/>
      <c r="X22" s="26"/>
      <c r="Y22" s="16"/>
      <c r="Z22" s="6"/>
    </row>
    <row r="27" spans="1:26" x14ac:dyDescent="0.2">
      <c r="C27" t="s">
        <v>45</v>
      </c>
    </row>
    <row r="28" spans="1:26" x14ac:dyDescent="0.2">
      <c r="B28" t="s">
        <v>47</v>
      </c>
      <c r="C28">
        <v>0.434</v>
      </c>
    </row>
    <row r="29" spans="1:26" ht="15" customHeight="1" x14ac:dyDescent="0.2">
      <c r="B29" t="s">
        <v>38</v>
      </c>
      <c r="C29">
        <v>2.5000000000000001E-2</v>
      </c>
      <c r="R29" s="17" t="s">
        <v>37</v>
      </c>
      <c r="S29" s="19">
        <v>1.0168773708024965</v>
      </c>
      <c r="V29" s="16">
        <v>0.12707246068084257</v>
      </c>
    </row>
    <row r="30" spans="1:26" ht="15" customHeight="1" x14ac:dyDescent="0.2">
      <c r="B30" t="s">
        <v>39</v>
      </c>
      <c r="C30">
        <v>1.6E-2</v>
      </c>
      <c r="R30" s="18"/>
      <c r="S30" s="20"/>
      <c r="V30" s="16"/>
    </row>
    <row r="31" spans="1:26" ht="15" customHeight="1" x14ac:dyDescent="0.2">
      <c r="B31" t="s">
        <v>40</v>
      </c>
      <c r="C31">
        <v>0.32700000000000001</v>
      </c>
      <c r="R31" s="17" t="s">
        <v>38</v>
      </c>
      <c r="S31" s="19">
        <v>0.82624933786073951</v>
      </c>
      <c r="V31" s="16">
        <v>0.28306085616237009</v>
      </c>
    </row>
    <row r="32" spans="1:26" ht="15" customHeight="1" x14ac:dyDescent="0.2">
      <c r="B32" t="s">
        <v>41</v>
      </c>
      <c r="C32">
        <v>1E-3</v>
      </c>
      <c r="R32" s="18"/>
      <c r="S32" s="20"/>
      <c r="V32" s="16"/>
    </row>
    <row r="33" spans="2:22" ht="15" customHeight="1" x14ac:dyDescent="0.2">
      <c r="B33" t="s">
        <v>42</v>
      </c>
      <c r="C33">
        <v>5.8999999999999997E-2</v>
      </c>
      <c r="R33" s="17" t="s">
        <v>39</v>
      </c>
      <c r="S33" s="19">
        <v>0.76053653170278979</v>
      </c>
      <c r="V33" s="16">
        <v>9.763439312087728E-2</v>
      </c>
    </row>
    <row r="34" spans="2:22" ht="15" customHeight="1" x14ac:dyDescent="0.2">
      <c r="B34" t="s">
        <v>43</v>
      </c>
      <c r="C34">
        <v>1.9999999999999999E-6</v>
      </c>
      <c r="R34" s="18"/>
      <c r="S34" s="20"/>
      <c r="V34" s="16"/>
    </row>
    <row r="35" spans="2:22" ht="15" customHeight="1" x14ac:dyDescent="0.2">
      <c r="R35" s="17" t="s">
        <v>40</v>
      </c>
      <c r="S35" s="19">
        <v>1.2472255426670846</v>
      </c>
      <c r="V35" s="16">
        <v>0.45711392245110932</v>
      </c>
    </row>
    <row r="36" spans="2:22" ht="15" customHeight="1" x14ac:dyDescent="0.2">
      <c r="R36" s="18"/>
      <c r="S36" s="20"/>
      <c r="V36" s="16"/>
    </row>
    <row r="37" spans="2:22" ht="15" customHeight="1" x14ac:dyDescent="0.2">
      <c r="R37" s="17" t="s">
        <v>41</v>
      </c>
      <c r="S37" s="19">
        <v>0.60789054039850055</v>
      </c>
      <c r="V37" s="16">
        <v>8.7469005823091237E-2</v>
      </c>
    </row>
    <row r="38" spans="2:22" ht="15" customHeight="1" x14ac:dyDescent="0.2">
      <c r="R38" s="18"/>
      <c r="S38" s="20"/>
      <c r="V38" s="16"/>
    </row>
    <row r="39" spans="2:22" ht="15" customHeight="1" x14ac:dyDescent="0.2">
      <c r="R39" s="17" t="s">
        <v>42</v>
      </c>
      <c r="S39" s="19">
        <v>0.89629892774919317</v>
      </c>
      <c r="V39" s="16">
        <v>0.1008991814821483</v>
      </c>
    </row>
    <row r="40" spans="2:22" ht="15" customHeight="1" x14ac:dyDescent="0.2">
      <c r="R40" s="18"/>
      <c r="S40" s="20"/>
      <c r="V40" s="16"/>
    </row>
    <row r="41" spans="2:22" ht="15" customHeight="1" x14ac:dyDescent="0.2">
      <c r="R41" s="17" t="s">
        <v>43</v>
      </c>
      <c r="S41" s="19">
        <v>1.9821591286457021</v>
      </c>
      <c r="V41" s="16">
        <v>3.4572318494031702E-2</v>
      </c>
    </row>
    <row r="42" spans="2:22" ht="15" customHeight="1" x14ac:dyDescent="0.2">
      <c r="R42" s="18"/>
      <c r="S42" s="20"/>
      <c r="V42" s="16"/>
    </row>
  </sheetData>
  <mergeCells count="159">
    <mergeCell ref="R39:R40"/>
    <mergeCell ref="S39:S40"/>
    <mergeCell ref="V39:V40"/>
    <mergeCell ref="R41:R42"/>
    <mergeCell ref="S41:S42"/>
    <mergeCell ref="V41:V42"/>
    <mergeCell ref="R35:R36"/>
    <mergeCell ref="S35:S36"/>
    <mergeCell ref="V35:V36"/>
    <mergeCell ref="R37:R38"/>
    <mergeCell ref="S37:S38"/>
    <mergeCell ref="V37:V38"/>
    <mergeCell ref="R31:R32"/>
    <mergeCell ref="S31:S32"/>
    <mergeCell ref="V31:V32"/>
    <mergeCell ref="R33:R34"/>
    <mergeCell ref="S33:S34"/>
    <mergeCell ref="V33:V34"/>
    <mergeCell ref="V21:V22"/>
    <mergeCell ref="W21:W22"/>
    <mergeCell ref="X21:X22"/>
    <mergeCell ref="Y21:Y22"/>
    <mergeCell ref="R29:R30"/>
    <mergeCell ref="S29:S30"/>
    <mergeCell ref="V29:V30"/>
    <mergeCell ref="P21:P22"/>
    <mergeCell ref="Q21:Q22"/>
    <mergeCell ref="R21:R22"/>
    <mergeCell ref="S21:S22"/>
    <mergeCell ref="T21:T22"/>
    <mergeCell ref="U21:U22"/>
    <mergeCell ref="Y18:Y19"/>
    <mergeCell ref="A20:B20"/>
    <mergeCell ref="A21:A22"/>
    <mergeCell ref="I21:I22"/>
    <mergeCell ref="J21:J22"/>
    <mergeCell ref="K21:K22"/>
    <mergeCell ref="L21:L22"/>
    <mergeCell ref="M21:M22"/>
    <mergeCell ref="N21:N22"/>
    <mergeCell ref="O21:O22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V15:V16"/>
    <mergeCell ref="W15:W16"/>
    <mergeCell ref="X15:X16"/>
    <mergeCell ref="Y15:Y16"/>
    <mergeCell ref="A17:B17"/>
    <mergeCell ref="A18:A19"/>
    <mergeCell ref="I18:I19"/>
    <mergeCell ref="J18:J19"/>
    <mergeCell ref="K18:K19"/>
    <mergeCell ref="L18:L19"/>
    <mergeCell ref="P15:P16"/>
    <mergeCell ref="Q15:Q16"/>
    <mergeCell ref="R15:R16"/>
    <mergeCell ref="S15:S16"/>
    <mergeCell ref="T15:T16"/>
    <mergeCell ref="U15:U16"/>
    <mergeCell ref="Y12:Y13"/>
    <mergeCell ref="A14:B14"/>
    <mergeCell ref="A15:A16"/>
    <mergeCell ref="I15:I16"/>
    <mergeCell ref="J15:J16"/>
    <mergeCell ref="K15:K16"/>
    <mergeCell ref="L15:L16"/>
    <mergeCell ref="M15:M16"/>
    <mergeCell ref="N15:N16"/>
    <mergeCell ref="O15:O16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V9:V10"/>
    <mergeCell ref="W9:W10"/>
    <mergeCell ref="X9:X10"/>
    <mergeCell ref="Y9:Y10"/>
    <mergeCell ref="A11:B11"/>
    <mergeCell ref="A12:A13"/>
    <mergeCell ref="I12:I13"/>
    <mergeCell ref="J12:J13"/>
    <mergeCell ref="K12:K13"/>
    <mergeCell ref="L12:L13"/>
    <mergeCell ref="P9:P10"/>
    <mergeCell ref="Q9:Q10"/>
    <mergeCell ref="R9:R10"/>
    <mergeCell ref="S9:S10"/>
    <mergeCell ref="T9:T10"/>
    <mergeCell ref="U9:U10"/>
    <mergeCell ref="Y6:Y7"/>
    <mergeCell ref="A8:B8"/>
    <mergeCell ref="A9:A10"/>
    <mergeCell ref="I9:I10"/>
    <mergeCell ref="J9:J10"/>
    <mergeCell ref="K9:K10"/>
    <mergeCell ref="L9:L10"/>
    <mergeCell ref="M9:M10"/>
    <mergeCell ref="N9:N10"/>
    <mergeCell ref="O9:O10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A5:B5"/>
    <mergeCell ref="A6:A7"/>
    <mergeCell ref="I6:I7"/>
    <mergeCell ref="J6:J7"/>
    <mergeCell ref="K6:K7"/>
    <mergeCell ref="L6:L7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A3:A4"/>
    <mergeCell ref="I3:I4"/>
    <mergeCell ref="J3:J4"/>
    <mergeCell ref="K3:K4"/>
    <mergeCell ref="L3:L4"/>
    <mergeCell ref="M3:M4"/>
    <mergeCell ref="I1:K1"/>
    <mergeCell ref="L1:N1"/>
    <mergeCell ref="P1:R1"/>
    <mergeCell ref="S1:U1"/>
    <mergeCell ref="X1:Y1"/>
    <mergeCell ref="A2:B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A80F-DCC1-1A4B-BF2D-989973978630}">
  <dimension ref="A1:Y22"/>
  <sheetViews>
    <sheetView tabSelected="1" workbookViewId="0">
      <selection sqref="A1:Y22"/>
    </sheetView>
  </sheetViews>
  <sheetFormatPr baseColWidth="10" defaultRowHeight="16" x14ac:dyDescent="0.2"/>
  <sheetData>
    <row r="1" spans="1:25" ht="34" x14ac:dyDescent="0.2">
      <c r="A1" s="1"/>
      <c r="B1" s="33"/>
      <c r="C1" s="34" t="s">
        <v>26</v>
      </c>
      <c r="D1" s="34" t="s">
        <v>25</v>
      </c>
      <c r="E1" s="34" t="s">
        <v>24</v>
      </c>
      <c r="F1" s="34" t="s">
        <v>23</v>
      </c>
      <c r="G1" s="34" t="s">
        <v>27</v>
      </c>
      <c r="H1" s="34" t="s">
        <v>28</v>
      </c>
      <c r="I1" s="35" t="s">
        <v>0</v>
      </c>
      <c r="J1" s="36"/>
      <c r="K1" s="37"/>
      <c r="L1" s="35" t="s">
        <v>1</v>
      </c>
      <c r="M1" s="36"/>
      <c r="N1" s="37"/>
      <c r="O1" s="38"/>
      <c r="P1" s="35" t="s">
        <v>2</v>
      </c>
      <c r="Q1" s="36"/>
      <c r="R1" s="37"/>
      <c r="S1" s="39" t="s">
        <v>3</v>
      </c>
      <c r="T1" s="39"/>
      <c r="U1" s="39"/>
      <c r="V1" s="6"/>
      <c r="W1" s="14" t="s">
        <v>4</v>
      </c>
      <c r="X1" s="27" t="s">
        <v>5</v>
      </c>
      <c r="Y1" s="28"/>
    </row>
    <row r="2" spans="1:25" ht="34" x14ac:dyDescent="0.2">
      <c r="A2" s="40" t="s">
        <v>30</v>
      </c>
      <c r="B2" s="41"/>
      <c r="C2" s="34" t="s">
        <v>6</v>
      </c>
      <c r="D2" s="34" t="s">
        <v>6</v>
      </c>
      <c r="E2" s="34" t="s">
        <v>6</v>
      </c>
      <c r="F2" s="34" t="s">
        <v>6</v>
      </c>
      <c r="G2" s="34" t="s">
        <v>6</v>
      </c>
      <c r="H2" s="34" t="s">
        <v>6</v>
      </c>
      <c r="I2" s="42" t="s">
        <v>7</v>
      </c>
      <c r="J2" s="6" t="s">
        <v>8</v>
      </c>
      <c r="K2" s="6" t="s">
        <v>9</v>
      </c>
      <c r="L2" s="42" t="s">
        <v>10</v>
      </c>
      <c r="M2" s="42" t="s">
        <v>11</v>
      </c>
      <c r="N2" s="42" t="s">
        <v>12</v>
      </c>
      <c r="O2" s="34" t="s">
        <v>13</v>
      </c>
      <c r="P2" s="42" t="s">
        <v>14</v>
      </c>
      <c r="Q2" s="42" t="s">
        <v>15</v>
      </c>
      <c r="R2" s="42" t="s">
        <v>16</v>
      </c>
      <c r="S2" s="34" t="s">
        <v>17</v>
      </c>
      <c r="T2" s="34" t="s">
        <v>18</v>
      </c>
      <c r="U2" s="9" t="s">
        <v>19</v>
      </c>
      <c r="V2" s="6"/>
      <c r="W2" s="10"/>
      <c r="X2" s="11" t="s">
        <v>20</v>
      </c>
      <c r="Y2" s="12" t="s">
        <v>21</v>
      </c>
    </row>
    <row r="3" spans="1:25" ht="17" x14ac:dyDescent="0.2">
      <c r="A3" s="17" t="s">
        <v>22</v>
      </c>
      <c r="B3" s="34" t="s">
        <v>29</v>
      </c>
      <c r="C3">
        <v>14.807356</v>
      </c>
      <c r="D3">
        <v>15.843987</v>
      </c>
      <c r="E3">
        <v>15.833786</v>
      </c>
      <c r="F3">
        <v>14.807356</v>
      </c>
      <c r="G3">
        <v>15.843987</v>
      </c>
      <c r="H3">
        <v>15.833786</v>
      </c>
      <c r="I3" s="43">
        <f t="shared" ref="I3:N3" si="0">C4-C3</f>
        <v>3.4346939999999986</v>
      </c>
      <c r="J3" s="43">
        <f t="shared" si="0"/>
        <v>2.5386560000000014</v>
      </c>
      <c r="K3" s="43">
        <f t="shared" si="0"/>
        <v>2.4627900000000018</v>
      </c>
      <c r="L3" s="43">
        <f t="shared" si="0"/>
        <v>3.4346939999999986</v>
      </c>
      <c r="M3" s="43">
        <f t="shared" si="0"/>
        <v>2.5386560000000014</v>
      </c>
      <c r="N3" s="43">
        <f t="shared" si="0"/>
        <v>2.4627900000000018</v>
      </c>
      <c r="O3" s="44">
        <f>AVERAGE(L3:N4)</f>
        <v>2.8120466666666672</v>
      </c>
      <c r="P3" s="43">
        <f>(I3-O3)</f>
        <v>0.62264733333333133</v>
      </c>
      <c r="Q3" s="43">
        <f>(J3-O3)</f>
        <v>-0.27339066666666589</v>
      </c>
      <c r="R3" s="43">
        <f>(K3-O3)</f>
        <v>-0.34925666666666544</v>
      </c>
      <c r="S3" s="43">
        <f>2^(-P3)</f>
        <v>0.64947804680877996</v>
      </c>
      <c r="T3" s="43">
        <f>2^(-Q3)</f>
        <v>1.2086450874779604</v>
      </c>
      <c r="U3" s="43">
        <f>2^(-R3)</f>
        <v>1.2739040926118037</v>
      </c>
      <c r="V3" s="17" t="s">
        <v>37</v>
      </c>
      <c r="W3" s="19">
        <f>AVERAGE(S3:U4)</f>
        <v>1.0440090756328482</v>
      </c>
      <c r="X3" s="26">
        <f>STDEV(S3:U4)</f>
        <v>0.34322839912585573</v>
      </c>
      <c r="Y3" s="16">
        <f>X3/SQRT(3)</f>
        <v>0.19816300862883712</v>
      </c>
    </row>
    <row r="4" spans="1:25" ht="17" x14ac:dyDescent="0.2">
      <c r="A4" s="18"/>
      <c r="B4" s="45" t="s">
        <v>50</v>
      </c>
      <c r="C4">
        <v>18.242049999999999</v>
      </c>
      <c r="D4">
        <v>18.382643000000002</v>
      </c>
      <c r="E4">
        <v>18.296576000000002</v>
      </c>
      <c r="F4">
        <v>18.242049999999999</v>
      </c>
      <c r="G4">
        <v>18.382643000000002</v>
      </c>
      <c r="H4" s="47">
        <v>18.296576000000002</v>
      </c>
      <c r="I4" s="43"/>
      <c r="J4" s="43"/>
      <c r="K4" s="43"/>
      <c r="L4" s="43"/>
      <c r="M4" s="43"/>
      <c r="N4" s="43"/>
      <c r="O4" s="46"/>
      <c r="P4" s="43"/>
      <c r="Q4" s="43"/>
      <c r="R4" s="43"/>
      <c r="S4" s="43"/>
      <c r="T4" s="43"/>
      <c r="U4" s="43"/>
      <c r="V4" s="18"/>
      <c r="W4" s="20"/>
      <c r="X4" s="26"/>
      <c r="Y4" s="16"/>
    </row>
    <row r="5" spans="1:25" ht="34" x14ac:dyDescent="0.2">
      <c r="A5" s="40" t="s">
        <v>31</v>
      </c>
      <c r="B5" s="41"/>
      <c r="C5" s="34" t="s">
        <v>6</v>
      </c>
      <c r="D5" s="34" t="s">
        <v>6</v>
      </c>
      <c r="E5" s="34" t="s">
        <v>6</v>
      </c>
      <c r="F5" s="34" t="s">
        <v>6</v>
      </c>
      <c r="G5" s="34" t="s">
        <v>6</v>
      </c>
      <c r="H5" s="34" t="s">
        <v>6</v>
      </c>
      <c r="I5" s="42" t="s">
        <v>7</v>
      </c>
      <c r="J5" s="6" t="s">
        <v>8</v>
      </c>
      <c r="K5" s="6" t="s">
        <v>9</v>
      </c>
      <c r="L5" s="42" t="s">
        <v>10</v>
      </c>
      <c r="M5" s="42" t="s">
        <v>11</v>
      </c>
      <c r="N5" s="42" t="s">
        <v>12</v>
      </c>
      <c r="O5" s="34" t="s">
        <v>13</v>
      </c>
      <c r="P5" s="42" t="s">
        <v>14</v>
      </c>
      <c r="Q5" s="42" t="s">
        <v>15</v>
      </c>
      <c r="R5" s="42" t="s">
        <v>16</v>
      </c>
      <c r="S5" s="34" t="s">
        <v>17</v>
      </c>
      <c r="T5" s="34" t="s">
        <v>18</v>
      </c>
      <c r="U5" s="9" t="s">
        <v>19</v>
      </c>
      <c r="V5" s="6"/>
      <c r="W5" s="10"/>
      <c r="X5" s="11" t="s">
        <v>20</v>
      </c>
      <c r="Y5" s="12" t="s">
        <v>21</v>
      </c>
    </row>
    <row r="6" spans="1:25" ht="17" x14ac:dyDescent="0.2">
      <c r="A6" s="17" t="s">
        <v>22</v>
      </c>
      <c r="B6" s="34" t="s">
        <v>29</v>
      </c>
      <c r="C6">
        <v>15.450869000000001</v>
      </c>
      <c r="D6">
        <v>16.274121999999998</v>
      </c>
      <c r="E6">
        <v>15.704929</v>
      </c>
      <c r="F6">
        <v>14.807356</v>
      </c>
      <c r="G6">
        <v>15.843987</v>
      </c>
      <c r="H6">
        <v>15.833786</v>
      </c>
      <c r="I6" s="43">
        <f t="shared" ref="I6:N6" si="1">C7-C6</f>
        <v>3.4602489999999975</v>
      </c>
      <c r="J6" s="43">
        <f t="shared" si="1"/>
        <v>2.0399650000000022</v>
      </c>
      <c r="K6" s="43">
        <f t="shared" si="1"/>
        <v>3.0644290000000005</v>
      </c>
      <c r="L6" s="43">
        <f t="shared" si="1"/>
        <v>3.4346939999999986</v>
      </c>
      <c r="M6" s="43">
        <f t="shared" si="1"/>
        <v>2.5386560000000014</v>
      </c>
      <c r="N6" s="43">
        <f t="shared" si="1"/>
        <v>2.4627900000000018</v>
      </c>
      <c r="O6" s="44">
        <f>AVERAGE(L6:N7)</f>
        <v>2.8120466666666672</v>
      </c>
      <c r="P6" s="43">
        <f>(I6-O6)</f>
        <v>0.64820233333333022</v>
      </c>
      <c r="Q6" s="43">
        <f>(J6-O6)</f>
        <v>-0.772081666666665</v>
      </c>
      <c r="R6" s="43">
        <f>(K6-O6)</f>
        <v>0.25238233333333326</v>
      </c>
      <c r="S6" s="43">
        <f>2^(-P6)</f>
        <v>0.63807489019053587</v>
      </c>
      <c r="T6" s="43">
        <f>2^(-Q6)</f>
        <v>1.7077320956709099</v>
      </c>
      <c r="U6" s="43">
        <f>2^(-R6)</f>
        <v>0.83950898243898586</v>
      </c>
      <c r="V6" s="17" t="s">
        <v>38</v>
      </c>
      <c r="W6" s="19">
        <f>AVERAGE(S6:U7)</f>
        <v>1.0617719894334774</v>
      </c>
      <c r="X6" s="26">
        <f>STDEV(S6:U7)</f>
        <v>0.56841205785741011</v>
      </c>
      <c r="Y6" s="16">
        <f>X6/SQRT(3)</f>
        <v>0.32817285461460488</v>
      </c>
    </row>
    <row r="7" spans="1:25" ht="17" x14ac:dyDescent="0.2">
      <c r="A7" s="18"/>
      <c r="B7" s="45" t="s">
        <v>50</v>
      </c>
      <c r="C7">
        <v>18.911117999999998</v>
      </c>
      <c r="D7">
        <v>18.314087000000001</v>
      </c>
      <c r="E7">
        <v>18.769358</v>
      </c>
      <c r="F7">
        <v>18.242049999999999</v>
      </c>
      <c r="G7">
        <v>18.382643000000002</v>
      </c>
      <c r="H7" s="47">
        <v>18.296576000000002</v>
      </c>
      <c r="I7" s="43"/>
      <c r="J7" s="43"/>
      <c r="K7" s="43"/>
      <c r="L7" s="43"/>
      <c r="M7" s="43"/>
      <c r="N7" s="43"/>
      <c r="O7" s="46"/>
      <c r="P7" s="43"/>
      <c r="Q7" s="43"/>
      <c r="R7" s="43"/>
      <c r="S7" s="43"/>
      <c r="T7" s="43"/>
      <c r="U7" s="43"/>
      <c r="V7" s="18"/>
      <c r="W7" s="20"/>
      <c r="X7" s="26"/>
      <c r="Y7" s="16"/>
    </row>
    <row r="8" spans="1:25" ht="34" x14ac:dyDescent="0.2">
      <c r="A8" s="40" t="s">
        <v>32</v>
      </c>
      <c r="B8" s="41"/>
      <c r="C8" s="34" t="s">
        <v>6</v>
      </c>
      <c r="D8" s="34" t="s">
        <v>6</v>
      </c>
      <c r="E8" s="34" t="s">
        <v>6</v>
      </c>
      <c r="F8" s="34" t="s">
        <v>6</v>
      </c>
      <c r="G8" s="34" t="s">
        <v>6</v>
      </c>
      <c r="H8" s="34" t="s">
        <v>6</v>
      </c>
      <c r="I8" s="42" t="s">
        <v>7</v>
      </c>
      <c r="J8" s="6" t="s">
        <v>8</v>
      </c>
      <c r="K8" s="6" t="s">
        <v>9</v>
      </c>
      <c r="L8" s="42" t="s">
        <v>10</v>
      </c>
      <c r="M8" s="42" t="s">
        <v>11</v>
      </c>
      <c r="N8" s="42" t="s">
        <v>12</v>
      </c>
      <c r="O8" s="34" t="s">
        <v>13</v>
      </c>
      <c r="P8" s="42" t="s">
        <v>14</v>
      </c>
      <c r="Q8" s="42" t="s">
        <v>15</v>
      </c>
      <c r="R8" s="42" t="s">
        <v>16</v>
      </c>
      <c r="S8" s="34" t="s">
        <v>17</v>
      </c>
      <c r="T8" s="34" t="s">
        <v>18</v>
      </c>
      <c r="U8" s="9" t="s">
        <v>19</v>
      </c>
      <c r="V8" s="6"/>
      <c r="W8" s="10"/>
      <c r="X8" s="11" t="s">
        <v>20</v>
      </c>
      <c r="Y8" s="12" t="s">
        <v>21</v>
      </c>
    </row>
    <row r="9" spans="1:25" ht="17" x14ac:dyDescent="0.2">
      <c r="A9" s="17" t="s">
        <v>22</v>
      </c>
      <c r="B9" s="34" t="s">
        <v>29</v>
      </c>
      <c r="C9">
        <v>15.342083000000001</v>
      </c>
      <c r="D9">
        <v>16.470358000000001</v>
      </c>
      <c r="E9">
        <v>16.030539000000001</v>
      </c>
      <c r="F9">
        <v>14.807356</v>
      </c>
      <c r="G9">
        <v>15.843987</v>
      </c>
      <c r="H9">
        <v>15.833786</v>
      </c>
      <c r="I9" s="43">
        <f t="shared" ref="I9:N9" si="2">C10-C9</f>
        <v>3.1276150000000005</v>
      </c>
      <c r="J9" s="43">
        <f t="shared" si="2"/>
        <v>1.8943440000000002</v>
      </c>
      <c r="K9" s="43">
        <f t="shared" si="2"/>
        <v>2.2434499999999993</v>
      </c>
      <c r="L9" s="43">
        <f t="shared" si="2"/>
        <v>3.4346939999999986</v>
      </c>
      <c r="M9" s="43">
        <f t="shared" si="2"/>
        <v>2.5386560000000014</v>
      </c>
      <c r="N9" s="43">
        <f t="shared" si="2"/>
        <v>2.4627900000000018</v>
      </c>
      <c r="O9" s="44">
        <f>AVERAGE(L9:N10)</f>
        <v>2.8120466666666672</v>
      </c>
      <c r="P9" s="43">
        <f>(I9-O9)</f>
        <v>0.31556833333333323</v>
      </c>
      <c r="Q9" s="43">
        <f>(J9-O9)</f>
        <v>-0.917702666666667</v>
      </c>
      <c r="R9" s="43">
        <f>(K9-O9)</f>
        <v>-0.56859666666666797</v>
      </c>
      <c r="S9" s="43">
        <f>2^(-P9)</f>
        <v>0.8035343851366582</v>
      </c>
      <c r="T9" s="43">
        <f>2^(-Q9)</f>
        <v>1.8891047053981933</v>
      </c>
      <c r="U9" s="43">
        <f>2^(-R9)</f>
        <v>1.4830802520765731</v>
      </c>
      <c r="V9" s="17" t="s">
        <v>39</v>
      </c>
      <c r="W9" s="19">
        <f>AVERAGE(S9:U10)</f>
        <v>1.3919064475371414</v>
      </c>
      <c r="X9" s="26">
        <f>STDEV(S9:U10)</f>
        <v>0.54849815590740969</v>
      </c>
      <c r="Y9" s="16">
        <f>X9/SQRT(3)</f>
        <v>0.31667555796315633</v>
      </c>
    </row>
    <row r="10" spans="1:25" ht="17" x14ac:dyDescent="0.2">
      <c r="A10" s="18"/>
      <c r="B10" s="45" t="s">
        <v>50</v>
      </c>
      <c r="C10">
        <v>18.469698000000001</v>
      </c>
      <c r="D10">
        <v>18.364702000000001</v>
      </c>
      <c r="E10">
        <v>18.273989</v>
      </c>
      <c r="F10">
        <v>18.242049999999999</v>
      </c>
      <c r="G10">
        <v>18.382643000000002</v>
      </c>
      <c r="H10" s="47">
        <v>18.296576000000002</v>
      </c>
      <c r="I10" s="43"/>
      <c r="J10" s="43"/>
      <c r="K10" s="43"/>
      <c r="L10" s="43"/>
      <c r="M10" s="43"/>
      <c r="N10" s="43"/>
      <c r="O10" s="46"/>
      <c r="P10" s="43"/>
      <c r="Q10" s="43"/>
      <c r="R10" s="43"/>
      <c r="S10" s="43"/>
      <c r="T10" s="43"/>
      <c r="U10" s="43"/>
      <c r="V10" s="18"/>
      <c r="W10" s="20"/>
      <c r="X10" s="26"/>
      <c r="Y10" s="16"/>
    </row>
    <row r="11" spans="1:25" ht="34" x14ac:dyDescent="0.2">
      <c r="A11" s="40" t="s">
        <v>33</v>
      </c>
      <c r="B11" s="41"/>
      <c r="C11" s="34" t="s">
        <v>6</v>
      </c>
      <c r="D11" s="34" t="s">
        <v>6</v>
      </c>
      <c r="E11" s="34" t="s">
        <v>6</v>
      </c>
      <c r="F11" s="34" t="s">
        <v>6</v>
      </c>
      <c r="G11" s="34" t="s">
        <v>6</v>
      </c>
      <c r="H11" s="34" t="s">
        <v>6</v>
      </c>
      <c r="I11" s="42" t="s">
        <v>7</v>
      </c>
      <c r="J11" s="6" t="s">
        <v>8</v>
      </c>
      <c r="K11" s="6" t="s">
        <v>9</v>
      </c>
      <c r="L11" s="42" t="s">
        <v>10</v>
      </c>
      <c r="M11" s="42" t="s">
        <v>11</v>
      </c>
      <c r="N11" s="42" t="s">
        <v>12</v>
      </c>
      <c r="O11" s="34" t="s">
        <v>13</v>
      </c>
      <c r="P11" s="42" t="s">
        <v>14</v>
      </c>
      <c r="Q11" s="42" t="s">
        <v>15</v>
      </c>
      <c r="R11" s="42" t="s">
        <v>16</v>
      </c>
      <c r="S11" s="34" t="s">
        <v>17</v>
      </c>
      <c r="T11" s="34" t="s">
        <v>18</v>
      </c>
      <c r="U11" s="9" t="s">
        <v>19</v>
      </c>
      <c r="V11" s="6"/>
      <c r="W11" s="10"/>
      <c r="X11" s="11" t="s">
        <v>20</v>
      </c>
      <c r="Y11" s="12" t="s">
        <v>21</v>
      </c>
    </row>
    <row r="12" spans="1:25" ht="17" x14ac:dyDescent="0.2">
      <c r="A12" s="17" t="s">
        <v>22</v>
      </c>
      <c r="B12" s="34" t="s">
        <v>29</v>
      </c>
      <c r="C12">
        <v>16.380849999999999</v>
      </c>
      <c r="D12">
        <v>16.672129000000002</v>
      </c>
      <c r="E12">
        <v>16.3078</v>
      </c>
      <c r="F12">
        <v>14.807356</v>
      </c>
      <c r="G12">
        <v>15.843987</v>
      </c>
      <c r="H12">
        <v>15.833786</v>
      </c>
      <c r="I12" s="43">
        <f t="shared" ref="I12:N12" si="3">C13-C12</f>
        <v>2.9594780000000007</v>
      </c>
      <c r="J12" s="43">
        <f t="shared" si="3"/>
        <v>1.301831</v>
      </c>
      <c r="K12" s="43">
        <f t="shared" si="3"/>
        <v>2.6466929999999991</v>
      </c>
      <c r="L12" s="43">
        <f t="shared" si="3"/>
        <v>3.4346939999999986</v>
      </c>
      <c r="M12" s="43">
        <f t="shared" si="3"/>
        <v>2.5386560000000014</v>
      </c>
      <c r="N12" s="43">
        <f t="shared" si="3"/>
        <v>2.4627900000000018</v>
      </c>
      <c r="O12" s="44">
        <f>AVERAGE(L12:N13)</f>
        <v>2.8120466666666672</v>
      </c>
      <c r="P12" s="43">
        <f>(I12-O12)</f>
        <v>0.14743133333333347</v>
      </c>
      <c r="Q12" s="43">
        <f>(J12-O12)</f>
        <v>-1.5102156666666673</v>
      </c>
      <c r="R12" s="43">
        <f>(K12-O12)</f>
        <v>-0.16535366666666818</v>
      </c>
      <c r="S12" s="43">
        <f>2^(-P12)</f>
        <v>0.9028565360202947</v>
      </c>
      <c r="T12" s="43">
        <f>2^(-Q12)</f>
        <v>2.8485261819632153</v>
      </c>
      <c r="U12" s="43">
        <f>2^(-R12)</f>
        <v>1.1214409577946947</v>
      </c>
      <c r="V12" s="17" t="s">
        <v>40</v>
      </c>
      <c r="W12" s="19">
        <f>AVERAGE(S12:U13)</f>
        <v>1.6242745585927347</v>
      </c>
      <c r="X12" s="26">
        <f>STDEV(S12:U13)</f>
        <v>1.0658512163311327</v>
      </c>
      <c r="Y12" s="16">
        <f>X12/SQRT(3)</f>
        <v>0.61536948666486957</v>
      </c>
    </row>
    <row r="13" spans="1:25" ht="17" x14ac:dyDescent="0.2">
      <c r="A13" s="18"/>
      <c r="B13" s="45" t="s">
        <v>50</v>
      </c>
      <c r="C13">
        <v>19.340328</v>
      </c>
      <c r="D13">
        <v>17.973960000000002</v>
      </c>
      <c r="E13">
        <v>18.954492999999999</v>
      </c>
      <c r="F13">
        <v>18.242049999999999</v>
      </c>
      <c r="G13">
        <v>18.382643000000002</v>
      </c>
      <c r="H13" s="47">
        <v>18.296576000000002</v>
      </c>
      <c r="I13" s="43"/>
      <c r="J13" s="43"/>
      <c r="K13" s="43"/>
      <c r="L13" s="43"/>
      <c r="M13" s="43"/>
      <c r="N13" s="43"/>
      <c r="O13" s="46"/>
      <c r="P13" s="43"/>
      <c r="Q13" s="43"/>
      <c r="R13" s="43"/>
      <c r="S13" s="43"/>
      <c r="T13" s="43"/>
      <c r="U13" s="43"/>
      <c r="V13" s="18"/>
      <c r="W13" s="20"/>
      <c r="X13" s="26"/>
      <c r="Y13" s="16"/>
    </row>
    <row r="14" spans="1:25" ht="34" x14ac:dyDescent="0.2">
      <c r="A14" s="40" t="s">
        <v>34</v>
      </c>
      <c r="B14" s="41"/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42" t="s">
        <v>7</v>
      </c>
      <c r="J14" s="6" t="s">
        <v>8</v>
      </c>
      <c r="K14" s="6" t="s">
        <v>9</v>
      </c>
      <c r="L14" s="42" t="s">
        <v>10</v>
      </c>
      <c r="M14" s="42" t="s">
        <v>11</v>
      </c>
      <c r="N14" s="42" t="s">
        <v>12</v>
      </c>
      <c r="O14" s="34" t="s">
        <v>13</v>
      </c>
      <c r="P14" s="42" t="s">
        <v>14</v>
      </c>
      <c r="Q14" s="42" t="s">
        <v>15</v>
      </c>
      <c r="R14" s="42" t="s">
        <v>16</v>
      </c>
      <c r="S14" s="34" t="s">
        <v>17</v>
      </c>
      <c r="T14" s="34" t="s">
        <v>18</v>
      </c>
      <c r="U14" s="9" t="s">
        <v>19</v>
      </c>
      <c r="V14" s="6"/>
      <c r="W14" s="10"/>
      <c r="X14" s="11" t="s">
        <v>20</v>
      </c>
      <c r="Y14" s="12" t="s">
        <v>21</v>
      </c>
    </row>
    <row r="15" spans="1:25" ht="17" x14ac:dyDescent="0.2">
      <c r="A15" s="17" t="s">
        <v>22</v>
      </c>
      <c r="B15" s="34" t="s">
        <v>29</v>
      </c>
      <c r="C15">
        <v>16.708646999999999</v>
      </c>
      <c r="D15">
        <v>16.821884000000001</v>
      </c>
      <c r="E15">
        <v>16.570919</v>
      </c>
      <c r="F15">
        <v>15.83605</v>
      </c>
      <c r="G15">
        <v>17.121122</v>
      </c>
      <c r="H15">
        <v>16.731400000000001</v>
      </c>
      <c r="I15" s="43">
        <f t="shared" ref="I15:N15" si="4">C16-C15</f>
        <v>4.1292430000000024</v>
      </c>
      <c r="J15" s="43">
        <f t="shared" si="4"/>
        <v>3.8330610000000007</v>
      </c>
      <c r="K15" s="43">
        <f t="shared" si="4"/>
        <v>3.606071</v>
      </c>
      <c r="L15" s="43">
        <f t="shared" si="4"/>
        <v>3.8046599999999984</v>
      </c>
      <c r="M15" s="43">
        <f t="shared" si="4"/>
        <v>3.0489509999999989</v>
      </c>
      <c r="N15" s="43">
        <f t="shared" si="4"/>
        <v>3.3326899999999995</v>
      </c>
      <c r="O15" s="44">
        <f>AVERAGE(L15:N16)</f>
        <v>3.3954336666666656</v>
      </c>
      <c r="P15" s="43">
        <f>(I15-O15)</f>
        <v>0.73380933333333687</v>
      </c>
      <c r="Q15" s="43">
        <f>(J15-O15)</f>
        <v>0.43762733333333514</v>
      </c>
      <c r="R15" s="43">
        <f>(K15-O15)</f>
        <v>0.21063733333333445</v>
      </c>
      <c r="S15" s="43">
        <f>2^(-P15)</f>
        <v>0.60131408890548577</v>
      </c>
      <c r="T15" s="43">
        <f>2^(-Q15)</f>
        <v>0.73834790296078967</v>
      </c>
      <c r="U15" s="43">
        <f>2^(-R15)</f>
        <v>0.86415539267142172</v>
      </c>
      <c r="V15" s="17" t="s">
        <v>41</v>
      </c>
      <c r="W15" s="19">
        <f>AVERAGE(S15:U16)</f>
        <v>0.73460579484589905</v>
      </c>
      <c r="X15" s="26">
        <f>STDEV(S15:U16)</f>
        <v>0.13146060349474276</v>
      </c>
      <c r="Y15" s="16">
        <f>X15/SQRT(3)</f>
        <v>7.5898814815520396E-2</v>
      </c>
    </row>
    <row r="16" spans="1:25" ht="17" x14ac:dyDescent="0.2">
      <c r="A16" s="18"/>
      <c r="B16" s="45" t="s">
        <v>50</v>
      </c>
      <c r="C16">
        <v>20.837890000000002</v>
      </c>
      <c r="D16">
        <v>20.654945000000001</v>
      </c>
      <c r="E16">
        <v>20.17699</v>
      </c>
      <c r="F16">
        <v>19.640709999999999</v>
      </c>
      <c r="G16">
        <v>20.170072999999999</v>
      </c>
      <c r="H16">
        <v>20.06409</v>
      </c>
      <c r="I16" s="43"/>
      <c r="J16" s="43"/>
      <c r="K16" s="43"/>
      <c r="L16" s="43"/>
      <c r="M16" s="43"/>
      <c r="N16" s="43"/>
      <c r="O16" s="46"/>
      <c r="P16" s="43"/>
      <c r="Q16" s="43"/>
      <c r="R16" s="43"/>
      <c r="S16" s="43"/>
      <c r="T16" s="43"/>
      <c r="U16" s="43"/>
      <c r="V16" s="18"/>
      <c r="W16" s="20"/>
      <c r="X16" s="26"/>
      <c r="Y16" s="16"/>
    </row>
    <row r="17" spans="1:25" ht="34" x14ac:dyDescent="0.2">
      <c r="A17" s="40" t="s">
        <v>35</v>
      </c>
      <c r="B17" s="41"/>
      <c r="C17" s="34" t="s">
        <v>6</v>
      </c>
      <c r="D17" s="34" t="s">
        <v>6</v>
      </c>
      <c r="E17" s="34" t="s">
        <v>6</v>
      </c>
      <c r="F17" s="34" t="s">
        <v>6</v>
      </c>
      <c r="G17" s="34" t="s">
        <v>6</v>
      </c>
      <c r="H17" s="34" t="s">
        <v>6</v>
      </c>
      <c r="I17" s="42" t="s">
        <v>7</v>
      </c>
      <c r="J17" s="6" t="s">
        <v>8</v>
      </c>
      <c r="K17" s="6" t="s">
        <v>9</v>
      </c>
      <c r="L17" s="42" t="s">
        <v>10</v>
      </c>
      <c r="M17" s="42" t="s">
        <v>11</v>
      </c>
      <c r="N17" s="42" t="s">
        <v>12</v>
      </c>
      <c r="O17" s="34" t="s">
        <v>13</v>
      </c>
      <c r="P17" s="42" t="s">
        <v>14</v>
      </c>
      <c r="Q17" s="42" t="s">
        <v>15</v>
      </c>
      <c r="R17" s="42" t="s">
        <v>16</v>
      </c>
      <c r="S17" s="34" t="s">
        <v>17</v>
      </c>
      <c r="T17" s="34" t="s">
        <v>18</v>
      </c>
      <c r="U17" s="9" t="s">
        <v>19</v>
      </c>
      <c r="V17" s="6"/>
      <c r="W17" s="10"/>
      <c r="X17" s="11" t="s">
        <v>20</v>
      </c>
      <c r="Y17" s="12" t="s">
        <v>21</v>
      </c>
    </row>
    <row r="18" spans="1:25" ht="17" x14ac:dyDescent="0.2">
      <c r="A18" s="17" t="s">
        <v>22</v>
      </c>
      <c r="B18" s="34" t="s">
        <v>29</v>
      </c>
      <c r="C18">
        <v>16.991212999999998</v>
      </c>
      <c r="D18">
        <v>16.874597999999999</v>
      </c>
      <c r="E18">
        <v>17.073357000000001</v>
      </c>
      <c r="F18">
        <v>15.83605</v>
      </c>
      <c r="G18">
        <v>17.121122</v>
      </c>
      <c r="H18">
        <v>16.731400000000001</v>
      </c>
      <c r="I18" s="43">
        <f t="shared" ref="I18:N18" si="5">C19-C18</f>
        <v>3.582136000000002</v>
      </c>
      <c r="J18" s="43">
        <f t="shared" si="5"/>
        <v>3.1754890000000024</v>
      </c>
      <c r="K18" s="43">
        <f t="shared" si="5"/>
        <v>3.3271129999999971</v>
      </c>
      <c r="L18" s="43">
        <f t="shared" si="5"/>
        <v>3.8046599999999984</v>
      </c>
      <c r="M18" s="43">
        <f t="shared" si="5"/>
        <v>3.0489509999999989</v>
      </c>
      <c r="N18" s="43">
        <f t="shared" si="5"/>
        <v>3.3326899999999995</v>
      </c>
      <c r="O18" s="44">
        <f>AVERAGE(L18:N19)</f>
        <v>3.3954336666666656</v>
      </c>
      <c r="P18" s="43">
        <f>(I18-O18)</f>
        <v>0.18670233333333641</v>
      </c>
      <c r="Q18" s="43">
        <f>(J18-O18)</f>
        <v>-0.21994466666666312</v>
      </c>
      <c r="R18" s="43">
        <f>(K18-O18)</f>
        <v>-6.8320666666668473E-2</v>
      </c>
      <c r="S18" s="43">
        <f>2^(-P18)</f>
        <v>0.8786117306943434</v>
      </c>
      <c r="T18" s="43">
        <f>2^(-Q18)</f>
        <v>1.1646889149654405</v>
      </c>
      <c r="U18" s="43">
        <f>2^(-R18)</f>
        <v>1.0484954978703411</v>
      </c>
      <c r="V18" s="17" t="s">
        <v>42</v>
      </c>
      <c r="W18" s="19">
        <f>AVERAGE(S18:U19)</f>
        <v>1.0305987145100417</v>
      </c>
      <c r="X18" s="26">
        <f>STDEV(S18:U19)</f>
        <v>0.14387584919333568</v>
      </c>
      <c r="Y18" s="16">
        <f>X18/SQRT(3)</f>
        <v>8.3066760261658365E-2</v>
      </c>
    </row>
    <row r="19" spans="1:25" ht="17" x14ac:dyDescent="0.2">
      <c r="A19" s="18"/>
      <c r="B19" s="45" t="s">
        <v>50</v>
      </c>
      <c r="C19">
        <v>20.573349</v>
      </c>
      <c r="D19">
        <v>20.050087000000001</v>
      </c>
      <c r="E19">
        <v>20.400469999999999</v>
      </c>
      <c r="F19">
        <v>19.640709999999999</v>
      </c>
      <c r="G19">
        <v>20.170072999999999</v>
      </c>
      <c r="H19">
        <v>20.06409</v>
      </c>
      <c r="I19" s="43"/>
      <c r="J19" s="43"/>
      <c r="K19" s="43"/>
      <c r="L19" s="43"/>
      <c r="M19" s="43"/>
      <c r="N19" s="43"/>
      <c r="O19" s="46"/>
      <c r="P19" s="43"/>
      <c r="Q19" s="43"/>
      <c r="R19" s="43"/>
      <c r="S19" s="43"/>
      <c r="T19" s="43"/>
      <c r="U19" s="43"/>
      <c r="V19" s="18"/>
      <c r="W19" s="20"/>
      <c r="X19" s="26"/>
      <c r="Y19" s="16"/>
    </row>
    <row r="20" spans="1:25" ht="34" x14ac:dyDescent="0.2">
      <c r="A20" s="40" t="s">
        <v>36</v>
      </c>
      <c r="B20" s="41"/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42" t="s">
        <v>7</v>
      </c>
      <c r="J20" s="6" t="s">
        <v>8</v>
      </c>
      <c r="K20" s="6" t="s">
        <v>9</v>
      </c>
      <c r="L20" s="42" t="s">
        <v>10</v>
      </c>
      <c r="M20" s="42" t="s">
        <v>11</v>
      </c>
      <c r="N20" s="42" t="s">
        <v>12</v>
      </c>
      <c r="O20" s="34" t="s">
        <v>13</v>
      </c>
      <c r="P20" s="42" t="s">
        <v>14</v>
      </c>
      <c r="Q20" s="42" t="s">
        <v>15</v>
      </c>
      <c r="R20" s="42" t="s">
        <v>16</v>
      </c>
      <c r="S20" s="34" t="s">
        <v>17</v>
      </c>
      <c r="T20" s="34" t="s">
        <v>18</v>
      </c>
      <c r="U20" s="9" t="s">
        <v>19</v>
      </c>
      <c r="V20" s="6"/>
      <c r="W20" s="10"/>
      <c r="X20" s="11" t="s">
        <v>20</v>
      </c>
      <c r="Y20" s="12" t="s">
        <v>21</v>
      </c>
    </row>
    <row r="21" spans="1:25" ht="17" x14ac:dyDescent="0.2">
      <c r="A21" s="17" t="s">
        <v>22</v>
      </c>
      <c r="B21" s="34" t="s">
        <v>29</v>
      </c>
      <c r="C21">
        <v>17.577121999999999</v>
      </c>
      <c r="D21">
        <v>17.131979000000001</v>
      </c>
      <c r="E21">
        <v>17.915348000000002</v>
      </c>
      <c r="F21">
        <v>15.83605</v>
      </c>
      <c r="G21">
        <v>17.121122</v>
      </c>
      <c r="H21">
        <v>16.731400000000001</v>
      </c>
      <c r="I21" s="43">
        <f t="shared" ref="I21:N21" si="6">C22-C21</f>
        <v>2.4693940000000012</v>
      </c>
      <c r="J21" s="43">
        <f t="shared" si="6"/>
        <v>3.1115709999999979</v>
      </c>
      <c r="K21" s="43">
        <f t="shared" si="6"/>
        <v>2.0916179999999969</v>
      </c>
      <c r="L21" s="43">
        <f t="shared" si="6"/>
        <v>3.8046599999999984</v>
      </c>
      <c r="M21" s="43">
        <f t="shared" si="6"/>
        <v>3.0489509999999989</v>
      </c>
      <c r="N21" s="43">
        <f t="shared" si="6"/>
        <v>3.3326899999999995</v>
      </c>
      <c r="O21" s="44">
        <f>AVERAGE(L21:N22)</f>
        <v>3.3954336666666656</v>
      </c>
      <c r="P21" s="43">
        <f>(I21-O21)</f>
        <v>-0.92603966666666437</v>
      </c>
      <c r="Q21" s="43">
        <f>(J21-O21)</f>
        <v>-0.28386266666666771</v>
      </c>
      <c r="R21" s="43">
        <f>(K21-O21)</f>
        <v>-1.3038156666666687</v>
      </c>
      <c r="S21" s="43">
        <f>2^(-P21)</f>
        <v>1.900053006681506</v>
      </c>
      <c r="T21" s="43">
        <f>2^(-Q21)</f>
        <v>1.2174501213757913</v>
      </c>
      <c r="U21" s="43">
        <f>2^(-R21)</f>
        <v>2.4688097534904596</v>
      </c>
      <c r="V21" s="17" t="s">
        <v>43</v>
      </c>
      <c r="W21" s="19">
        <f>AVERAGE(S21:U22)</f>
        <v>1.8621042938492522</v>
      </c>
      <c r="X21" s="26">
        <f>STDEV(S21:U22)</f>
        <v>0.62654234559665456</v>
      </c>
      <c r="Y21" s="16">
        <f>X21/SQRT(3)</f>
        <v>0.36173439188892809</v>
      </c>
    </row>
    <row r="22" spans="1:25" ht="17" x14ac:dyDescent="0.2">
      <c r="A22" s="18"/>
      <c r="B22" s="45" t="s">
        <v>50</v>
      </c>
      <c r="C22">
        <v>20.046516</v>
      </c>
      <c r="D22">
        <v>20.243549999999999</v>
      </c>
      <c r="E22">
        <v>20.006965999999998</v>
      </c>
      <c r="F22">
        <v>19.640709999999999</v>
      </c>
      <c r="G22">
        <v>20.170072999999999</v>
      </c>
      <c r="H22">
        <v>20.06409</v>
      </c>
      <c r="I22" s="43"/>
      <c r="J22" s="43"/>
      <c r="K22" s="43"/>
      <c r="L22" s="43"/>
      <c r="M22" s="43"/>
      <c r="N22" s="43"/>
      <c r="O22" s="46"/>
      <c r="P22" s="43"/>
      <c r="Q22" s="43"/>
      <c r="R22" s="43"/>
      <c r="S22" s="43"/>
      <c r="T22" s="43"/>
      <c r="U22" s="43"/>
      <c r="V22" s="18"/>
      <c r="W22" s="20"/>
      <c r="X22" s="26"/>
      <c r="Y22" s="16"/>
    </row>
  </sheetData>
  <mergeCells count="138">
    <mergeCell ref="V21:V22"/>
    <mergeCell ref="W21:W22"/>
    <mergeCell ref="X21:X22"/>
    <mergeCell ref="Y21:Y22"/>
    <mergeCell ref="P21:P22"/>
    <mergeCell ref="Q21:Q22"/>
    <mergeCell ref="R21:R22"/>
    <mergeCell ref="S21:S22"/>
    <mergeCell ref="T21:T22"/>
    <mergeCell ref="U21:U22"/>
    <mergeCell ref="Y18:Y19"/>
    <mergeCell ref="A20:B20"/>
    <mergeCell ref="A21:A22"/>
    <mergeCell ref="I21:I22"/>
    <mergeCell ref="J21:J22"/>
    <mergeCell ref="K21:K22"/>
    <mergeCell ref="L21:L22"/>
    <mergeCell ref="M21:M22"/>
    <mergeCell ref="N21:N22"/>
    <mergeCell ref="O21:O22"/>
    <mergeCell ref="S18:S19"/>
    <mergeCell ref="T18:T19"/>
    <mergeCell ref="U18:U19"/>
    <mergeCell ref="V18:V19"/>
    <mergeCell ref="W18:W19"/>
    <mergeCell ref="X18:X19"/>
    <mergeCell ref="M18:M19"/>
    <mergeCell ref="N18:N19"/>
    <mergeCell ref="O18:O19"/>
    <mergeCell ref="P18:P19"/>
    <mergeCell ref="Q18:Q19"/>
    <mergeCell ref="R18:R19"/>
    <mergeCell ref="V15:V16"/>
    <mergeCell ref="W15:W16"/>
    <mergeCell ref="X15:X16"/>
    <mergeCell ref="Y15:Y16"/>
    <mergeCell ref="A17:B17"/>
    <mergeCell ref="A18:A19"/>
    <mergeCell ref="I18:I19"/>
    <mergeCell ref="J18:J19"/>
    <mergeCell ref="K18:K19"/>
    <mergeCell ref="L18:L19"/>
    <mergeCell ref="P15:P16"/>
    <mergeCell ref="Q15:Q16"/>
    <mergeCell ref="R15:R16"/>
    <mergeCell ref="S15:S16"/>
    <mergeCell ref="T15:T16"/>
    <mergeCell ref="U15:U16"/>
    <mergeCell ref="Y12:Y13"/>
    <mergeCell ref="A14:B14"/>
    <mergeCell ref="A15:A16"/>
    <mergeCell ref="I15:I16"/>
    <mergeCell ref="J15:J16"/>
    <mergeCell ref="K15:K16"/>
    <mergeCell ref="L15:L16"/>
    <mergeCell ref="M15:M16"/>
    <mergeCell ref="N15:N16"/>
    <mergeCell ref="O15:O16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V9:V10"/>
    <mergeCell ref="W9:W10"/>
    <mergeCell ref="X9:X10"/>
    <mergeCell ref="Y9:Y10"/>
    <mergeCell ref="A11:B11"/>
    <mergeCell ref="A12:A13"/>
    <mergeCell ref="I12:I13"/>
    <mergeCell ref="J12:J13"/>
    <mergeCell ref="K12:K13"/>
    <mergeCell ref="L12:L13"/>
    <mergeCell ref="P9:P10"/>
    <mergeCell ref="Q9:Q10"/>
    <mergeCell ref="R9:R10"/>
    <mergeCell ref="S9:S10"/>
    <mergeCell ref="T9:T10"/>
    <mergeCell ref="U9:U10"/>
    <mergeCell ref="Y6:Y7"/>
    <mergeCell ref="A8:B8"/>
    <mergeCell ref="A9:A10"/>
    <mergeCell ref="I9:I10"/>
    <mergeCell ref="J9:J10"/>
    <mergeCell ref="K9:K10"/>
    <mergeCell ref="L9:L10"/>
    <mergeCell ref="M9:M10"/>
    <mergeCell ref="N9:N10"/>
    <mergeCell ref="O9:O10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A5:B5"/>
    <mergeCell ref="A6:A7"/>
    <mergeCell ref="I6:I7"/>
    <mergeCell ref="J6:J7"/>
    <mergeCell ref="K6:K7"/>
    <mergeCell ref="L6:L7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A3:A4"/>
    <mergeCell ref="I3:I4"/>
    <mergeCell ref="J3:J4"/>
    <mergeCell ref="K3:K4"/>
    <mergeCell ref="L3:L4"/>
    <mergeCell ref="M3:M4"/>
    <mergeCell ref="I1:K1"/>
    <mergeCell ref="L1:N1"/>
    <mergeCell ref="P1:R1"/>
    <mergeCell ref="S1:U1"/>
    <mergeCell ref="X1:Y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matthew.d.keefe@gmail.com</dc:creator>
  <cp:lastModifiedBy>Microsoft Office User</cp:lastModifiedBy>
  <dcterms:created xsi:type="dcterms:W3CDTF">2018-04-03T17:01:29Z</dcterms:created>
  <dcterms:modified xsi:type="dcterms:W3CDTF">2020-03-09T23:11:12Z</dcterms:modified>
</cp:coreProperties>
</file>