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bonkowsky/Documents/leukodystrophy zebrafish/eif2b5/eif2B paper/eLife/supp data files for VWMD paper/"/>
    </mc:Choice>
  </mc:AlternateContent>
  <xr:revisionPtr revIDLastSave="0" documentId="13_ncr:1_{B16D9DDA-1D2E-F342-9011-D921E524580E}" xr6:coauthVersionLast="45" xr6:coauthVersionMax="45" xr10:uidLastSave="{00000000-0000-0000-0000-000000000000}"/>
  <bookViews>
    <workbookView xWindow="3680" yWindow="1240" windowWidth="26520" windowHeight="178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2" i="1" s="1"/>
  <c r="D5" i="1"/>
  <c r="D6" i="1"/>
  <c r="D7" i="1"/>
  <c r="D8" i="1"/>
  <c r="D9" i="1"/>
  <c r="D10" i="1"/>
  <c r="E5" i="1" l="1"/>
  <c r="F8" i="1" s="1"/>
  <c r="G8" i="1" s="1"/>
  <c r="E8" i="1"/>
  <c r="D13" i="1"/>
  <c r="F5" i="1" l="1"/>
  <c r="G5" i="1" s="1"/>
  <c r="F6" i="1"/>
  <c r="G6" i="1" s="1"/>
  <c r="F7" i="1"/>
  <c r="G7" i="1" s="1"/>
  <c r="F13" i="1"/>
  <c r="G13" i="1" s="1"/>
  <c r="F10" i="1"/>
  <c r="G10" i="1" s="1"/>
  <c r="F12" i="1"/>
  <c r="G12" i="1" s="1"/>
  <c r="I11" i="1" s="1"/>
  <c r="J11" i="1" s="1"/>
  <c r="F9" i="1"/>
  <c r="G9" i="1" s="1"/>
  <c r="H8" i="1" s="1"/>
  <c r="E11" i="1"/>
  <c r="I5" i="1"/>
  <c r="J5" i="1" s="1"/>
  <c r="H5" i="1"/>
  <c r="K8" i="1"/>
  <c r="K11" i="1" l="1"/>
  <c r="I8" i="1"/>
  <c r="J8" i="1" s="1"/>
  <c r="H11" i="1"/>
</calcChain>
</file>

<file path=xl/sharedStrings.xml><?xml version="1.0" encoding="utf-8"?>
<sst xmlns="http://schemas.openxmlformats.org/spreadsheetml/2006/main" count="37" uniqueCount="17">
  <si>
    <t>CT</t>
  </si>
  <si>
    <t>dCT</t>
  </si>
  <si>
    <t>average</t>
  </si>
  <si>
    <t>normalized</t>
  </si>
  <si>
    <t>fold change</t>
  </si>
  <si>
    <t>STDEV</t>
  </si>
  <si>
    <t>SEM</t>
  </si>
  <si>
    <t>exon12F+intron12R</t>
  </si>
  <si>
    <t>no splicing</t>
  </si>
  <si>
    <t>control</t>
  </si>
  <si>
    <t xml:space="preserve"> ddCt</t>
  </si>
  <si>
    <t>TTEST</t>
  </si>
  <si>
    <t>GAPDH</t>
  </si>
  <si>
    <t>2b2 +/+</t>
  </si>
  <si>
    <t>2b2 +/-</t>
  </si>
  <si>
    <t>2b2 -/-</t>
  </si>
  <si>
    <t>eif2b2 fish wt, het, mut; exon 12F + intron 12R; normalized to GAPDH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</si>
</sst>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1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selection activeCell="B31" sqref="B31"/>
    </sheetView>
  </sheetViews>
  <sheetFormatPr baseColWidth="10" defaultRowHeight="16" x14ac:dyDescent="0.2"/>
  <cols>
    <col min="1" max="1" width="21.6640625" customWidth="1"/>
    <col min="2" max="2" width="20.1640625" customWidth="1"/>
    <col min="11" max="11" width="12.1640625" bestFit="1" customWidth="1"/>
    <col min="13" max="13" width="15.1640625" customWidth="1"/>
  </cols>
  <sheetData>
    <row r="1" spans="1:11" x14ac:dyDescent="0.2">
      <c r="A1" s="1" t="s">
        <v>16</v>
      </c>
    </row>
    <row r="2" spans="1:11" x14ac:dyDescent="0.2">
      <c r="A2" s="1"/>
      <c r="B2" t="s">
        <v>8</v>
      </c>
      <c r="C2" t="s">
        <v>9</v>
      </c>
      <c r="D2" t="s">
        <v>8</v>
      </c>
      <c r="E2" t="s">
        <v>8</v>
      </c>
      <c r="F2" t="s">
        <v>8</v>
      </c>
      <c r="G2" t="s">
        <v>8</v>
      </c>
      <c r="H2" t="s">
        <v>8</v>
      </c>
      <c r="I2" t="s">
        <v>8</v>
      </c>
      <c r="J2" t="s">
        <v>8</v>
      </c>
      <c r="K2" t="s">
        <v>11</v>
      </c>
    </row>
    <row r="3" spans="1:11" x14ac:dyDescent="0.2">
      <c r="B3" t="s">
        <v>7</v>
      </c>
      <c r="C3" t="s">
        <v>12</v>
      </c>
      <c r="D3" t="s">
        <v>7</v>
      </c>
      <c r="E3" t="s">
        <v>7</v>
      </c>
      <c r="F3" t="s">
        <v>10</v>
      </c>
      <c r="G3" t="s">
        <v>7</v>
      </c>
      <c r="H3" t="s">
        <v>7</v>
      </c>
      <c r="I3" t="s">
        <v>7</v>
      </c>
      <c r="J3" t="s">
        <v>7</v>
      </c>
    </row>
    <row r="4" spans="1:11" x14ac:dyDescent="0.2">
      <c r="B4" t="s">
        <v>0</v>
      </c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2</v>
      </c>
      <c r="I4" t="s">
        <v>5</v>
      </c>
      <c r="J4" t="s">
        <v>6</v>
      </c>
    </row>
    <row r="5" spans="1:11" x14ac:dyDescent="0.2">
      <c r="A5" t="s">
        <v>13</v>
      </c>
      <c r="B5">
        <v>31.226500000000001</v>
      </c>
      <c r="C5">
        <v>18.978525000000001</v>
      </c>
      <c r="D5">
        <f t="shared" ref="D5:D10" si="0">B5-C5</f>
        <v>12.247975</v>
      </c>
      <c r="E5">
        <f>AVERAGE(D5:D7)</f>
        <v>12.300698666666667</v>
      </c>
      <c r="F5">
        <f>D5-$E$5</f>
        <v>-5.2723666666667057E-2</v>
      </c>
      <c r="G5">
        <f t="shared" ref="G5:G13" si="1">POWER(2,-F5)</f>
        <v>1.037221248521311</v>
      </c>
      <c r="H5">
        <f>AVERAGE(G5:G7)</f>
        <v>1.0005281583115826</v>
      </c>
      <c r="I5">
        <f>STDEV(G5:G7)</f>
        <v>3.9699524571861086E-2</v>
      </c>
      <c r="J5">
        <f>I5/SQRT(3)</f>
        <v>2.2920531198264163E-2</v>
      </c>
    </row>
    <row r="6" spans="1:11" x14ac:dyDescent="0.2">
      <c r="B6">
        <v>31.132626999999999</v>
      </c>
      <c r="C6">
        <v>18.840527000000002</v>
      </c>
      <c r="D6">
        <f t="shared" si="0"/>
        <v>12.292099999999998</v>
      </c>
      <c r="F6">
        <f t="shared" ref="F6:F13" si="2">D6-$E$5</f>
        <v>-8.5986666666695299E-3</v>
      </c>
      <c r="G6">
        <f t="shared" si="1"/>
        <v>1.0059779385402097</v>
      </c>
    </row>
    <row r="7" spans="1:11" x14ac:dyDescent="0.2">
      <c r="B7">
        <v>31.262114</v>
      </c>
      <c r="C7">
        <v>18.900092999999998</v>
      </c>
      <c r="D7">
        <f t="shared" si="0"/>
        <v>12.362021000000002</v>
      </c>
      <c r="F7">
        <f t="shared" si="2"/>
        <v>6.1322333333334811E-2</v>
      </c>
      <c r="G7">
        <f t="shared" si="1"/>
        <v>0.9583852878732273</v>
      </c>
    </row>
    <row r="8" spans="1:11" x14ac:dyDescent="0.2">
      <c r="A8" t="s">
        <v>14</v>
      </c>
      <c r="B8">
        <v>30.583061000000001</v>
      </c>
      <c r="C8">
        <v>18.877869</v>
      </c>
      <c r="D8">
        <f t="shared" si="0"/>
        <v>11.705192</v>
      </c>
      <c r="E8">
        <f>AVERAGE(D8:D10)</f>
        <v>12.348927000000002</v>
      </c>
      <c r="F8">
        <f t="shared" si="2"/>
        <v>-0.59550666666666707</v>
      </c>
      <c r="G8">
        <f t="shared" si="1"/>
        <v>1.5110031484952082</v>
      </c>
      <c r="H8">
        <f>AVERAGE(G8:G10)</f>
        <v>1.0226347382541718</v>
      </c>
      <c r="I8">
        <f>STDEV(G8:G10)</f>
        <v>0.43151268518858554</v>
      </c>
      <c r="J8">
        <f>I8/SQRT(3)</f>
        <v>0.24913396495236811</v>
      </c>
      <c r="K8">
        <f>TTEST($G$5:$G$7,G8:G10,2,2)</f>
        <v>0.93383716481461831</v>
      </c>
    </row>
    <row r="9" spans="1:11" x14ac:dyDescent="0.2">
      <c r="B9">
        <v>31.18</v>
      </c>
      <c r="C9">
        <v>18.668469999999999</v>
      </c>
      <c r="D9">
        <f t="shared" si="0"/>
        <v>12.51153</v>
      </c>
      <c r="F9">
        <f t="shared" si="2"/>
        <v>0.21083133333333315</v>
      </c>
      <c r="G9">
        <f t="shared" si="1"/>
        <v>0.86403919703048859</v>
      </c>
    </row>
    <row r="10" spans="1:11" x14ac:dyDescent="0.2">
      <c r="B10">
        <v>31.185137000000001</v>
      </c>
      <c r="C10">
        <v>18.355077999999999</v>
      </c>
      <c r="D10">
        <f t="shared" si="0"/>
        <v>12.830059000000002</v>
      </c>
      <c r="F10">
        <f t="shared" si="2"/>
        <v>0.52936033333333476</v>
      </c>
      <c r="G10">
        <f t="shared" si="1"/>
        <v>0.69286186923681936</v>
      </c>
    </row>
    <row r="11" spans="1:11" x14ac:dyDescent="0.2">
      <c r="A11" t="s">
        <v>15</v>
      </c>
      <c r="C11">
        <v>19.4132</v>
      </c>
      <c r="D11">
        <f>AVERAGE(C11:C13)</f>
        <v>19.265732</v>
      </c>
      <c r="E11">
        <f>AVERAGE(D12:D13)</f>
        <v>10.903036500000001</v>
      </c>
      <c r="H11">
        <f>AVERAGE(G11:G13)</f>
        <v>2.6348477207111705</v>
      </c>
      <c r="I11">
        <f>STDEV(G11:G13)</f>
        <v>3.3244026317813674E-2</v>
      </c>
      <c r="J11">
        <f>I11/SQRT(3)</f>
        <v>1.9193447543536728E-2</v>
      </c>
      <c r="K11">
        <f>TTEST($G$5:$G$7,G12:G13,2,2)</f>
        <v>2.0512142923126038E-5</v>
      </c>
    </row>
    <row r="12" spans="1:11" x14ac:dyDescent="0.2">
      <c r="B12">
        <v>30.155897</v>
      </c>
      <c r="C12">
        <v>18.982140999999999</v>
      </c>
      <c r="D12">
        <f>B12-$D$11</f>
        <v>10.890165</v>
      </c>
      <c r="F12">
        <f t="shared" si="2"/>
        <v>-1.4105336666666677</v>
      </c>
      <c r="G12">
        <f t="shared" si="1"/>
        <v>2.6583547971544403</v>
      </c>
    </row>
    <row r="13" spans="1:11" x14ac:dyDescent="0.2">
      <c r="B13">
        <v>30.181640000000002</v>
      </c>
      <c r="C13">
        <v>19.401855000000001</v>
      </c>
      <c r="D13">
        <f>B13-$D$11</f>
        <v>10.915908000000002</v>
      </c>
      <c r="F13">
        <f t="shared" si="2"/>
        <v>-1.3847906666666656</v>
      </c>
      <c r="G13">
        <f t="shared" si="1"/>
        <v>2.6113406442679001</v>
      </c>
    </row>
    <row r="15" spans="1:11" x14ac:dyDescent="0.2">
      <c r="B15" t="s">
        <v>2</v>
      </c>
      <c r="C15" t="s">
        <v>5</v>
      </c>
    </row>
    <row r="16" spans="1:11" x14ac:dyDescent="0.2">
      <c r="A16" t="s">
        <v>13</v>
      </c>
      <c r="B16">
        <v>1.0005281583115826</v>
      </c>
      <c r="C16">
        <v>3.9699524571861086E-2</v>
      </c>
    </row>
    <row r="17" spans="1:3" x14ac:dyDescent="0.2">
      <c r="A17" t="s">
        <v>14</v>
      </c>
      <c r="B17">
        <v>1.0226347382541718</v>
      </c>
      <c r="C17">
        <v>0.43151268518858554</v>
      </c>
    </row>
    <row r="18" spans="1:3" x14ac:dyDescent="0.2">
      <c r="A18" t="s">
        <v>15</v>
      </c>
      <c r="B18">
        <v>2.6348477207111705</v>
      </c>
      <c r="C18">
        <v>3.3244026317813674E-2</v>
      </c>
    </row>
  </sheetData>
  <phoneticPr fontId="4" type="noConversion"/>
  <pageMargins left="0.75" right="0.75" top="1" bottom="1" header="0.5" footer="0.5"/>
  <pageSetup scale="5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Stevenson</dc:creator>
  <cp:lastModifiedBy>Microsoft Office User</cp:lastModifiedBy>
  <cp:lastPrinted>2017-05-09T20:43:25Z</cp:lastPrinted>
  <dcterms:created xsi:type="dcterms:W3CDTF">2017-05-09T19:56:32Z</dcterms:created>
  <dcterms:modified xsi:type="dcterms:W3CDTF">2020-03-04T00:55:17Z</dcterms:modified>
</cp:coreProperties>
</file>