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bonkowsky/Documents/leukodystrophy zebrafish/eif2b5/eif2B paper/eLife/supp data files for VWMD paper/"/>
    </mc:Choice>
  </mc:AlternateContent>
  <xr:revisionPtr revIDLastSave="0" documentId="13_ncr:1_{4FC8AF1D-116C-644A-B747-236AE8C25972}" xr6:coauthVersionLast="45" xr6:coauthVersionMax="45" xr10:uidLastSave="{00000000-0000-0000-0000-000000000000}"/>
  <bookViews>
    <workbookView xWindow="1240" yWindow="600" windowWidth="25600" windowHeight="160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D6" i="1"/>
  <c r="D7" i="1"/>
  <c r="E5" i="1"/>
  <c r="D8" i="1"/>
  <c r="F8" i="1"/>
  <c r="G8" i="1"/>
  <c r="D9" i="1"/>
  <c r="E8" i="1" s="1"/>
  <c r="F9" i="1"/>
  <c r="G9" i="1"/>
  <c r="D10" i="1"/>
  <c r="F10" i="1"/>
  <c r="G10" i="1" s="1"/>
  <c r="F5" i="1"/>
  <c r="G5" i="1" s="1"/>
  <c r="F6" i="1"/>
  <c r="G6" i="1"/>
  <c r="F7" i="1"/>
  <c r="G7" i="1"/>
  <c r="H8" i="1" l="1"/>
  <c r="B14" i="1" s="1"/>
  <c r="H5" i="1"/>
  <c r="B13" i="1" s="1"/>
  <c r="I5" i="1"/>
  <c r="K8" i="1"/>
  <c r="I8" i="1"/>
  <c r="J8" i="1" l="1"/>
  <c r="C14" i="1"/>
  <c r="C13" i="1"/>
  <c r="J5" i="1"/>
</calcChain>
</file>

<file path=xl/sharedStrings.xml><?xml version="1.0" encoding="utf-8"?>
<sst xmlns="http://schemas.openxmlformats.org/spreadsheetml/2006/main" count="22" uniqueCount="18">
  <si>
    <t>CT</t>
  </si>
  <si>
    <t>dCT</t>
  </si>
  <si>
    <t>average</t>
  </si>
  <si>
    <t>normalized</t>
  </si>
  <si>
    <t>fold change</t>
  </si>
  <si>
    <t>STDEV</t>
  </si>
  <si>
    <t>SEM</t>
  </si>
  <si>
    <t>exon12F+intron12R</t>
  </si>
  <si>
    <t>no splicing</t>
  </si>
  <si>
    <t xml:space="preserve"> ddCt</t>
  </si>
  <si>
    <t>TTEST</t>
  </si>
  <si>
    <t>spliced</t>
  </si>
  <si>
    <t>exon 12F+R</t>
  </si>
  <si>
    <t>dCT average</t>
  </si>
  <si>
    <t>human exon 12F + intron 12R; normalized to exon 12F+R</t>
  </si>
  <si>
    <t xml:space="preserve"> (parent)</t>
  </si>
  <si>
    <t xml:space="preserve"> (patient)</t>
  </si>
  <si>
    <t>(parent)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</si>
</sst>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1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selection activeCell="E17" sqref="E17"/>
    </sheetView>
  </sheetViews>
  <sheetFormatPr baseColWidth="10" defaultRowHeight="16" x14ac:dyDescent="0.2"/>
  <cols>
    <col min="1" max="1" width="21.6640625" customWidth="1"/>
    <col min="2" max="2" width="20.1640625" customWidth="1"/>
    <col min="7" max="7" width="16.1640625" customWidth="1"/>
    <col min="11" max="11" width="12.1640625" bestFit="1" customWidth="1"/>
    <col min="13" max="13" width="15.1640625" customWidth="1"/>
  </cols>
  <sheetData>
    <row r="1" spans="1:11" x14ac:dyDescent="0.2">
      <c r="A1" s="1" t="s">
        <v>14</v>
      </c>
    </row>
    <row r="2" spans="1:11" x14ac:dyDescent="0.2">
      <c r="A2" s="1"/>
      <c r="B2" t="s">
        <v>8</v>
      </c>
      <c r="C2" t="s">
        <v>11</v>
      </c>
    </row>
    <row r="3" spans="1:11" x14ac:dyDescent="0.2">
      <c r="B3" t="s">
        <v>7</v>
      </c>
      <c r="C3" t="s">
        <v>12</v>
      </c>
      <c r="F3" t="s">
        <v>9</v>
      </c>
    </row>
    <row r="4" spans="1:11" x14ac:dyDescent="0.2">
      <c r="B4" t="s">
        <v>0</v>
      </c>
      <c r="C4" t="s">
        <v>0</v>
      </c>
      <c r="D4" t="s">
        <v>1</v>
      </c>
      <c r="E4" t="s">
        <v>13</v>
      </c>
      <c r="F4" t="s">
        <v>3</v>
      </c>
      <c r="G4" t="s">
        <v>4</v>
      </c>
      <c r="H4" t="s">
        <v>2</v>
      </c>
      <c r="I4" t="s">
        <v>5</v>
      </c>
      <c r="J4" t="s">
        <v>6</v>
      </c>
      <c r="K4" t="s">
        <v>10</v>
      </c>
    </row>
    <row r="5" spans="1:11" x14ac:dyDescent="0.2">
      <c r="A5" t="s">
        <v>17</v>
      </c>
      <c r="B5">
        <v>29.817720000000001</v>
      </c>
      <c r="C5">
        <v>27.185703</v>
      </c>
      <c r="D5">
        <f t="shared" ref="D5:D10" si="0">B5-C5</f>
        <v>2.6320170000000012</v>
      </c>
      <c r="E5">
        <f>AVERAGE(D5:D7)</f>
        <v>2.608114333333333</v>
      </c>
      <c r="F5">
        <f>D5-$E$5</f>
        <v>2.3902666666668182E-2</v>
      </c>
      <c r="G5">
        <f t="shared" ref="G5:G10" si="1">POWER(2,-F5)</f>
        <v>0.98356842953573276</v>
      </c>
      <c r="H5">
        <f>AVERAGE(G5:G7)</f>
        <v>1.0005301941094109</v>
      </c>
      <c r="I5">
        <f>STDEV(G5:G7)</f>
        <v>4.0162804043280355E-2</v>
      </c>
      <c r="J5">
        <f>I5/SQRT(3)</f>
        <v>2.3188005725798103E-2</v>
      </c>
    </row>
    <row r="6" spans="1:11" x14ac:dyDescent="0.2">
      <c r="B6">
        <v>29.575602</v>
      </c>
      <c r="C6">
        <v>26.925968000000001</v>
      </c>
      <c r="D6">
        <f t="shared" si="0"/>
        <v>2.6496339999999989</v>
      </c>
      <c r="F6">
        <f t="shared" ref="F6:F10" si="2">D6-$E$5</f>
        <v>4.1519666666665955E-2</v>
      </c>
      <c r="G6">
        <f t="shared" si="1"/>
        <v>0.97163093814705059</v>
      </c>
    </row>
    <row r="7" spans="1:11" x14ac:dyDescent="0.2">
      <c r="B7">
        <v>29.745106</v>
      </c>
      <c r="C7">
        <v>27.202414000000001</v>
      </c>
      <c r="D7">
        <f t="shared" si="0"/>
        <v>2.5426919999999988</v>
      </c>
      <c r="F7">
        <f t="shared" si="2"/>
        <v>-6.5422333333334137E-2</v>
      </c>
      <c r="G7">
        <f t="shared" si="1"/>
        <v>1.0463912146454497</v>
      </c>
    </row>
    <row r="8" spans="1:11" x14ac:dyDescent="0.2">
      <c r="A8" t="s">
        <v>16</v>
      </c>
      <c r="B8">
        <v>28.790586000000001</v>
      </c>
      <c r="C8">
        <v>26.321650999999999</v>
      </c>
      <c r="D8">
        <f t="shared" si="0"/>
        <v>2.4689350000000019</v>
      </c>
      <c r="E8">
        <f>AVERAGE(D8:D10)</f>
        <v>2.5149426666666663</v>
      </c>
      <c r="F8">
        <f t="shared" si="2"/>
        <v>-0.1391793333333311</v>
      </c>
      <c r="G8">
        <f t="shared" si="1"/>
        <v>1.1012784833449831</v>
      </c>
      <c r="H8">
        <f>AVERAGE(G8:G10)</f>
        <v>1.0682842834962891</v>
      </c>
      <c r="I8">
        <f>STDEV(G8:G10)</f>
        <v>7.0080100167667789E-2</v>
      </c>
      <c r="J8">
        <f>I8/SQRT(3)</f>
        <v>4.0460764696638937E-2</v>
      </c>
      <c r="K8">
        <f>TTEST($G$5:$G$7,G8:G10,2,2)</f>
        <v>0.21991249353417047</v>
      </c>
    </row>
    <row r="9" spans="1:11" x14ac:dyDescent="0.2">
      <c r="B9">
        <v>28.957961999999998</v>
      </c>
      <c r="C9">
        <v>26.332134</v>
      </c>
      <c r="D9">
        <f t="shared" si="0"/>
        <v>2.6258279999999985</v>
      </c>
      <c r="F9">
        <f t="shared" si="2"/>
        <v>1.7713666666665517E-2</v>
      </c>
      <c r="G9">
        <f t="shared" si="1"/>
        <v>0.98779689116935443</v>
      </c>
    </row>
    <row r="10" spans="1:11" x14ac:dyDescent="0.2">
      <c r="B10">
        <v>29.101790999999999</v>
      </c>
      <c r="C10">
        <v>26.651726</v>
      </c>
      <c r="D10">
        <f t="shared" si="0"/>
        <v>2.4500649999999986</v>
      </c>
      <c r="F10">
        <f t="shared" si="2"/>
        <v>-0.15804933333333437</v>
      </c>
      <c r="G10">
        <f t="shared" si="1"/>
        <v>1.11577747597453</v>
      </c>
    </row>
    <row r="12" spans="1:11" x14ac:dyDescent="0.2">
      <c r="B12" t="s">
        <v>2</v>
      </c>
      <c r="C12" t="s">
        <v>5</v>
      </c>
    </row>
    <row r="13" spans="1:11" x14ac:dyDescent="0.2">
      <c r="A13" t="s">
        <v>15</v>
      </c>
      <c r="B13">
        <f>H5</f>
        <v>1.0005301941094109</v>
      </c>
      <c r="C13">
        <f>I5</f>
        <v>4.0162804043280355E-2</v>
      </c>
    </row>
    <row r="14" spans="1:11" x14ac:dyDescent="0.2">
      <c r="A14" t="s">
        <v>16</v>
      </c>
      <c r="B14">
        <f>H8</f>
        <v>1.0682842834962891</v>
      </c>
      <c r="C14">
        <f>I8</f>
        <v>7.0080100167667789E-2</v>
      </c>
    </row>
  </sheetData>
  <phoneticPr fontId="4" type="noConversion"/>
  <pageMargins left="0.75" right="0.75" top="1" bottom="1" header="0.5" footer="0.5"/>
  <pageSetup scale="5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Stevenson</dc:creator>
  <cp:lastModifiedBy>Microsoft Office User</cp:lastModifiedBy>
  <cp:lastPrinted>2017-05-09T20:43:25Z</cp:lastPrinted>
  <dcterms:created xsi:type="dcterms:W3CDTF">2017-05-09T19:56:32Z</dcterms:created>
  <dcterms:modified xsi:type="dcterms:W3CDTF">2020-03-04T00:42:32Z</dcterms:modified>
</cp:coreProperties>
</file>