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ncw5167/Desktop/Active Research Projects/Beery Repeat Study/"/>
    </mc:Choice>
  </mc:AlternateContent>
  <xr:revisionPtr revIDLastSave="0" documentId="8_{DB82D534-9329-E048-B5F0-92F3A22026EA}" xr6:coauthVersionLast="36" xr6:coauthVersionMax="36" xr10:uidLastSave="{00000000-0000-0000-0000-000000000000}"/>
  <bookViews>
    <workbookView xWindow="6180" yWindow="9560" windowWidth="25880" windowHeight="12300" xr2:uid="{00000000-000D-0000-FFFF-FFFF00000000}"/>
  </bookViews>
  <sheets>
    <sheet name="2019 Data Summary" sheetId="13" r:id="rId1"/>
    <sheet name="Rationale Table " sheetId="21" r:id="rId2"/>
    <sheet name="Physiology" sheetId="11" r:id="rId3"/>
    <sheet name="General Biology" sheetId="5" r:id="rId4"/>
    <sheet name="Immunology" sheetId="17" r:id="rId5"/>
    <sheet name="Neuroscience " sheetId="1" r:id="rId6"/>
    <sheet name="Pharmacology" sheetId="9" r:id="rId7"/>
    <sheet name="Endocrinology" sheetId="8" r:id="rId8"/>
    <sheet name="Behavioral Physiology" sheetId="4" r:id="rId9"/>
    <sheet name="Reproduction" sheetId="18" r:id="rId10"/>
    <sheet name="Behavior " sheetId="6" r:id="rId11"/>
    <sheet name="Statistics " sheetId="22" r:id="rId12"/>
  </sheets>
  <definedNames>
    <definedName name="bbib67" localSheetId="10">'Behavior '!$O$41</definedName>
    <definedName name="citation" localSheetId="8">'Behavioral Physiology'!$F$27</definedName>
  </definedNames>
  <calcPr calcId="181029"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60" i="13" l="1"/>
  <c r="H59" i="13"/>
  <c r="H58" i="13"/>
  <c r="H57" i="13"/>
  <c r="H56" i="13"/>
  <c r="H55" i="13"/>
  <c r="M26" i="13"/>
  <c r="M25" i="13"/>
  <c r="M24" i="13"/>
  <c r="M23" i="13"/>
  <c r="M22" i="13"/>
  <c r="M21" i="13"/>
  <c r="M20" i="13"/>
  <c r="M19" i="13"/>
  <c r="M18" i="13"/>
  <c r="M17" i="13"/>
  <c r="Y12" i="13"/>
  <c r="B65" i="13" l="1"/>
  <c r="C33" i="13"/>
  <c r="D33" i="13"/>
  <c r="B33" i="13"/>
  <c r="R9" i="13"/>
  <c r="P9" i="13"/>
  <c r="E4" i="13"/>
  <c r="C4" i="13"/>
  <c r="M4" i="13" s="1"/>
  <c r="E5" i="13"/>
  <c r="C5" i="13"/>
  <c r="L5" i="13" s="1"/>
  <c r="E6" i="13"/>
  <c r="C6" i="13"/>
  <c r="E7" i="13"/>
  <c r="L7" i="13" s="1"/>
  <c r="C7" i="13"/>
  <c r="E8" i="13"/>
  <c r="C8" i="13"/>
  <c r="L8" i="13" s="1"/>
  <c r="E9" i="13"/>
  <c r="C9" i="13"/>
  <c r="L9" i="13" s="1"/>
  <c r="E10" i="13"/>
  <c r="C10" i="13"/>
  <c r="E11" i="13"/>
  <c r="C11" i="13"/>
  <c r="D12" i="13"/>
  <c r="E12" i="13"/>
  <c r="B12" i="13"/>
  <c r="C12" i="13" s="1"/>
  <c r="E3" i="13"/>
  <c r="L3" i="13" s="1"/>
  <c r="C3" i="13"/>
  <c r="P4" i="13"/>
  <c r="R4" i="13"/>
  <c r="P5" i="13"/>
  <c r="R5" i="13"/>
  <c r="P6" i="13"/>
  <c r="R6" i="13"/>
  <c r="P7" i="13"/>
  <c r="R7" i="13"/>
  <c r="P8" i="13"/>
  <c r="R8" i="13"/>
  <c r="Y8" i="13" s="1"/>
  <c r="Y9" i="13"/>
  <c r="P10" i="13"/>
  <c r="R10" i="13"/>
  <c r="P11" i="13"/>
  <c r="Y11" i="13" s="1"/>
  <c r="R11" i="13"/>
  <c r="P3" i="13"/>
  <c r="R3" i="13"/>
  <c r="W43" i="13"/>
  <c r="V43" i="13" s="1"/>
  <c r="W44" i="13"/>
  <c r="T44" i="13" s="1"/>
  <c r="W45" i="13"/>
  <c r="V45" i="13" s="1"/>
  <c r="W46" i="13"/>
  <c r="V46" i="13" s="1"/>
  <c r="W47" i="13"/>
  <c r="V47" i="13" s="1"/>
  <c r="W48" i="13"/>
  <c r="R48" i="13" s="1"/>
  <c r="W49" i="13"/>
  <c r="V49" i="13" s="1"/>
  <c r="W50" i="13"/>
  <c r="V50" i="13" s="1"/>
  <c r="O51" i="13"/>
  <c r="Q51" i="13"/>
  <c r="S51" i="13"/>
  <c r="U51" i="13"/>
  <c r="W42" i="13"/>
  <c r="V42" i="13" s="1"/>
  <c r="K51" i="13"/>
  <c r="F51" i="13"/>
  <c r="J51" i="13" s="1"/>
  <c r="E51" i="13" s="1"/>
  <c r="J47" i="13"/>
  <c r="G47" i="13" s="1"/>
  <c r="J45" i="13"/>
  <c r="C45" i="13" s="1"/>
  <c r="J43" i="13"/>
  <c r="I43" i="13" s="1"/>
  <c r="J44" i="13"/>
  <c r="I44" i="13" s="1"/>
  <c r="J46" i="13"/>
  <c r="E46" i="13" s="1"/>
  <c r="J48" i="13"/>
  <c r="G48" i="13" s="1"/>
  <c r="J49" i="13"/>
  <c r="E49" i="13" s="1"/>
  <c r="J50" i="13"/>
  <c r="I50" i="13" s="1"/>
  <c r="J42" i="13"/>
  <c r="C42" i="13" s="1"/>
  <c r="D51" i="13"/>
  <c r="B51" i="13"/>
  <c r="H51" i="13"/>
  <c r="E43" i="13"/>
  <c r="G44" i="13"/>
  <c r="G43" i="13"/>
  <c r="W12" i="13"/>
  <c r="S12" i="13"/>
  <c r="T12" i="13" s="1"/>
  <c r="U12" i="13"/>
  <c r="V12" i="13" s="1"/>
  <c r="Q12" i="13"/>
  <c r="R12" i="13" s="1"/>
  <c r="O12" i="13"/>
  <c r="P12" i="13" s="1"/>
  <c r="K11" i="13"/>
  <c r="J12" i="13"/>
  <c r="H12" i="13"/>
  <c r="I12" i="13" s="1"/>
  <c r="F12" i="13"/>
  <c r="G12" i="13" s="1"/>
  <c r="C31" i="13"/>
  <c r="C29" i="13"/>
  <c r="C32" i="13"/>
  <c r="C35" i="13"/>
  <c r="C36" i="13"/>
  <c r="C38" i="13"/>
  <c r="C37" i="13"/>
  <c r="C34" i="13"/>
  <c r="C30" i="13"/>
  <c r="X4" i="13"/>
  <c r="X5" i="13"/>
  <c r="X6" i="13"/>
  <c r="X7" i="13"/>
  <c r="X8" i="13"/>
  <c r="X9" i="13"/>
  <c r="X10" i="13"/>
  <c r="X11" i="13"/>
  <c r="X3" i="13"/>
  <c r="K4" i="13"/>
  <c r="K5" i="13"/>
  <c r="K6" i="13"/>
  <c r="K7" i="13"/>
  <c r="K8" i="13"/>
  <c r="K9" i="13"/>
  <c r="K10" i="13"/>
  <c r="K3" i="13"/>
  <c r="I11" i="13"/>
  <c r="G11" i="13"/>
  <c r="I10" i="13"/>
  <c r="G10" i="13"/>
  <c r="I9" i="13"/>
  <c r="G9" i="13"/>
  <c r="V11" i="13"/>
  <c r="T11" i="13"/>
  <c r="V8" i="13"/>
  <c r="V10" i="13"/>
  <c r="T10" i="13"/>
  <c r="V9" i="13"/>
  <c r="T9" i="13"/>
  <c r="H82" i="18"/>
  <c r="I82" i="18"/>
  <c r="J82" i="18"/>
  <c r="K82" i="18"/>
  <c r="L82" i="18"/>
  <c r="M82" i="18"/>
  <c r="G82" i="18"/>
  <c r="H82" i="6"/>
  <c r="I82" i="6"/>
  <c r="J82" i="6"/>
  <c r="K82" i="6"/>
  <c r="L82" i="6"/>
  <c r="M82" i="6"/>
  <c r="G82" i="6"/>
  <c r="T8" i="13"/>
  <c r="I8" i="13"/>
  <c r="G8" i="13"/>
  <c r="H82" i="4"/>
  <c r="I82" i="4"/>
  <c r="J82" i="4"/>
  <c r="K82" i="4"/>
  <c r="L82" i="4"/>
  <c r="M82" i="4"/>
  <c r="G82" i="4"/>
  <c r="H82" i="8"/>
  <c r="I82" i="8"/>
  <c r="J82" i="8"/>
  <c r="K82" i="8"/>
  <c r="L82" i="8"/>
  <c r="M82" i="8"/>
  <c r="G82" i="8"/>
  <c r="V4" i="13"/>
  <c r="V5" i="13"/>
  <c r="V6" i="13"/>
  <c r="V7" i="13"/>
  <c r="V3" i="13"/>
  <c r="T4" i="13"/>
  <c r="T5" i="13"/>
  <c r="T6" i="13"/>
  <c r="T7" i="13"/>
  <c r="T3" i="13"/>
  <c r="I4" i="13"/>
  <c r="I5" i="13"/>
  <c r="I6" i="13"/>
  <c r="I7" i="13"/>
  <c r="I3" i="13"/>
  <c r="G4" i="13"/>
  <c r="G5" i="13"/>
  <c r="G6" i="13"/>
  <c r="G7" i="13"/>
  <c r="G3" i="13"/>
  <c r="H82" i="9"/>
  <c r="I82" i="9"/>
  <c r="J82" i="9"/>
  <c r="K82" i="9"/>
  <c r="L82" i="9"/>
  <c r="M82" i="9"/>
  <c r="G82" i="9"/>
  <c r="H82" i="11"/>
  <c r="I82" i="11"/>
  <c r="J82" i="11"/>
  <c r="K82" i="11"/>
  <c r="L82" i="11"/>
  <c r="M82" i="11"/>
  <c r="G82" i="11"/>
  <c r="H82" i="17"/>
  <c r="I82" i="17"/>
  <c r="J82" i="17"/>
  <c r="K82" i="17"/>
  <c r="L82" i="17"/>
  <c r="M82" i="17"/>
  <c r="G82" i="17"/>
  <c r="H82" i="5"/>
  <c r="I82" i="5"/>
  <c r="J82" i="5"/>
  <c r="K82" i="5"/>
  <c r="L82" i="5"/>
  <c r="M82" i="5"/>
  <c r="G82" i="5"/>
  <c r="H82" i="1"/>
  <c r="I82" i="1"/>
  <c r="J82" i="1"/>
  <c r="K82" i="1"/>
  <c r="L82" i="1"/>
  <c r="M82" i="1"/>
  <c r="G82" i="1"/>
  <c r="M10" i="13" l="1"/>
  <c r="L6" i="13"/>
  <c r="Y5" i="13"/>
  <c r="K12" i="13"/>
  <c r="E50" i="13"/>
  <c r="P49" i="13"/>
  <c r="T49" i="13"/>
  <c r="R49" i="13"/>
  <c r="L10" i="13"/>
  <c r="M9" i="13"/>
  <c r="R43" i="13"/>
  <c r="Y7" i="13"/>
  <c r="P47" i="13"/>
  <c r="E42" i="13"/>
  <c r="L4" i="13"/>
  <c r="I42" i="13"/>
  <c r="C50" i="13"/>
  <c r="R47" i="13"/>
  <c r="W51" i="13"/>
  <c r="T51" i="13" s="1"/>
  <c r="G50" i="13"/>
  <c r="C44" i="13"/>
  <c r="G45" i="13"/>
  <c r="T47" i="13"/>
  <c r="M5" i="13"/>
  <c r="P45" i="13"/>
  <c r="T45" i="13"/>
  <c r="I51" i="13"/>
  <c r="Y6" i="13"/>
  <c r="E48" i="13"/>
  <c r="P43" i="13"/>
  <c r="T43" i="13"/>
  <c r="Y3" i="13"/>
  <c r="M11" i="13"/>
  <c r="M8" i="13"/>
  <c r="C48" i="13"/>
  <c r="C49" i="13"/>
  <c r="C43" i="13"/>
  <c r="C47" i="13"/>
  <c r="I48" i="13"/>
  <c r="Y4" i="13"/>
  <c r="M7" i="13"/>
  <c r="X12" i="13"/>
  <c r="Y10" i="13"/>
  <c r="I46" i="13"/>
  <c r="G49" i="13"/>
  <c r="R45" i="13"/>
  <c r="M6" i="13"/>
  <c r="M12" i="13"/>
  <c r="L12" i="13"/>
  <c r="P42" i="13"/>
  <c r="P44" i="13"/>
  <c r="R46" i="13"/>
  <c r="T48" i="13"/>
  <c r="C46" i="13"/>
  <c r="L11" i="13"/>
  <c r="I49" i="13"/>
  <c r="G42" i="13"/>
  <c r="G46" i="13"/>
  <c r="P50" i="13"/>
  <c r="R42" i="13"/>
  <c r="R44" i="13"/>
  <c r="T46" i="13"/>
  <c r="V48" i="13"/>
  <c r="V44" i="13"/>
  <c r="I45" i="13"/>
  <c r="E44" i="13"/>
  <c r="M3" i="13"/>
  <c r="E47" i="13"/>
  <c r="P48" i="13"/>
  <c r="R50" i="13"/>
  <c r="T42" i="13"/>
  <c r="I47" i="13"/>
  <c r="E45" i="13"/>
  <c r="G51" i="13"/>
  <c r="P46" i="13"/>
  <c r="T50" i="13"/>
  <c r="C51" i="13"/>
  <c r="P51" i="13" l="1"/>
  <c r="R51" i="13"/>
  <c r="V51" i="13"/>
</calcChain>
</file>

<file path=xl/sharedStrings.xml><?xml version="1.0" encoding="utf-8"?>
<sst xmlns="http://schemas.openxmlformats.org/spreadsheetml/2006/main" count="5889" uniqueCount="2032">
  <si>
    <t>Discipline</t>
    <phoneticPr fontId="0" type="noConversion"/>
  </si>
  <si>
    <t>Article #</t>
    <phoneticPr fontId="0" type="noConversion"/>
  </si>
  <si>
    <t>Journal</t>
    <phoneticPr fontId="0" type="noConversion"/>
  </si>
  <si>
    <t>Category</t>
    <phoneticPr fontId="0" type="noConversion"/>
  </si>
  <si>
    <t>Date of issue</t>
    <phoneticPr fontId="0" type="noConversion"/>
  </si>
  <si>
    <t>Article shorthand</t>
    <phoneticPr fontId="0" type="noConversion"/>
  </si>
  <si>
    <t>Neuroscience</t>
    <phoneticPr fontId="0" type="noConversion"/>
  </si>
  <si>
    <t>J. Neurosci</t>
    <phoneticPr fontId="0" type="noConversion"/>
  </si>
  <si>
    <t>J. Comp. Neurol</t>
    <phoneticPr fontId="0" type="noConversion"/>
  </si>
  <si>
    <t>Neuroscience</t>
  </si>
  <si>
    <t>Nature Neurosci.</t>
    <phoneticPr fontId="0" type="noConversion"/>
  </si>
  <si>
    <t xml:space="preserve">Males </t>
  </si>
  <si>
    <t>Females</t>
  </si>
  <si>
    <t xml:space="preserve">Both </t>
  </si>
  <si>
    <t xml:space="preserve">Sex not specified </t>
  </si>
  <si>
    <t>January 02, 2019; Volume 39,Issue 1</t>
  </si>
  <si>
    <t>Rat</t>
  </si>
  <si>
    <t xml:space="preserve">Human </t>
  </si>
  <si>
    <t xml:space="preserve">Mouse </t>
  </si>
  <si>
    <t>Hampster</t>
  </si>
  <si>
    <t>Cat</t>
  </si>
  <si>
    <t>Dog</t>
  </si>
  <si>
    <t xml:space="preserve">Sheep </t>
  </si>
  <si>
    <t>Non-human primate</t>
  </si>
  <si>
    <t xml:space="preserve">Other </t>
  </si>
  <si>
    <t>If both, data anylzed by sex?</t>
  </si>
  <si>
    <t>Voltage-Independent SK-Channel Dysfunction Causes Neuronal Hyperexcitability in the Hippocampus of Fmr1 Knock-Out Mice</t>
  </si>
  <si>
    <t>Rat and Mouse</t>
  </si>
  <si>
    <t>The Transcriptional Regulator SnoN Promotes the Proliferation of Cerebellar Granule Neuron Precursors in the Postnatal Mouse Brain</t>
  </si>
  <si>
    <t>Glial Sulfatides and Neuronal Complex Gangliosides Are Functionally Interdependent in Maintaining Myelinating Axon Integrity</t>
  </si>
  <si>
    <t>Development/Plasticity/Repair</t>
  </si>
  <si>
    <t>Systems/Circuits</t>
  </si>
  <si>
    <t>Mouse and Non-human primate</t>
  </si>
  <si>
    <t>Multiple species</t>
  </si>
  <si>
    <t>Molecular Fingerprinting of On–Off Direction-Selective Retinal Ganglion Cells Across Species and Relevance to Primate Visual Circuits</t>
  </si>
  <si>
    <t>Four Unique Interneuron Populations Reside in Neocortical Layer 1</t>
  </si>
  <si>
    <t>Behavioral/Cognitive</t>
  </si>
  <si>
    <t>Computing Value from Quality and Quantity in Human Decision-Making</t>
  </si>
  <si>
    <t>The Social Brain Automatically Predicts Others' Future Mental States</t>
  </si>
  <si>
    <t>The Relationship between Age, Neural Differentiation, and Memory Performance</t>
  </si>
  <si>
    <t>"Because we have detected no difference in phenotype between male and female animals in past or present study of this animal model, results from both sexes were combined."</t>
  </si>
  <si>
    <t>Provide rationale for single sex use or analyses</t>
  </si>
  <si>
    <t>CTCF Governs the Identity and Migration of MGE-Derived Cortical Interneurons</t>
  </si>
  <si>
    <t>Neurobiology of Disease</t>
  </si>
  <si>
    <t>January 09, 2019; Volume 39,Issue 2</t>
  </si>
  <si>
    <t>Cellular/Molecular</t>
  </si>
  <si>
    <t>Dynamin 1 Restrains Vesicular Release to a Subquantal Mode In Mammalian Adrenal Chromaffin Cells</t>
  </si>
  <si>
    <t>Apo-Opsin Exists in Equilibrium Between a Predominant Inactive and a Rare Highly Active State</t>
  </si>
  <si>
    <t>Association of mGluR-Dependent LTD of Excitatory Synapses with Endocannabinoid-Dependent LTD of Inhibitory Synapses Leads to EPSP to Spike Potentiation in CA1 Pyramidal Neurons</t>
  </si>
  <si>
    <t>Thalamocortical and Intracortical Inputs Differentiate Layer-Specific Mouse Auditory Corticocollicular Neurons</t>
  </si>
  <si>
    <t>Both sexes for Ephys experiments, males for anatomical</t>
  </si>
  <si>
    <t>Auditory Thalamostriatal and Corticostriatal Pathways Convey Complementary Information about Sound Features</t>
  </si>
  <si>
    <t>Layer 3 Dynamically Coordinates Columnar Activity According to Spatial Context</t>
  </si>
  <si>
    <t>Neurochemical and Behavioral Dissections of Decision-Making in a Rodent Multistage Task</t>
  </si>
  <si>
    <t>MDMA Increases Cooperation and Recruitment of Social Brain Areas When Playing Trustworthy Players in an Iterated Prisoner's Dilemma</t>
  </si>
  <si>
    <t>Individual Differences in Dopamine Are Associated with Reward Discounting in Clinical Groups But Not in Healthy Adults</t>
  </si>
  <si>
    <t>Top-down and Bottom-up Regulated Auditory Phantom Perception</t>
  </si>
  <si>
    <t>anuary 16, 2019; Volume 39,Issue 3</t>
  </si>
  <si>
    <t xml:space="preserve"> Dendritic Spines in Early Postnatal Fragile X Mice Are Insensitive to Novel Sensory Experience</t>
  </si>
  <si>
    <t>Deep hypothermia reverses behavioral and histological alterations in a rat model of perinatal asphyxia</t>
  </si>
  <si>
    <t>February 1, 2019; Volume 527,Issue2</t>
  </si>
  <si>
    <t>February 1, 2019; Volume 527,Issue3</t>
  </si>
  <si>
    <t>The nucleus pretectalis principalis: A pretectal structure hidden in the mammalian thalamus</t>
  </si>
  <si>
    <t>February 1, 2019; Volume 527,Issue4</t>
  </si>
  <si>
    <t>A logical relationship for schizophrenia, bipolar, and major depressive disorder. Part 4: Evidence from chromosome 4 high‐density association screen</t>
  </si>
  <si>
    <t>Sex‐biased hippocampal pathology in the 5XFAD mouse model of Alzheimer's disease: A multi‐omic analysis</t>
  </si>
  <si>
    <t>Spatiotemporal distribution of glia in and around the developing mouse optic tract</t>
  </si>
  <si>
    <t>Projections of three subcortical visual centers to marmoset lateral geniculate nucleus</t>
  </si>
  <si>
    <t>Morphological heterogeneity among corticogeniculate neurons in ferrets: quantification and comparison with a previous report in macaque monkeys</t>
  </si>
  <si>
    <t>Unravelling the subcortical and retinal circuitry of the primate inferior pulvinar</t>
  </si>
  <si>
    <t>Cortical projections to the two retinotopic maps of primate pulvinar are distinct</t>
  </si>
  <si>
    <t>Cell type specific tracing of the subcortical input to primary visual cortex from the basal forebrain</t>
  </si>
  <si>
    <t>Time course of cytochrome oxidase blob plasticity in the primary visual cortex of adult monkeys after retinal laser lesions</t>
  </si>
  <si>
    <t>Distribution of cytochrome oxidase‐rich patches in human primary visual cortex</t>
  </si>
  <si>
    <t>Architectonic features and relative locations of primary sensory and related areas of neocortex in mouse lemurs</t>
  </si>
  <si>
    <t>Neuronal response properties across cytochrome oxidase stripes in primate V2</t>
  </si>
  <si>
    <t>Partitioning of the primate intraparietal cortex based on connectivity pattern and immunohistochemistry for Cat‐301 and SMI‐32</t>
  </si>
  <si>
    <t>Cortical connections of area 2 and posterior parietal area 5 in macaque monkeys</t>
  </si>
  <si>
    <t>Neural microvascular pericytes contribute to human adult neurogenesis</t>
  </si>
  <si>
    <t>Developmental expression of Neuregulin‐3 in the rat central nervous system</t>
  </si>
  <si>
    <t>Elongation of the CA1 field of the septal hippocampus in ungulates</t>
  </si>
  <si>
    <t>Ultrastructural and optogenetic dissection of V1 corticotectal terminal synaptic properties</t>
  </si>
  <si>
    <t>January 1, 2019; Volume 396</t>
  </si>
  <si>
    <t>Behavioral and Cognitive</t>
  </si>
  <si>
    <t>c-Fos, ΔFosB, BDNF, trkB and Arc Expression in the Limbic System of Male Roman High- and Low-Avoidance Rats that Show Differences in Sexual Behavior: Effect of Sexual Activity</t>
  </si>
  <si>
    <t>Exploring the Dendritic Spine Pathology in a Schizophrenia-related Neurodevelopmental Animal Model</t>
  </si>
  <si>
    <t>Fluoxetine Modulates Spontaneous and Conditioned Behaviors to Carbon Dioxide (CO2) Inhalation and Alters Forebrain–Midbrain Neuronal Activation</t>
  </si>
  <si>
    <t>The First Mating Experience Induces New Neurons in the Olfactory Bulb in Male Mice</t>
  </si>
  <si>
    <t>Subregion-specific Protective Effects of Fluoxetine and Clozapine on Parvalbumin Expression in Medial Prefrontal Cortex of Chronically Isolated Rats</t>
  </si>
  <si>
    <t xml:space="preserve">Cellular and Molecular </t>
  </si>
  <si>
    <t>Brain Sub/Region-Specific Effects of Olanzapine on c-Fos Expression of Chronically Socially Isolated Rats</t>
  </si>
  <si>
    <t>Direct Intracellular Signaling by the Carboxy terminus of NMDA Receptor GluN2 Subunits Regulates Dendritic Morphology in Hippocampal CA1 Pyramidal Neurons</t>
  </si>
  <si>
    <t>Electrophysiological Characterization of Novel Effects of the Uptake-2 Blocker Decynium-22 (D-22) on Dopaminergic Neurons in the Substantia Nigra Pars Compacta</t>
  </si>
  <si>
    <t>Disease-Oriented Neuroscience</t>
  </si>
  <si>
    <t>Poly (lactide-co-glycolide) (PLGA) Scaffold Induces Short-term Nerve Regeneration and Functional Recovery Following Sciatic Nerve Transection in Rats</t>
  </si>
  <si>
    <t>Does Seipin Play a Role in Oxidative Stress Protection and Peroxisome Biogenesis? New Insights from Human Brain Autopsies</t>
  </si>
  <si>
    <t>Systems</t>
  </si>
  <si>
    <t>January 1, 2019; Volume 397</t>
  </si>
  <si>
    <t>January 1, 2019; Volume 398</t>
  </si>
  <si>
    <t>Bilateral Prefrontal Cortex Anodal tDCS Effects on Self-reported Aggressiveness in Imprisoned Violent Offenders</t>
  </si>
  <si>
    <t>Auditory Midbrain Hypoplasia and Dysmorphology after Prenatal Valproic Acid Exposure</t>
  </si>
  <si>
    <t>Hemisphere-dependent Changes in mRNA Expression of GABAA Receptor Subunits and BDNF after Intra-prefrontal Cortex Allopregnanolone Infusion in Rats</t>
  </si>
  <si>
    <t>Decreased Distance between Representation Sites of Distinct Facial Movements in Facial Synkinesis—A Task fMRI Study</t>
  </si>
  <si>
    <t>Mecp2 Disruption in Rats Causes Reshaping in Firing Activity and Patterns of Brainstem Respiratory Neurons</t>
  </si>
  <si>
    <t>Inhibitory Thoracic Interneurons are not Essential to Generate the Rostro-caudal Gradient of the Thoracic Inspiratory Motor Activity in Neonatal Rat</t>
  </si>
  <si>
    <t>Chronic Intermittent Hypoxia Induces Robust Astrogliosis in an Alzheimer’s Disease-Relevant Mouse Model</t>
  </si>
  <si>
    <t xml:space="preserve">Pain and Sensory </t>
  </si>
  <si>
    <t>Systemic Morphine Produces Dose-dependent Nociceptor-mediated Biphasic Changes in Nociceptive Threshold and Neuroplasticity</t>
  </si>
  <si>
    <t>Diabetes-induced Neuropathic Mechanical Hyperalgesia Depends on P2X4 Receptor Activation in Dorsal Root Ganglia</t>
  </si>
  <si>
    <t>Inhibition of Nerve Growth Factor Signaling Alleviates Repeated Dural Stimulation-induced Hyperalgesia in Rats</t>
  </si>
  <si>
    <t>Widespread RNA editing dysregulation in brains from autistic individuals</t>
  </si>
  <si>
    <t>Epigenome-wide study uncovers large-scale changes in histone acetylation driven by tau pathology in aging and Alzheimer’s human brains</t>
  </si>
  <si>
    <t>A tau homeostasis signature is linked with the cellular and regional vulnerability of excitatory neurons to tau pathology</t>
  </si>
  <si>
    <t>Tau impairs neural circuits, dominating amyloid-β effects, in Alzheimer models in vivo</t>
  </si>
  <si>
    <t>TDP-43 extracted from frontotemporal lobar degeneration subject brains displays distinct aggregate assemblies and neurotoxic effects reflecting disease progression rates</t>
  </si>
  <si>
    <t>Human microglia regional heterogeneity and phenotypes determined by multiplexed single-cell mass cytometry</t>
  </si>
  <si>
    <t>GABA and glutamate neurons in the VTA regulate sleep and wakefulness</t>
  </si>
  <si>
    <t>Locus coeruleus activation enhances thalamic feature selectivity via norepinephrine regulation of intrathalamic circuit dynamics</t>
  </si>
  <si>
    <t>Efficient coding of subjective value</t>
  </si>
  <si>
    <t>January 2019; Volume 22, Issue 1</t>
  </si>
  <si>
    <t>February 2019; Volume 22, Issue 2</t>
  </si>
  <si>
    <t>Loss of TREM2 function increases amyloid seeding but reduces plaque-associated ApoE</t>
  </si>
  <si>
    <t>Active control of arousal by a locus coeruleus GABAergic circuit</t>
  </si>
  <si>
    <t>February 2019; Volume 22, Issue 3</t>
  </si>
  <si>
    <t>Pathological priming causes developmental gene network heterochronicity in autistic subject-derived neurons</t>
  </si>
  <si>
    <t>Perceptual bias reveals slow-updating in autism and fast-forgetting in dyslexia</t>
  </si>
  <si>
    <t>Cortical microcircuitry of performance monitoring</t>
  </si>
  <si>
    <t>Precise temporal memories are supported by the lateral entorhinal cortex in humans</t>
  </si>
  <si>
    <t>Human cognition involves the dynamic integration of neural activity and neuromodulatory systems</t>
  </si>
  <si>
    <t>Genome-wide meta-analysis of depression identifies 102 independent variants and highlights the importance of the prefrontal brain regions</t>
  </si>
  <si>
    <t>A genome-wide association study of shared risk across psychiatric disorders implicates gene regulation during fetal neurodevelopment</t>
  </si>
  <si>
    <t>Reduced mitochondrial fusion and Huntingtin levels contribute to impaired dendritic maturation and behavioral deficits in Fmr1-mutant mice</t>
  </si>
  <si>
    <t>Neutrophil adhesion in brain capillaries reduces cortical blood flow and impairs memory function in Alzheimer’s disease mouse models</t>
  </si>
  <si>
    <t>N of each sex provided</t>
  </si>
  <si>
    <t>For each study, mice of either sex were killed by rising CO2 inhalation; all experiments using mice were performed….</t>
  </si>
  <si>
    <t>Mice, pigmented adult rabbits, and macaque monkeys of both sexes were used for experiments</t>
  </si>
  <si>
    <t>In brief, both male and female 19–24-d-old mice were used.</t>
  </si>
  <si>
    <t>Method Excerpt</t>
  </si>
  <si>
    <t xml:space="preserve">Gender-matched male and female littermate mice were used for all experiments. </t>
  </si>
  <si>
    <t>Adult transgenic mice of either gender [postnatal day 21 (P21) to P53; mean age ± SEM = P30.3 ± 0.3] were killed using pentobarbital sodium and phenytoin sodium.</t>
  </si>
  <si>
    <t>17 female, 11 male; age range 18–22, mean age = 19.6</t>
  </si>
  <si>
    <t xml:space="preserve">Table 1: Sex (M/F) - Young Adults	12/12	Older  Adults 12/12	</t>
  </si>
  <si>
    <t>Forty-seven participants (25 males)</t>
  </si>
  <si>
    <t xml:space="preserve">To address this fundamental question in neurotransmission area using both sexes of animals...We used dyn1-KO mice on postnatal days 2 (P2) to P5 </t>
  </si>
  <si>
    <t>Mice, both male and female, were kept in a 12:12 light/dark cycle</t>
  </si>
  <si>
    <t>xperiments were performed using Sprague Dawley rats of either sex.</t>
  </si>
  <si>
    <t>For injections of tracers, mice of either sex at 1–2 months of age were anesthetized….For auditory brainstem responses, BALB/c mice of either sex at ∼2 months of age</t>
  </si>
  <si>
    <t>Three male and two female transgenic mice expressing Channelrhodopsin-2 (ChR2) in a Cre recombinase-dependent manner (LSL-ChR2 mice; The Jackson Laboratory, 012569) were used for electrophysiological recordings. One male LSL-ChR2 mouse was used for NBQX validation of photo-identification methods. Three male mice expressing the fluorescent protein tdTomato in a Cre recombinase-dependent manner (Ai14 mice; The Jackson Laboratory, 007914) were used in anatomical experiments.</t>
  </si>
  <si>
    <t>Male, Long–Evans rats (N = 100) </t>
  </si>
  <si>
    <t>wenty-one male participants were recruited from the community.</t>
  </si>
  <si>
    <t>Sample 1 included 25 healthy young adults (ages 18–24 years; mean ± SD, 20.9 ± 1.83 years; 13 females) recruited from the Vanderbilt University community in Nashville, TN between 2012 and 2013. Sample 2 included 84 healthy adults (ages 22–83 years; mean ± SD, 49.4 ± 17.6 years; 48 females) recruited from the Greater Nashville, TN metropolitan area between 2013 and 2016. Sample 3 included 35 healthy adults (ages 26–79 years; mean ± SD, 47.7 ± 17.4 years; 30 females)</t>
  </si>
  <si>
    <t>A total of 72 participants (age: 40.96 ± 7.67 years; males: 48; females: 24)</t>
  </si>
  <si>
    <t>We used male and female C57BL/6J mice (HSD C57Bl/6NHsd) housed in a vivarium with a 12 h light-dark cycle and food and water ad libitum.</t>
  </si>
  <si>
    <t>A total of 18 Octodon degus weighing 180–220 g and including both males and females where used in this study.</t>
  </si>
  <si>
    <t>The initial 119 SCZ patients (SCZ119) were recruited from the inpatients department of Chang Le Mental Health Center. The average age and age of onset were 33.98 ± 11.99 and 27.65 ± 7.79, respectively, and the male/female ratio was 1.05:1 (61/58).</t>
  </si>
  <si>
    <t>Equal numbers of female and male subjects were included in each genotype at each time point (5 females and males for RNA, 3 females and males for protein, per genotype per age group) o eliminate variation due to the estrous cycle as a confounding factor in molecular experiments, samples were selected (both AD and WT), such that each experimental condition of mature females (i.e., 2‐month‐old 5XFAD females) had two estruses, two metestrus, and one diestrus sample for RNA‐sequencing (n = 5), and one sample in proestrus, estrus, and metestrus for proteomics (n = 3).</t>
  </si>
  <si>
    <t xml:space="preserve">"In all experiments, male and female littermates were pooled together and analyzed as one group" E16, E18, and P0 mice </t>
  </si>
  <si>
    <t>Data were obtained from two male and two female adult common marmosets (Callithrix jacchus)</t>
  </si>
  <si>
    <t>Genetically modified rabies virus...was injected into the LGN of 6 adult female ferrets (Mustela putorius furo)</t>
  </si>
  <si>
    <t>Nine adult New World marmoset monkeys (Callithrix jacchus) (see Table 1) Sex and n provided in table</t>
  </si>
  <si>
    <t>Four adult galagos (Otolemur garnettii) were used this study. </t>
  </si>
  <si>
    <t>Eighteen adult C57BL/6 mice of both sexes were used</t>
  </si>
  <si>
    <t>Four adult male Sapajus apella (formerly Cebus apella) monkeys</t>
  </si>
  <si>
    <t>We studied six cerebral hemispheres from individuals with ages varying from 21 to 64 year old</t>
  </si>
  <si>
    <t>Cortical hemispheres from four adult mouse lemurs (M. murinus) were obtained</t>
  </si>
  <si>
    <t>Area V2 of three adult Sapajus apella monkeys were studied in terminal experiments lasting 24–72 hours. We studied one female (V202) and two males (V204 and V206) monkeys.</t>
  </si>
  <si>
    <t>Seven adult Sapajus apella monkeys ranging in weight from 2.8 to 4.0 kg were used in this study.</t>
  </si>
  <si>
    <t>One adult bonnet macaque monkey (Macaca radiata; Monkey C) and four adult rhesus macaque monkeys (Macaca mulatta) were used to study the cortical connections of posterior parietal area 5M and anterior parietal area 2</t>
  </si>
  <si>
    <t xml:space="preserve">Healthy noncarious and carious permanent molar teeth from male and female donors aged 22–43 years were obtained. Prkdc scid mice (C.129S7[B6]‐Rag1tm1Mom/J, RRID:IMSR_JAX:003145) were imported from the Jackson Laboratory. </t>
  </si>
  <si>
    <t xml:space="preserve">Rat embryos of day 17 or 18 were used to prepare primary cortical cultures, as described below. Both embryonic (E) and postnatal (P) rats were utilized for Western blotting, immunohistochemistry, and in situ hybridization experiments.  Whole brain extracts were prepared for the developmental time course and positive controls from E18, P0, P3, P5, P7, P11, P14, P20, P28, and adult Sprague Dawley rats. </t>
  </si>
  <si>
    <t xml:space="preserve">We have studied the histology of the hippocampus in a range of 56 mammalian brains. Table 1 provides some info on sex. </t>
  </si>
  <si>
    <t> Experiments were carried out using mice, of either sex</t>
  </si>
  <si>
    <t>Outbred male Roman High- (RHA) and low-avoidance (RLA) rats (n = 48), Ovariectomized Sprague–Dawley female rats (250–300 g)</t>
  </si>
  <si>
    <t>Experiments focused on male subjects, females as mating pairs</t>
  </si>
  <si>
    <t>Male BALB/c mice were purchased from Envigo (Indianapolis, IN, USA) at age 8–9 weeks and group housed</t>
  </si>
  <si>
    <t>24 three-month-old males and 16 females of the C57BL strain from the Instituto de Neurobiología (INB), UNAM, local colony were used.</t>
  </si>
  <si>
    <t>Thirty-six 2.5-month-old male Wistar rats (300–350 g) were used in this study.</t>
  </si>
  <si>
    <t>Experiments were performed using adult male Wistar rats (2- to 3-month-old, body weight 300–400 g).</t>
  </si>
  <si>
    <t>Male (n = 13) and female (n = 18) mice were bred in the Krasnow Institute Animal Facility</t>
  </si>
  <si>
    <t>Following isoflurane anesthesia and decapitation, horizontal midbrain slices containing the SNc were cut with a vibratome or compresstome  from 4-week-old CD-1 mice.</t>
  </si>
  <si>
    <t>Seventy-two male Wistar rats, weighing 250 g from a local breeding colony (Universidade Federal do Rio Grande do Sul) were used.</t>
  </si>
  <si>
    <t>Thirteen post-mortem donors were selected, seven men and six women (aged 21–86 years), primarily deceased by suicide, traffic accident, or natural causes</t>
  </si>
  <si>
    <t xml:space="preserve">At P21, litters were weaned and only male pups were included in the experiments described below as gender-specific effects of VPA exposure have been reported (Schneider et al., 2008). </t>
  </si>
  <si>
    <t>Forty-two Wistar male rats (90–110 PND; 250–280 g), born and reared at the Animal House of Fundação Universidade Federal de Ciências da Saúde de Porto Alegre (UFCSPA), were housed in polypropylene cages..</t>
  </si>
  <si>
    <t>Forty-one imprisoned male violent offenders (mean age = 36.2 ± 12.3 years, minimum age = 19 years), from two different prisons of the south of Spain (located in Córdoba and Huelva), participated voluntarily in the study. </t>
  </si>
  <si>
    <t>A total of 14 patients (1 male, 13 female) who presented with unilateral synkinesis…</t>
  </si>
  <si>
    <t>Animals used in the experiments were 1.5–2.5-month male rats.</t>
  </si>
  <si>
    <t>We used Wistar rats (n = 18), 0–2 days old. </t>
  </si>
  <si>
    <t>Adult mice (10–11 months old) APPNLh/NLh × PS-1P264L/264L (APP/PS-1 KI) (Flood et al., 2002) (n = 16; 7 F and 9 M) a double gene-targeted knock-in mouse on a C57BL/6J background and C57BL/6J (n = 22; 10 F and 12 M, from Jackson) males and females were used in this experiment. </t>
  </si>
  <si>
    <t>Experiments were performed on 216 male Sprague–Dawley rats </t>
  </si>
  <si>
    <t>Male Wistar rats (2-month-old, 200–250 g) obtained from the Multidisciplinary Center for Biological Research…</t>
  </si>
  <si>
    <t>A total of 94 male adult Sprague–Dawley rats (250–300 g) were obtained from the Experimental Animal Center of Chongqing Medical University</t>
  </si>
  <si>
    <t xml:space="preserve">We obtained RNA-seq data sets of three brain regions of ASD and control subjects from our previous study9. </t>
  </si>
  <si>
    <t>All participants were enrolled in the Religious Orders Study (ROS)10 or the Memory and Aging Project (MAP)11. Adult (3 months old) female double-transgenic CK-p25 mice26 and their respective control littermates were used for the experiments.</t>
  </si>
  <si>
    <t xml:space="preserve">The F1 offspring (both males and females at 22 and 30+ months old, strain FVB/N:C57BL/6) were used as experimental animals. Human free-floating sections (40 µm) and formalin-fixed paraffin-embedded (FFPE) sections (10 µm) were provided by the Brain Bank at Banner Sun Health Research Institute. </t>
  </si>
  <si>
    <t>Male and female mice were used in the study and randomly allocated to the experiments.</t>
  </si>
  <si>
    <t>Cortices were harvested from E18 (mouse embryonic day 18 of development) mouse embryos. Brains were donated to the Queen Square Brain Bank for Neurological disorders, Department of Movement Disorders, UCL Institute of Neurology, or the Department of Neurology, University of California San Diego, or the Netherlands Brain Bank, Netherlands Institute for Neuroscience</t>
  </si>
  <si>
    <t>Venous blood and lumbar CSF samples were obtained from four individuals...An overview of the donor information and postmortem variables is summarized in Supplementary Tables 1 and 4.</t>
  </si>
  <si>
    <t>All mice used in the experiments were male and aged 8 weeks at the start of the stereotaxic injections and experiments. </t>
  </si>
  <si>
    <t>Adult female Sprague–Dawley rats weighing between 225 and 300 g (Charles River Laboratories) were used.</t>
  </si>
  <si>
    <t xml:space="preserve">The study tested healthy young volunteers (total n = 127, age 19–37 years, 55 females: n = 38 in experiment 1, 17 females; n = 37 new participants in experiment 2 (replication of results obtained in experiment 1), 14 females; n = 24 new participants in experiment 3, 11 females; and n = 28 new participants in experiment 4, 13 females). </t>
  </si>
  <si>
    <t>Four-month-old male APPPS1 transgenic mice (Thy1-APP695KM670/671NL; Thy-1PS1L166P)24 and age-matched male C57BL6 littermate controls were used. Using male mice ensured reduced gender-dependent variability in plaque deposition24.</t>
  </si>
  <si>
    <t>Adult mice (&gt;2 months old) from a C57BL/6J background were used in this study. Male or female mice were randomly selected for each experiment.</t>
  </si>
  <si>
    <t>IPSCs were generated from eight male subjects diagnosed with ASD according to the DSM-IV (average age 13.25 ± 5.67 years) and five male control participants (average age 11.4 ± 5.22 years)</t>
  </si>
  <si>
    <t>Age, cognitive profile and discrimination performance of all (reported) participants of Experiment 3 are described in Supplementary Table 3.</t>
  </si>
  <si>
    <t>Data were collected from two macaque monkeys (Eu, Macaca radiata, male, 8.8 kg, ~6 years old; X, Macaca mulatta, female, 6 kg, ~8 years old).</t>
  </si>
  <si>
    <t xml:space="preserve">Data from the remaining 19 participants (10 female, ages 18–29 years (mean = 21.42, s.d. = 2.85)) were analyzed. </t>
  </si>
  <si>
    <t>For both the discovery and replication analyses, minimally preprocessed fMRI data were acquired from 100 unrelated participants (mean age 29.5 years, 55% female51)</t>
  </si>
  <si>
    <t>Sample sizes and the proportion of males and females of the depression cohorts used in the meta-analysis and the replication cohort</t>
  </si>
  <si>
    <t>iPSYCH samples from essentially the entire population of Denmark born between 1981 and 2005 (n = 1,472,762).</t>
  </si>
  <si>
    <t>The male offspring were used in experiments. </t>
  </si>
  <si>
    <t>Animals were of both sexes and ranged in age from 12 to 100 weeks.</t>
  </si>
  <si>
    <t xml:space="preserve">General Biology </t>
  </si>
  <si>
    <t xml:space="preserve">PLOS Biology </t>
  </si>
  <si>
    <t>Proc. Roy Soc. B</t>
    <phoneticPr fontId="3" type="noConversion"/>
  </si>
  <si>
    <t>Nature</t>
    <phoneticPr fontId="3" type="noConversion"/>
  </si>
  <si>
    <t>Science</t>
  </si>
  <si>
    <t>Coordinated electrical activity in the olfactory bulb gates the oscillatory entrainment of entorhinal networks in neonatal mice</t>
  </si>
  <si>
    <t>Male mice underwent sensory manipulation, light stimulation, pharmacological treatment, and multisite electrophysiological recordings at P8–10. For CLARITY experiments, male and female mice were used.</t>
  </si>
  <si>
    <t>January 22, 2019 https://doi.org/10.1371/journal.pbio.2006552</t>
  </si>
  <si>
    <t>Intervention against hypertension in the next generation programmed by developmental hypoxia</t>
  </si>
  <si>
    <r>
      <t>If male, then the fetuses were assigned to the fetal studies group; female fetuses were assigned to the adult offspring studies group. studies in the fetal period used the male offspring while studies in the adult period used the female offspring, as ewe lambs are easier to group house when compared to growing rams.A</t>
    </r>
    <r>
      <rPr>
        <sz val="12"/>
        <color rgb="FFFF0000"/>
        <rFont val="Calibri (Body)_x0000_"/>
      </rPr>
      <t xml:space="preserve"> second limitation of the current program of work is that outcome variables in the fetal and adult periods were not balanced for sex.</t>
    </r>
  </si>
  <si>
    <t>WT and Irs2−/− C57BL/6 littermates (females aged 10–12 weeks, fasting blood glucose &lt; 100 mg/dL) were fed a modified LabDie</t>
  </si>
  <si>
    <t>Insulin resistance disrupts epithelial repair and niche-progenitor Fgf signaling during chronic liver injury</t>
  </si>
  <si>
    <t>January 29, 2019 https://doi.org/10.1371/journal.pbio.2006972</t>
  </si>
  <si>
    <t>Male mice were 8 to 10 weeks of age when used for experiments.</t>
  </si>
  <si>
    <t>Organic cation transporter 3 (Oct3) is a distinct catecholamines clearance route in adipocytes mediating the beiging of white adipose tissue</t>
  </si>
  <si>
    <t>January 17, 2019 https://doi.org/10.1371/journal.pbio.2006571</t>
  </si>
  <si>
    <t>For anatomy or physiology experiments (see below), we used Dbx1;Ai9, GlyT2-eGFP, and wild-type CD-1 mice of both sexes at postnatal day 0 to 4</t>
  </si>
  <si>
    <t>Trpm4 ion channels in pre-Bötzinger complex interneurons are essential for breathing motor pattern but not rhythm</t>
  </si>
  <si>
    <t>February 21, 2019 https://doi.org/10.1371/journal.pbio.2006094</t>
  </si>
  <si>
    <t>Lens differentiation is controlled by the balance between PDGF and FGF signaling</t>
  </si>
  <si>
    <t>Mouse embryos were fixed with 4% paraformaldehyde (PFA) in PBS overnight and paraffin- or cryo-embedded...Ten newly born mouse pups were dissected in cold PBS, and the lenses were rolled over on an autoclaved filter paper</t>
  </si>
  <si>
    <t>Equal numbers of male and female mice were used for all experiments except for the RNA-seq experiment, which used only female mice.</t>
  </si>
  <si>
    <t>Proximal recolonization by self-renewing microglia re-establishes microglial homeostasis in the adult mouse brain</t>
  </si>
  <si>
    <t>February 8, 2019https://doi.org/10.1371/journal.pbio.3000134+</t>
  </si>
  <si>
    <t>Laws of concatenated perception: Vision goes for novelty, decisions for perseverance</t>
  </si>
  <si>
    <t>March 5, 2019https://doi.org/10.1371/journal.pbio.3000144</t>
  </si>
  <si>
    <t>A total of 110 subjects (79 females, mean age = 23.08 ± 3.93 years)—37 from the University of Verona, Italy, and 73 from the University of Fribourg, Switzerland—participated in this study</t>
  </si>
  <si>
    <t>Nineteen adult participants (12 females, mean age of 19.6 years old) took part in the EEG experiment. Another group of 20 adult participants (12 females, mean age of 23.4 years old) took part in the fMRI experiment</t>
  </si>
  <si>
    <t>Perceptual inference employs intrinsic alpha frequency to resolve perceptual ambiguity</t>
  </si>
  <si>
    <t>March 13, 2019https://doi.org/10.1371/journal.pbio.3000025</t>
  </si>
  <si>
    <t xml:space="preserve">Mouse - male, cat - meta-analysis, NHP - no description of sex </t>
  </si>
  <si>
    <t>March 22, 2019https://doi.org/10.1371/journal.pbio.2005346</t>
  </si>
  <si>
    <t>A blueprint of mammalian cortical connectomes</t>
  </si>
  <si>
    <t>We tested a total of 21 healthy volunteers, 11 in Exp 1 (5 females, mean age 23.7 years, SD 4.3 years) and 10 in Exp 2 (9 females, mean age 27.7 years, SD 5.1 years) with normal or corrected-to-normal vision.</t>
  </si>
  <si>
    <t>Chronotopic maps in human supplementary motor area</t>
  </si>
  <si>
    <t>March 21, 2019https://doi.org/10.1371/journal.pbio.3000026</t>
  </si>
  <si>
    <t>We used female and male mice in all experiments.</t>
  </si>
  <si>
    <t>Rods contribute to the light-induced phase shift of the retinal clock in mammals</t>
  </si>
  <si>
    <t>March 1, 2019https://doi.org/10.1371/journal.pbio.2006211</t>
  </si>
  <si>
    <t>Physiology and effects of nucleosides in mice lacking all four adenosine receptors</t>
  </si>
  <si>
    <t>March 1, 2019https://doi.org/10.1371/journal.pbio.3000161</t>
  </si>
  <si>
    <t xml:space="preserve"> Male mice aged 8–12 wk and weighing between 20 and 24 g at the time of surgery were used for behavioral experiments, and 4-wk-old mice were used for ex vivo brain slice recordings.</t>
  </si>
  <si>
    <t>Lateral hypothalamic neurotensin neurons promote arousal and hyperthermia</t>
  </si>
  <si>
    <t>March 20, 2019https://doi.org/10.1371/journal.pbio.3000172</t>
  </si>
  <si>
    <t>Male mice were used in this study,</t>
  </si>
  <si>
    <t>Serotonin receptor HTR6-mediated mTORC1 signaling regulates dietary restriction–induced memory enhancement</t>
  </si>
  <si>
    <t>March 18, 2019https://doi.org/10.1371/journal.pbio.2007097</t>
  </si>
  <si>
    <t>8- to 12-week-old male WT C57BL/6J mice were purchased from Janvier</t>
  </si>
  <si>
    <t>TLR9-mediated dendritic cell activation uncovers mammalian ganglioside species with specific ceramide backbones that activate invariant natural killer T cells</t>
  </si>
  <si>
    <t>March 1, 2019https://doi.org/10.1371/journal.pbio.3000169</t>
  </si>
  <si>
    <t>February 4, 2019 https://doi.org/10.1371/journal.pbio.3000133</t>
  </si>
  <si>
    <t>January 31, 2019 https://doi.org/10.1371/journal.pbio.2006994</t>
  </si>
  <si>
    <t>Male and female mice were used.</t>
  </si>
  <si>
    <t>Prophylactic TLR9 stimulation reduces brain metastasis through microglia activation</t>
  </si>
  <si>
    <t>March 28, 2019https://doi.org/10.1371/journal.pbio.2006859</t>
  </si>
  <si>
    <t>Two male rhesus macaques (Macaca mulatta) were used in the study. </t>
  </si>
  <si>
    <t>Task-related hemodynamic responses are modulated by reward and task engagement</t>
  </si>
  <si>
    <t>April 19, 2019https://doi.org/10.1371/journal.pbio.3000080</t>
  </si>
  <si>
    <t>Expectation and attention increase the integration of top-down and bottom-up signals in perception through different pathways</t>
  </si>
  <si>
    <t>All participants were university students aged between 18 and 34 years. A total of n = 15 out of 24 participants were included in the analysis of Experiment 1, and n = 11 out of 16 in Experiment 2</t>
  </si>
  <si>
    <t>April 30, 2019https://doi.org/10.1371/journal.pbio.3000233</t>
  </si>
  <si>
    <t>The sample included both male and female participants.</t>
  </si>
  <si>
    <t>Item-specific delay activity demonstrates concurrent storage of multiple active neural representations in working memory</t>
  </si>
  <si>
    <t>April 26, 2019https://doi.org/10.1371/journal.pbio.3000239</t>
  </si>
  <si>
    <t>Fifteen chimpanzees (8 females) ranging in age from 8 to 37 years (M = 20 years) participated in this study. Fifteen chimpanzees (8 females) ranging in age from 8 to 37 years (M = 20 years) participated in this study.</t>
  </si>
  <si>
    <t>Human children but not chimpanzees make irrational decisions driven by social comparison</t>
  </si>
  <si>
    <t>2 January 2019, Volume 286, Issue 1894</t>
  </si>
  <si>
    <t>Behaviour</t>
  </si>
  <si>
    <t>We captured 54 three-toed sloths, 19 males, 21 females, and 14 juveniles in the shade-grown cacao plantation, surrounding cattle pastures and riparian forests. </t>
  </si>
  <si>
    <t>3 January 2019, Volume 286, Issue 1894</t>
  </si>
  <si>
    <t>The demography of a resource specialist in the tropics: Cecropia trees and the fitness of three-toed sloths</t>
  </si>
  <si>
    <t>Ecology</t>
  </si>
  <si>
    <t>We conducted observations on the chimpanzees of the Sonso community in Budongo Forest Reserve, Uganda. At the time of study, the community consisted of 81 identifiable members. We defined age classes as: infants (0–4 years), juveniles (5–9 years), subadults (female: 10–14 years, male: 10–15 years) and adults (female: greater than or equal to 15 years; male: greater than or equal to 16 years).</t>
  </si>
  <si>
    <t>Linguistic laws in chimpanzee gestural communication</t>
  </si>
  <si>
    <t>6 February 2019, Volume 286, Issue 1896</t>
  </si>
  <si>
    <t>Twenty-five (12 females and 13 males) 10-month-old infants completed the study.</t>
  </si>
  <si>
    <t>Physiological arousal predicts gaze following in infants</t>
  </si>
  <si>
    <t>Molecular sexing was successful for 277 of these and failed for the other two due to low quality DNA. Of these individuals, 64 (51%) were males and 61 (49%) females.</t>
  </si>
  <si>
    <t>From groups to communities in western lowland gorillas</t>
  </si>
  <si>
    <t>We measured body mass and faecal glucocorticoid metabolite (fGCM) concentrations from 95 dispersing females</t>
  </si>
  <si>
    <t>Cost of dispersal in a social mammal: body mass loss and increased stress</t>
  </si>
  <si>
    <t>Secular changes in body height predict global rates of caesarean section</t>
  </si>
  <si>
    <t>Data were obtained by national surveys, routine vital statistics and reports from health authorities, including the ‘European Health for All' database of the World Health Organization (WHO) and international health surveys of Unicef. </t>
  </si>
  <si>
    <t>Evolution</t>
  </si>
  <si>
    <t>Maternal longevity and offspring sex in wild ungulates</t>
  </si>
  <si>
    <t>Soay sheep (Ovis aries), bighorn sheep (Ovis canadensis), red deer (Cervus elaphus) and mountain goat (Oreamnos americanus).</t>
  </si>
  <si>
    <t>Accordingly, 30 participants (17 females, aged 18–26) with normal or corrected-to-normal vision completed the experiment.</t>
  </si>
  <si>
    <t>Disruptive coloration and binocular disparity: breaking camouflage</t>
  </si>
  <si>
    <t>Neuroscience and cognition</t>
  </si>
  <si>
    <t>We prospectively studied 15 patients (four females, mean age = 63.7 years) with homonymous visual field defects secondary to stroke</t>
  </si>
  <si>
    <t>Survival of retinal ganglion cells after damage to the occipital lobe in humans is activity dependent</t>
  </si>
  <si>
    <t>20 February 2019, Volume 286, Issue 1897</t>
  </si>
  <si>
    <t>100 females between 18 and 33 years were recruited </t>
  </si>
  <si>
    <t>Interoceptive accuracy moderates the response to a glucose load: a test of the predictive coding framework</t>
  </si>
  <si>
    <t>6 March 2019, Volume 286, Issue 1898</t>
  </si>
  <si>
    <t>During two waves of data collection, we recruited a total of 2228 participants from 15 societies (1126 females; M age = 37.0, s.d. = 14.8). </t>
  </si>
  <si>
    <t>Moralizing gods, impartiality and religious parochialism across 15 societies</t>
  </si>
  <si>
    <t>Twelve northern bottlenose whales were instrumented with animal-borne tags (electronic supplementary material, table S1) and subsequently exposed to naval sonar signals in two experiments </t>
  </si>
  <si>
    <t>Northern bottlenose whales in a pristine environment respond strongly to close and distant navy sonar signals</t>
  </si>
  <si>
    <t>20 March 2019, Volume 286, Issue 1899</t>
  </si>
  <si>
    <t>The final studbook was a female-only dataset (n = 3585, wild-caught = 1215) with individuals from 11 out of the 14 regional divisions</t>
  </si>
  <si>
    <t>Long-term trends in wild-capture and population dynamics point to an uncertain future for captive elephants</t>
  </si>
  <si>
    <t>ore details about recruitment and clinical description of samples are given in the papers describing this dataset [41–44]. </t>
  </si>
  <si>
    <t>Genomic evidence for MHC disassortative mating in humans</t>
  </si>
  <si>
    <t>Genetics and Genomics</t>
  </si>
  <si>
    <t>A total of 62 male and 127 female individual red deer covering 89 and 163 seasons, respectively, were available for summer analyses (nobs = 670 328), and 53 male and 110 female red deer covering 119 and 244 seasons, respectively, were available for winter analyses (nobs = 842 238).</t>
  </si>
  <si>
    <t>Future suitability of habitat in a migratory ungulate under climate change</t>
  </si>
  <si>
    <t>Global change and conservation</t>
  </si>
  <si>
    <t>Sexual ornaments but not weapons trade off against testes size in primates</t>
  </si>
  <si>
    <t>3 April 2019, Volume 286, Issue 1900</t>
  </si>
  <si>
    <t>literature data for 103 primate species on the presence/absence of female monopolization, social group size and sexually dimorphic traits that play important roles in male–male contest competition (sexual dimorphism in body mass and canine height [42]) and/or female choice (visual ornaments such as fleshy swellings, colourful skin patches or hairy traits [35,43]).</t>
  </si>
  <si>
    <t>Data of 255 Japanese individuals (124 male, 40.1 ± 14.6 years) and 386 British individuals (214 male, 46.0 ± 12.6. years) were analysed. </t>
  </si>
  <si>
    <t>Cross-cultural similarity in relationship-specific social touching</t>
  </si>
  <si>
    <t>17 April 2019, Volume 286, Issue 1901</t>
  </si>
  <si>
    <t>Ten chimpanzees (six females, four males) living at Sweetwaters Chimpanzee Sanctuary, Kenya participated in this study.</t>
  </si>
  <si>
    <t>Chimpanzees (Pan troglodytes) coordinate by communicating in a collaborative problem-solving task</t>
  </si>
  <si>
    <t>Briefly, male and female C57BL6/J mice (inbred with minimal genetic variation) were kept on one of a number of diets from three weeks of age. </t>
  </si>
  <si>
    <t>1 May 2019, Volume 286, 1902</t>
  </si>
  <si>
    <t>Dietary macronutrient content, age-specific mortality and lifespan</t>
  </si>
  <si>
    <t>Development and Physiology</t>
  </si>
  <si>
    <t>Loss of ADAR1 in tumours overcomes resistance to immune checkpoint blockade</t>
  </si>
  <si>
    <t>Volume 565 Issue 7737, 3 January 2019</t>
  </si>
  <si>
    <t>For each behavioural analysis, 6–15 pairs of 10–14-week-old ablated and control mice—including males and females—were used. Twelve healthy women and thirteen healthy men…</t>
  </si>
  <si>
    <t>Identifying the pathways required for coping behaviours associated with sustained pain</t>
  </si>
  <si>
    <t>Six-week-old wild-type female C57BL/6J mice were obtained from Jackson laboratories.</t>
  </si>
  <si>
    <t>Mice of similar age (9–11 weeks) and body weight (male: 25–28 g; female: 22–25 g) were used for surgery.</t>
  </si>
  <si>
    <t>Metabolic reprogramming by the S-nitroso-CoA reductase system protects against kidney injury</t>
  </si>
  <si>
    <t>Age- and sex-matched mice were assigned randomly to experimental and control groups</t>
  </si>
  <si>
    <t>Metabolic heterogeneity underlies reciprocal fates of TH17 cell stemness and plasticity</t>
  </si>
  <si>
    <t>Volume 565 Issue 7738, 10 January 2019</t>
  </si>
  <si>
    <t>All the mice were 12–16-week-old males</t>
  </si>
  <si>
    <t>Thermal stress induces glycolytic beige fat formation via a myogenic state</t>
  </si>
  <si>
    <t>De novo design of potent and selective mimics of IL-2 and IL-15</t>
  </si>
  <si>
    <t>Mice (C57BL/6J, The Jackson Laboratory) were inoculated intranasally….cells were injected subcutaneously into the flanks of BALB/c mice purchased from Charles River…</t>
  </si>
  <si>
    <t>Patient demographics and treatment characteristics of eight vaccinated patients</t>
  </si>
  <si>
    <t>Neoantigen vaccine generates intratumoral T cell responses in phase Ib glioblastoma trial</t>
  </si>
  <si>
    <t>Actively personalized vaccination trial for newly diagnosed glioblastoma</t>
  </si>
  <si>
    <t>Table 1 Baseline characteristics and key outcomes for enrolled patients (n = 16)</t>
  </si>
  <si>
    <t>Male mice were used at 8–12 weeks of age.</t>
  </si>
  <si>
    <t>Brain regulatory T cells suppress astrogliosis and potentiate neurological recovery</t>
  </si>
  <si>
    <t>Characteristics of these patients and healthy individuals are summarized in Supplementary Table 1.</t>
  </si>
  <si>
    <t>Age-related remodelling of oesophageal epithelia by mutated cancer drivers</t>
  </si>
  <si>
    <t>Volume 565 Issue 7739, 17 January 2019</t>
  </si>
  <si>
    <r>
      <t>Experiments using wild-type mice were performed on outbred strain CD1 mouse pups of both sexes (Charles River Laboratories). </t>
    </r>
    <r>
      <rPr>
        <sz val="12"/>
        <color rgb="FFFF0000"/>
        <rFont val="Calibri (Body)_x0000_"/>
      </rPr>
      <t>All animals analysed were P3 or younger, thus no sex determination was attempted.</t>
    </r>
    <r>
      <rPr>
        <sz val="12"/>
        <color theme="1"/>
        <rFont val="Calibri"/>
        <family val="2"/>
        <scheme val="minor"/>
      </rPr>
      <t xml:space="preserve"> Analyses are thought to include animals of both sexes at approximately equal proportions. </t>
    </r>
  </si>
  <si>
    <t>Subcellular transcriptomes and proteomes of developing axon projections in the cerebral cortex</t>
  </si>
  <si>
    <t>Adult (200–300 g) female Sprague-Dawley rats (Taconic) housed in pairs with access to food and water ad libitum were maintained on a 12 h:12 h light:dark cycle (lights on at 6:00).</t>
  </si>
  <si>
    <t>A wireless closed-loop system for optogenetic peripheral neuromodulation</t>
  </si>
  <si>
    <t xml:space="preserve">All mice were female and aged between 6–12 weeks at the beginning of experiments. All samples analysed in this study were from lymph-node or skin metastases and a detailed clinical overview of all the patients has been described previously17. </t>
  </si>
  <si>
    <t>All mice were female and aged between 6–12 weeks at the beginning of experiments. </t>
  </si>
  <si>
    <t xml:space="preserve">Male mice began breeding at 8 weeks and female mice at 6 weeks. Typically, mice no older than 6 months were used in this study. Quantification of pregnancies and litters for both trio- or pair-breeding females were tabulated for Setd3−/−, Setd3+/− and Setd3+/+ females. </t>
  </si>
  <si>
    <t>SETD3 is an actin histidine methyltransferase that prevents primary dystocia</t>
  </si>
  <si>
    <t>Volume 565 Issue 7740, 24 January 2019</t>
  </si>
  <si>
    <t>Both male and female mice were used for experiments.</t>
  </si>
  <si>
    <t>LHX2- and LDB1-mediated trans interactions regulate olfactory receptor choice</t>
  </si>
  <si>
    <t xml:space="preserve">Spleen, lymph nodes (always included all superficial and periaortic lymph nodes) and thymus were collected from day-10 postnatal, three-week-old and adult (8–12-week-old) mice….we generated chimeric female mice that were homozygous for the floxed Uqcrsf1 allele and heterozygous for Foxp3YFP-cre (RISP chimeric KO mice; YFP marks cells with active Cre recombinase). </t>
  </si>
  <si>
    <t>Mitochondrial complex III is essential for suppressive function of regulatory T cells</t>
  </si>
  <si>
    <t>we differentiated human iPS cells into vascular organoids in vitro and transplanted them under the kidney capsule of immunodeficient NOD/SCID/IL2Rγnull (NSG) mice</t>
  </si>
  <si>
    <t>Human blood vessel organoids as a model of diabetic vasculopathy</t>
  </si>
  <si>
    <t>Analysis was performed on 2.5-day-old (P2.5), 10 day-old (P10) or 14-week-old male mice unless stated otherwise. </t>
  </si>
  <si>
    <t>HIF-1α metabolically controls collagen synthesis and modification in chondrocytes</t>
  </si>
  <si>
    <t>Volume 565 Issue 7741, 31 January 2019</t>
  </si>
  <si>
    <t xml:space="preserve">SPF or germ-free C57BL/6, BALB/c and IQI mice of both sexes were purchased from Sankyo Laboratories, Japan SLC, CLEA Japan, and Charles River Japan. University according to the study protocol approved by the Institutional Review Boards (approval numbers H24-9 and 20150075, respectively). Informed consent was obtained from each subject. </t>
  </si>
  <si>
    <t>A defined commensal consortium elicits CD8 T cells and anti-cancer immunity</t>
  </si>
  <si>
    <t>Adult (~30 g, 8–10 weeks of age) male C57BL/6J mice (Jackson Laboratory, strain #000664) were maintained on a reverse 12-h dark–light cycle</t>
  </si>
  <si>
    <t>Interacting neural ensembles in orbitofrontal cortex for social and feeding behaviour</t>
  </si>
  <si>
    <t xml:space="preserve">04 January 2019, Vol 363, Issue 6422 </t>
  </si>
  <si>
    <t>Behavioral experiments were performed on 3- to 9-month-old male mice by a male experimenter, except for the Barnes maze, where a male experimenter performed intraperitoneal injections and a female experimenter performed experiments. Acute hippocampal slices were prepared from 8 to 12-week-old male mice anesthetized with isoflurane and decapitated.Rat hippocampi were isolated from E18-19 Wistar rats as described previously</t>
  </si>
  <si>
    <t>Synaptotagmin-3 drives AMPA receptor endocytosis, depression of synapse strength, and forgetting</t>
  </si>
  <si>
    <t>Sex- and age-matched mice between 6 and 35 weeks of age were used for each experiment.</t>
  </si>
  <si>
    <t>Commensal-specific T cell plasticity promotes rapid tissue adaptation to injury</t>
  </si>
  <si>
    <t>Data were collected from male or female C57BL6 mice or from heterozygous VGat-ChR2 (JAX#014548) (32) and Gad2-Cre (JAX#010802) (33) transgenic animals.</t>
  </si>
  <si>
    <t>A collicular visual cortex: Neocortical space for an ancient midbrain visual structure</t>
  </si>
  <si>
    <t xml:space="preserve">11 January 2019, Vol 363, Issue 6423 </t>
  </si>
  <si>
    <t>TLR7.1 mice were obtained from S. Bolland (NIH) (16), Spic−/− (Spictm1Kmm) Myd88−/−(Myd88tm1.1Defr/J), and SpiciGFP/+ (Spictm2.1Kmm) mice from Jackson Labs (13, 20, 48), Ccr2-DTR mice from T. Hohl (MSKCC) (49), and BALB/c, C57BL/6, and B6.SJL mice from Jackson Labs. Irf5−/− mice were used on both C57BL/6 and BALB/c backgrounds (23).</t>
  </si>
  <si>
    <t>Secreted amyloid-β precursor protein functions as a GABABR1a ligand to modulate synaptic transmission</t>
  </si>
  <si>
    <t>Chronic TLR7 and TLR9 signaling drives anemia via differentiation of specialized hemophagocytes</t>
  </si>
  <si>
    <t>On P21, the pups were weaned, and littermates were housed together. Electrophysiological recordings were performed on 19 male rat pups aged P15-P24 on their day 1 of electrophysiological recording. For comparison purposes, the data obtained in the developing animals were grouped in two-day age groups of 3-5 animals starting at P15 (P15-16, P17-18, P19-20, P21-22, P23-24, see Supplementary Table 1 for number of animals/age group). Three adult male Long-Evans rats weighing ~350 g were used to compare the properties of neuronal ensembles in developing animals with those of adults</t>
  </si>
  <si>
    <t>Emergence of preconfigured and plastic time-compressed sequences in early postnatal development</t>
  </si>
  <si>
    <t xml:space="preserve">All the experiments were performed on healthy mice, with normal immune status, housed in a specific pathogen free (SPF) unit. Wheel-running behavior of individually caged (8-16 weeks old) Cry1/2-null male mice
kept was recorded in light-tight chambers with food and water provided ad libitum. </t>
  </si>
  <si>
    <t>Cell-autonomous clock of astrocytes drives circadian behavior in mammals</t>
  </si>
  <si>
    <t>18 January 2019, Vol 363, Issue 6424</t>
  </si>
  <si>
    <t>For behavioral manipulation and neuroanatomy experiments, we utilized FosCreERT2 mice (B6.129(Cg)-Fostm1.1(cre/ERT2)Luo/J, Jackson Laboratory, stock #21882, male, aged 8–15 weeks at the start of all experiments). For BLA miniature microscope imaging experiments, we utilized C57Bl/6J mice (Jackson Laboratory, stock #664, male, aged 8–12 weeks at the start of experiments). For dorsomedial striatum (DMS) miniature microscope imaging experiments, we utilized wild-type (Shank3B+/+) or knockout (Shank3B-/-) Shank3B;Drd1aCre/+ or Shank3B;A2ACre/+ mice obtained from Guoping Feng (MIT).</t>
  </si>
  <si>
    <t>An amygdalar neural ensemble that encodes the unpleasantness of pain</t>
  </si>
  <si>
    <t>Female mice at 8 to 12 weeks of age were used for primary MCMV infection.</t>
  </si>
  <si>
    <t>Strain-specific antibody therapy prevents cytomegalovirus reactivation after transplantation</t>
  </si>
  <si>
    <t>C57BL/6N mice were used as WT mice and all transgenic lines (Cx3cr1CreERT2, Cd11cCre, Cd2gfp, Ccr2RFP, and H2-Ab1flox) were on a C57BL/6 background. Mice were bred in-house under pathogen-free conditions. Cx3cr1CreERT2 were crossed to either R26tdTomato or R26Confettimice. </t>
  </si>
  <si>
    <t>Single-cell profiling identifies myeloid cell subsets with distinct fates during neuroinflammation</t>
  </si>
  <si>
    <t>25 January 2019, Vol 363, Issue 6425</t>
  </si>
  <si>
    <t>we used fluorescence-activated cell sorting to isolate interneurons from genetically modified mice in which dendritic-, somatic-, and AIS-targeting GABAergic interneurons are enriched and labeled (table S1) (7–12). We isolated interneurons both before (P5 or P8) and during peak (P10) synaptogenesis</t>
  </si>
  <si>
    <t>Distinct molecular programs regulate synapse specificity in cortical inhibitory circuits</t>
  </si>
  <si>
    <t>1 February 2019, Vol 363, Issue 6426</t>
  </si>
  <si>
    <t>Prior to introduction, we anesthetized each mouse and recorded sex, age, length, weight, and pigmentation phenotype (see below).</t>
  </si>
  <si>
    <t>Linking a mutation to survival in wild mice</t>
  </si>
  <si>
    <t>All mice were male and housed in groups, and were maintained on a 12-hour reverse light-dark cycle with ad libitum access to food and water, except during approach conditioning.</t>
  </si>
  <si>
    <t>Intense threat switches dorsal raphe serotonin neurons to a paradoxical operational mode</t>
  </si>
  <si>
    <t>8 February 2019, Vol 363, Issue 6427</t>
  </si>
  <si>
    <t>Separating host and microbiome contributions to drug pharmacokinetics and toxicity</t>
  </si>
  <si>
    <t xml:space="preserve">Murine fecal samples were collected from individually caged animals (2 males and 2 females) and were stored at -80°C without further processing….In
brief, groups of 3 male C57BL/6 mice were used for each drug (BRV, SRV, and CLZ) and each
route of administration </t>
  </si>
  <si>
    <t>Characteristics of cohort individuals according to their ZIKV IgG3 serological status</t>
  </si>
  <si>
    <t>Impact of preexisting dengue immunity on Zika virus emergencein a dengue endemic region</t>
  </si>
  <si>
    <t>Female Yorkshire swine were obtained from Tufts University (Medford, USA) for in vivo experiments...Three rats (Charles River Labs, Sprague Dawley 400-450 g in weight)...</t>
  </si>
  <si>
    <t>An ingestible self-orienting system for oral delivery of macromolecules</t>
  </si>
  <si>
    <t>We trained two rhesus macaques to navigate with a joystick in virtual 3-D star mazes.</t>
  </si>
  <si>
    <t>Schema cells in the macaque hippocampus</t>
  </si>
  <si>
    <t>For protracted infections,6-8-week-old male or female mice were infected i.v. with 2×106 PFU of LCMV-Clone 13.</t>
  </si>
  <si>
    <t>Choline acetyltransferase–expressing T cells are required to control chronic viral infection</t>
  </si>
  <si>
    <t>Tumor metastasis to lymph nodes requires YAP-dependent metabolic adaptation</t>
  </si>
  <si>
    <t xml:space="preserve">male C57BL/6J or female BALB/c mice...Patient demographics and clinical characteristics wereobtained from electronic medical records. </t>
  </si>
  <si>
    <t>For trafficking in knockout animals, equal mixtures of female and male mice were used due to availability...Female mice 6-10 weeks of age were immunized with immunogen and adjuvant via subcutaneous tail-base injection with 50 µl on either side of the tail.</t>
  </si>
  <si>
    <t>Innate immune recognition of glycans targets HIV nanoparticle immunogens to germinal centers</t>
  </si>
  <si>
    <t xml:space="preserve">Behavior </t>
  </si>
  <si>
    <r>
      <t xml:space="preserve">Pregnant dams, male pups used in experiment. </t>
    </r>
    <r>
      <rPr>
        <sz val="12"/>
        <color rgb="FFFF0000"/>
        <rFont val="Calibri"/>
        <family val="2"/>
      </rPr>
      <t>"To avoid the influence of hormonal changes, only male rats were included in this study."</t>
    </r>
  </si>
  <si>
    <t>Behav Ecol Sociobiol</t>
    <phoneticPr fontId="3" type="noConversion"/>
  </si>
  <si>
    <t>Animal Behaviour</t>
    <phoneticPr fontId="3" type="noConversion"/>
  </si>
  <si>
    <t>Animal Cognition</t>
    <phoneticPr fontId="3" type="noConversion"/>
  </si>
  <si>
    <t>Behav Ecol.</t>
    <phoneticPr fontId="3" type="noConversion"/>
  </si>
  <si>
    <t>Behavioral physiology</t>
  </si>
  <si>
    <t>Endocrinology</t>
    <phoneticPr fontId="3" type="noConversion"/>
  </si>
  <si>
    <t>Physiology</t>
    <phoneticPr fontId="3" type="noConversion"/>
  </si>
  <si>
    <t>Pharmacology</t>
    <phoneticPr fontId="3" type="noConversion"/>
  </si>
  <si>
    <t>J. Immunol</t>
    <phoneticPr fontId="3" type="noConversion"/>
  </si>
  <si>
    <t>Vaccine</t>
    <phoneticPr fontId="3" type="noConversion"/>
  </si>
  <si>
    <t>Immunity</t>
    <phoneticPr fontId="3" type="noConversion"/>
  </si>
  <si>
    <t>AJP Heart and Circ</t>
    <phoneticPr fontId="3" type="noConversion"/>
  </si>
  <si>
    <t>AJP Gastro Liver</t>
    <phoneticPr fontId="3" type="noConversion"/>
  </si>
  <si>
    <t>AJP Renal</t>
    <phoneticPr fontId="3" type="noConversion"/>
  </si>
  <si>
    <t>J. Physiol Lond</t>
    <phoneticPr fontId="3" type="noConversion"/>
  </si>
  <si>
    <t>British J. Pharm</t>
    <phoneticPr fontId="3" type="noConversion"/>
  </si>
  <si>
    <t>J Pharm Exp Ther</t>
    <phoneticPr fontId="3" type="noConversion"/>
  </si>
  <si>
    <t>J Psychopharm</t>
    <phoneticPr fontId="3" type="noConversion"/>
  </si>
  <si>
    <t>Neuropsychopharm</t>
    <phoneticPr fontId="3" type="noConversion"/>
  </si>
  <si>
    <t>J. Neuroendo</t>
    <phoneticPr fontId="3" type="noConversion"/>
  </si>
  <si>
    <t>Eur. J. Endocrinology</t>
    <phoneticPr fontId="3" type="noConversion"/>
  </si>
  <si>
    <t>Hormones and Behavior</t>
    <phoneticPr fontId="3" type="noConversion"/>
  </si>
  <si>
    <t>Phys&amp;Behav</t>
    <phoneticPr fontId="3" type="noConversion"/>
  </si>
  <si>
    <t>Behavioral Neuroscience</t>
    <phoneticPr fontId="3" type="noConversion"/>
  </si>
  <si>
    <t>J. Comp Psychol</t>
    <phoneticPr fontId="3" type="noConversion"/>
  </si>
  <si>
    <t>59 hunters from different households distributed among 12 villages (Fig. 1b), which include 175 households in total (~ 570 people)….Each interviewed hunter indicated out the species and individuals he had hunted alone in the last three hunting incursions, which occurred within a month or less, and the persons with whom he shared wild meat</t>
  </si>
  <si>
    <t>Wild meat sharing among non-indigenous people in the southwestern Amazon</t>
  </si>
  <si>
    <t>February 2019, 73:26</t>
  </si>
  <si>
    <t>Blood/tissue or fecal samples were obtained from 142 individuals across 22 wild populations in Madagascar as part of separate research projects (Table 1; Fig. 1).</t>
  </si>
  <si>
    <t>Less is more: lemurs (Eulemur spp.) may benefit from loss of trichromatic vision</t>
  </si>
  <si>
    <t>We analyzed the behavior of 51 adult G. commissarisi bats (21 females and 30 males) at La Selva Biological Station, Province Heredia, Costa Rica</t>
  </si>
  <si>
    <t>Behavioral repeatability and choice performance in wild free-flying nectarivorous bats (Glossophaga commissarisi)</t>
  </si>
  <si>
    <t>The ancestors of captive-bred brown rats (R. n. humiliatus) were live-captured in rural areas of Beijing, China and maintained as an outbred colony of approximately 400 individuals in our laboratory.</t>
  </si>
  <si>
    <t>Sex pheromone levels are associated with paternity rate in brown rats</t>
  </si>
  <si>
    <t>137 bighorn sheep ewes</t>
  </si>
  <si>
    <t>Volume 73, Issue 4, April 2019</t>
  </si>
  <si>
    <t>we captured 230 adult males of H. armiger by mist nets</t>
  </si>
  <si>
    <t>Self-assessment strategy during contest decisions between male Great Himalayan leaf-nosed bats</t>
  </si>
  <si>
    <t>Phenotypic plasticity in bighorn sheep reproductive phenology: from individual to population</t>
  </si>
  <si>
    <t>ach wild dog is identifiable from unique coat patterns, allowing individual and group resolution recording of (1) group size, (2) identity of individuals in the pack, (3) age and sex breakdown of pack members, (4) pregnancies, (5) dominance status of individuals, (6) births and (7) denning status recorded on a weekly basis. </t>
  </si>
  <si>
    <t>Food, family and female age affect reproduction and pup survival of African wild dogs</t>
  </si>
  <si>
    <t>Volume 73, Issue 5, May 2019</t>
  </si>
  <si>
    <t>Every scar has a story: age and sex-specific conflict rates in wild bottlenose dolphins</t>
  </si>
  <si>
    <t>we calculated the number of individual dolphins (for each age and sex) for each year from 1999 to 2016 from available sighting data. </t>
  </si>
  <si>
    <t>Temporal niche separation between the two ecologically similar nocturnal primates Avahi meridionalis and Lepilemur fleuretae</t>
  </si>
  <si>
    <t>three individuals of A. meridionalis and three individuals of L. fleuretae (two females and one male from different social groups)</t>
  </si>
  <si>
    <t>Volume 147 Pages 1-210 (January 2019)</t>
  </si>
  <si>
    <t>Gender was self-reported. We assessed gender by asking participants to ‘Please indicate your gender by typing the number that corresponds to your gender. 0 = female, 1 = male, 2 = transgender, 3 = other, s = skip’. No participants reported they were transgender or other gender, thus we assumed our sample was cisgender.</t>
  </si>
  <si>
    <t>A house of cards: bias in perception of body size mediates the relationship between voice pitch and perceptions of dominance</t>
  </si>
  <si>
    <t>Acquisition of a complex extractive technique by the immature chimpanzees of Loango National Park, Gabon</t>
  </si>
  <si>
    <t>For this study, we used footage from 16 individually identified immatures (six females and 10 males, from nine different mothers) </t>
  </si>
  <si>
    <t>We used data of a homogeneous demographic group of adult (≥4 years), solitary (i.e. without dependent offspring) female bears to avoid behavioural differences caused by, for example, dispersal (Støen, Zedrosser, Sæbø, &amp; Swenson, 2006) or reproductive status </t>
  </si>
  <si>
    <t>Don't poke the bear: using tracking data to quantify behavioural syndromes in elusive wildlife</t>
  </si>
  <si>
    <t>We used 160 adult hamsters (80 males and 80 females) born under summer-like conditions</t>
  </si>
  <si>
    <t>Physiological differences between winter phenotypes of Siberian hamsters do not correlate with their behaviour</t>
  </si>
  <si>
    <t>Volume 148, February 2019, Pages 1-8</t>
  </si>
  <si>
    <t>Physical examination of male and female African giant pouched rats was conducted within a month of initiating the experiment during an annual veterinary care health check regimen….We tested 20 adult female African giant pouched rats for their preferences of different male scents...We tested 20 adult male African giant pouched rats for their preferences of different social scents.</t>
  </si>
  <si>
    <t>We trapped 29 adult nonpregnant females using Tomahawk live traps </t>
  </si>
  <si>
    <t>Both familiarity and kinship influence odour discrimination by females in a highly social African ground squirrel</t>
  </si>
  <si>
    <t>Anogenital distance predicts sexual odour preference in African giant pouched rats</t>
  </si>
  <si>
    <t>Acoustic signalling of aggressive intent in the agonistic encounters of female Asian particoloured bats</t>
  </si>
  <si>
    <t>Volume 149, March 2019, Pages 65-75</t>
  </si>
  <si>
    <t>We tested whether aggressive vocalizations of female Asian particoloured bats, Vespertilio sinensis, encode aggressive intent during agonistic encounters</t>
  </si>
  <si>
    <t>We conducted the study on a habituated group of Geoffroy's spider monkeys...all age/sex classes included</t>
  </si>
  <si>
    <t>Uncovering the decision rules behind collective foraging in spider monkeys</t>
  </si>
  <si>
    <t>investigated correlations between home range sizes and environmental and anthropogenic factors (for a subset of N = 71 giraffes)</t>
  </si>
  <si>
    <t>Correlates of home range sizes of giraffes, Giraffa camelopardalis</t>
  </si>
  <si>
    <t>Because adult males and juveniles of either sex rarely called, we report data from adult females only</t>
  </si>
  <si>
    <t>Volume 150, April 2019, Pages 59-68</t>
  </si>
  <si>
    <t>The importance of individual variation in the alarm calls of Gunnison's prairie dogs</t>
  </si>
  <si>
    <t>Striped mice were kept and bred at the animal facility of the Institut Pluridisciplinaire Hubert Curien, Département d'Ecologie Physiologie et Ethologie </t>
  </si>
  <si>
    <t>Pair bonding in monogamously and polygynously kept African striped mice, Rhabdomys pumilio</t>
  </si>
  <si>
    <t>Ephemeral temporal partitioning may facilitate coexistence in competing species</t>
  </si>
  <si>
    <t>We did not capture, tag or transport wild animals during this study. To minimize disturbance to wild animals, we did not prebait sites and used only enough natural bait (6–9 cracked, whole pecans and cracked corn) to ensure visits but not habituation.</t>
  </si>
  <si>
    <t>We studied four groups of wild longtailed macaques in anthropogenic environments around Kuala Lumpur, Malaysia, from September 2016 until September 2017.The group sizes in BC ranged from 24 adult individuals in Pirate's group (18 females, 6 males) to 32 in Lip's group (19/13).</t>
  </si>
  <si>
    <t>Time constraints imposed by anthropogenic environments alter social behaviour in longtailed macaques</t>
  </si>
  <si>
    <r>
      <t>We captured 25 adult wood mice (mean weight ± SE: 19.5 ± 3.4 g, range 12–26 g) in the forest of Can Balasc...</t>
    </r>
    <r>
      <rPr>
        <sz val="12"/>
        <color rgb="FFFF0000"/>
        <rFont val="Calibri (Body)_x0000_"/>
      </rPr>
      <t>We could not compare the sexes as only four of the 25 wood mice were females.</t>
    </r>
    <r>
      <rPr>
        <sz val="12"/>
        <color rgb="FFFF0000"/>
        <rFont val="Calibri"/>
        <family val="2"/>
        <scheme val="minor"/>
      </rPr>
      <t xml:space="preserve">However, we have previously shown that the sex of wood mice has no effects on seed management </t>
    </r>
  </si>
  <si>
    <t>Evidence of high individual variability in seed management by scatter-hoarding rodents: does ‘personality’ matter?</t>
  </si>
  <si>
    <t>Mixed support for state maintaining risky personality traits in yellow-bellied marmots</t>
  </si>
  <si>
    <t>We studied yellow-bellied marmots in and around the Rocky Mountain Biological Station, Gothic, Colorado, U.S.A. during 2002–2012. Individuals were transferred to a cloth handling bag, eartagged, weighed, sexed, their reproductive status was checked and they were given a unique fur mark</t>
  </si>
  <si>
    <t>Black-tailed prairie dog, Cynomys ludovicianus(Sciuridae), metapopulation response to novel sourced conspecific signals</t>
  </si>
  <si>
    <r>
      <t xml:space="preserve">However, we were </t>
    </r>
    <r>
      <rPr>
        <sz val="12"/>
        <color rgb="FFFF0000"/>
        <rFont val="Calibri (Body)_x0000_"/>
      </rPr>
      <t xml:space="preserve">unable to consistently distinguish between male and female prairie dogs </t>
    </r>
    <r>
      <rPr>
        <sz val="12"/>
        <color rgb="FFFF0000"/>
        <rFont val="Calibri"/>
        <family val="2"/>
        <scheme val="minor"/>
      </rPr>
      <t>and therefore pooled both sexes in analyses.</t>
    </r>
  </si>
  <si>
    <t>Data were collected from wild, free-swimming Heaviside's dolphins located in Shearwater Bay, Namibia</t>
  </si>
  <si>
    <t>To buzz or burst-pulse? The functional role of Heaviside's dolphin, Cephalorhynchus heavisidii, rapidly pulsed signals</t>
  </si>
  <si>
    <t>Volume 151, May 2019, Pages 9-19</t>
  </si>
  <si>
    <t>Early vocal ontogeny in a polytocous mammal: no evidence of social learning among sibling piglets, Sus scrofa</t>
  </si>
  <si>
    <t>We tested 153 (Large White × Landrace) × (Duroc × Pietrain) piglets from 28 litters (minimum of four piglets per litter). Piglets were marked by unique ear tags and we also noted their sex and weight. </t>
  </si>
  <si>
    <t>We studied a natural population of North American red squirrels located in the southwest Yukon near Kluane National Park (61°N, 138°W) that has been monitored continuously since 1987 as part of the Kluane Red Squirrel Project...Four observers collected behavioural data on both male (N = 76) and female (N = 32) squirrels</t>
  </si>
  <si>
    <t>North American red squirrels mitigate costs of territory defence through social plasticity</t>
  </si>
  <si>
    <t>Adult squirrels were trapped once or twice a week during our field seasons using live traps...We recorded the sex of the squirrels upon capture.</t>
  </si>
  <si>
    <t>We tested 17 mixed-breed dogs (7F/10M, age: 4.43 ± 1.59 years.) and 12 timber wolves (4F/8M, 6.56 ± 1.68 years; </t>
  </si>
  <si>
    <t>Dogs and wolves do not differ in their inhibitory control abilities in a non-social test battery</t>
  </si>
  <si>
    <t>Group-enhanced predator detection and quality of vigilance in a social ground squirrel</t>
  </si>
  <si>
    <t>The study was carried out on six crib-biters (“CB”) and seven control horses (“C”) (N = 13) of various breeds, sexes (mares, geldings and stallions), and ages (10–25 years old)</t>
  </si>
  <si>
    <t>January 2019, Volume 22, Issue 1,</t>
  </si>
  <si>
    <t>January 2019, Volume 22, Issue 1</t>
  </si>
  <si>
    <t>Stereotypic horses (Equus caballus) are not cognitively impaired</t>
  </si>
  <si>
    <t>We conducted three experiments using the habituation–dishabituation technique with the odour of 1- and 7-week-old kittens of both sexes.</t>
  </si>
  <si>
    <t>Olfactory discrimination between litter mates by mothers and alien adult cats: lump or split?</t>
  </si>
  <si>
    <t>From April to October 2016, April to July 2017, and September to October 2017, we recorded a total of 721 coo calls from six adult males in a provisioned, free-ranging group and one adult male in captivity in Shennongjia National Park, China. </t>
  </si>
  <si>
    <t>Individuality in coo calls of adult male golden snub-nosed monkeys (Rhinopithecus roxellana) living in a multilevel society</t>
  </si>
  <si>
    <t>We individually tested six adult capuchins (three females) hosted at the Primate Center of the ISTC-CNR, Rome, Italy.</t>
  </si>
  <si>
    <t>March 2019, Volume 22, Issue 2,</t>
  </si>
  <si>
    <t>Absolute brain size predicts dog breed differences in executive function</t>
  </si>
  <si>
    <t>We analyzed data from 7397 purebred adult dogs representing 74 breeds (Online Resource 1).</t>
  </si>
  <si>
    <t>Evolutionary origins of money categorization and exchange: an experimental investigation in tufted capuchin monkeys (Sapajus spp.)</t>
  </si>
  <si>
    <t>We captured nine adult female Asian particolored bats in June 2015 from an urban overpass (127°32′E, 45°32′N) in Harbin, Heilongjiang province, China</t>
  </si>
  <si>
    <t>Bats increase vocal amplitude and decrease vocal complexity to mitigate noise interference during social communication</t>
  </si>
  <si>
    <t>We tested 28 pet dogs (14 molossoids and 14 shepherds; counterbalanced for sex). </t>
  </si>
  <si>
    <t>Pet dogs exhibit social preference for people who synchronize with them: what does it tell us about the evolution of behavioral synchronization?</t>
  </si>
  <si>
    <t>The data collected represent the daily movements of four female elephants (3A, 4A, 43, and 45) </t>
  </si>
  <si>
    <t>Spatial mapping shows that some African elephants use cognitive maps to navigate the core but not the periphery of their home ranges</t>
  </si>
  <si>
    <t>In all series of experiments we used 37 striped field mice A. agrarius (22 males and 15 females); </t>
  </si>
  <si>
    <t>Precise relative-quantity judgement in the striped field mouse Apodemus agrarius Pallas</t>
  </si>
  <si>
    <t>Subjects were eight-pair-housed male rhesus macaque monkeys (Macaca mulatta), </t>
  </si>
  <si>
    <t>May 2019, Volume 22, Issue 3</t>
  </si>
  <si>
    <t>Dissociation of memory signals for metamemory in rhesus monkeys (Macaca mulatta)</t>
  </si>
  <si>
    <t>We carried out navigation experiments on C. medius, M. murinus, and D. madagascariensis at the Duke Lemur Center (DLC) in Durham, NC, USA from February to November 2015. </t>
  </si>
  <si>
    <t>Navigation strategies in three nocturnal lemur species: diet predicts heuristic use and degree of exploratory behavior</t>
  </si>
  <si>
    <t>Fifteen actors (8 females and 7 males, aged between 18 and 25 years) under training (Acting school of “Théâtre National de Bretagne”) took part in a play.</t>
  </si>
  <si>
    <t>Influence of theatre hall layout on actors’ and spectators’ emotions</t>
  </si>
  <si>
    <t>Exploratory study of the effects of intra-uterine growth retardation and neonatal energy supplementation of low birth-weight piglets on their post-weaning cognitive abilities</t>
  </si>
  <si>
    <t>Piglets were allowed six sessions of each habituation step (as described below) to be selected for testing. Only 89 low birth-weight piglets from 43 litters passed the habituation process and were tested in one of the two cognition tasks (see below). The overall male/female ratio was 0.98 (44 males and 45 females): </t>
  </si>
  <si>
    <t>total sample of 20 raccoons (8 males and 12 females, age range: 2–5 years, M = 2.9). Raccoons were individually housed and tested in outdoor enclosures (3 × 3 × 2.5 m).</t>
  </si>
  <si>
    <t>Behavioral flexibility of a generalist carnivore</t>
  </si>
  <si>
    <t>We conducted fieldwork at Lajuma Research Centre in the Soutpansberg Mountains, Limpopo Province, South Africa (23°02′23″S, 29°26′05″E) between April 2007 and December 2008. </t>
  </si>
  <si>
    <t>Topological spatial representation in wild chacma baboons (Papio ursinus)</t>
  </si>
  <si>
    <t>Twenty dogs (16 male) participated in this study. </t>
  </si>
  <si>
    <t>The cocktail party effect in the domestic dog (Canis familiaris)</t>
  </si>
  <si>
    <t>Male c57BL/6J mice were acquired from Janvier (Le Genest-Saint-Isle, France) and were 8–12 weeks old at the beginning of behavioural testing.</t>
  </si>
  <si>
    <t>Where to place the rewards? Exploration bias in mice influences performance in the classic hole-board spatial memory test</t>
  </si>
  <si>
    <t>Volume 30, Issue 1, January/February 2019</t>
  </si>
  <si>
    <t>We collected data on the sperm whales off the western coast of Dominica, in the Caribbean Sea (15.5°N; 61.5°W) between 2005 and 2016. Each sample was analyzed at a series of molecular makers to develop individual-specific genetic profiles. These included molecular sex determination.</t>
  </si>
  <si>
    <t>Kin selection and allocare in sperm whales</t>
  </si>
  <si>
    <t>General Biology</t>
  </si>
  <si>
    <t>Immunology</t>
  </si>
  <si>
    <t>Infection and Immunity</t>
  </si>
  <si>
    <t>Physiology</t>
  </si>
  <si>
    <t>Pharmacology</t>
  </si>
  <si>
    <t>Reproduction</t>
  </si>
  <si>
    <t>Biology of Reproduction</t>
  </si>
  <si>
    <t>Endocrinology</t>
  </si>
  <si>
    <t>Behavioral Physiology</t>
  </si>
  <si>
    <t>Behavior</t>
  </si>
  <si>
    <t xml:space="preserve">Reproduction </t>
  </si>
  <si>
    <t>Cellular Microbiology</t>
  </si>
  <si>
    <t>WT B6 mice were purchased from The Jackson Laboratory (catalog number 000664). Atg5flox/flox Lyz-Cre and Atg5flox/flox (control) mice were kindly provided by Noboru Mizushima at the Tokyo Medical and Dental University in Japan and Herbert Virgin IV at the Washington University School of Medicine in St. Louis, MO (33, 41).</t>
  </si>
  <si>
    <t>January 2019; volume 87,issue 1</t>
  </si>
  <si>
    <t>Atg5 Supports Rickettsia australis Infection in Macrophages In Vitro and In Vivo</t>
  </si>
  <si>
    <t>Six-week-old male BALB/c mice were purchased from KOATECH Corporation (Gyeonggi-do, Republic of Korea)</t>
  </si>
  <si>
    <t>Bacterial Clearance Is Enhanced by α2,3- and α2,6-Sialyllactose via Receptor-Mediated Endocytosis and Phagocytosis</t>
  </si>
  <si>
    <t>Bacterial Infections</t>
  </si>
  <si>
    <t>BALB/c mice (Charles River Laboratories, Wilmington, MA), 4 to 6 weeks of age, were infected through i.p. inoculation. </t>
  </si>
  <si>
    <t>Brucella neotomae Recapitulates Attributes of Zoonotic Human Disease in a Murine Infection Model</t>
  </si>
  <si>
    <t>Male BALB/c mice (10 to 12 weeks of age; Envigo) were housed in a biosafety level 2 (BSL-2) animal facility under the supervision of the University of Texas Medical Branch (UTMB) Animal Resource Center and veterinarians</t>
  </si>
  <si>
    <t>H2S, a Bacterial Defense Mechanism against the Host Immune Response</t>
  </si>
  <si>
    <t>Mice were anesthetized by intraperitoneal injection of 2,2,2-tribromoethanol diluted in PBS. </t>
  </si>
  <si>
    <t>Acinetobacter baumannii OxyR Regulates the Transcriptional Response to Hydrogen Peroxide</t>
  </si>
  <si>
    <t>Gene Expression Differences in Host Response to Schistosoma haematobium Infection</t>
  </si>
  <si>
    <t xml:space="preserve">Host Response and Inflammation </t>
  </si>
  <si>
    <t>Specific-pathogen-free age- and sex-matched C57BL/6 WT mice were purchased from The Jackson Laboratory</t>
  </si>
  <si>
    <t>we analyzed peripheral blood gene expression in 33 individuals: 6 women and 5 men with S. haematobium infection and 14 women and 8 men without schistosome infection.</t>
  </si>
  <si>
    <t>Overlapping Roles for Interleukin-36 Cytokines in Protective Host Defense against Murine Legionella pneumophila Pneumonia</t>
  </si>
  <si>
    <t>C57BL/6, BALB/cJ, and LTβR-1 KO mice in the C57BL/6 background (25) were bred in the animal facility of UIC–College of Medicine</t>
  </si>
  <si>
    <t>Yersinia pseudotuberculosis Exploits CD209 Receptors for Promoting Host Dissemination and Infection</t>
  </si>
  <si>
    <t>Four Holstein-Friesian animals (animals 011, 592, 641, and 633) homozygous for the A10 or A18 MHC class I (MHC-I) haplotype were used for the study. </t>
  </si>
  <si>
    <t>Microbial Immunity and Vaccines</t>
  </si>
  <si>
    <t>Granzyme B Is an Essential Mediator in CD8+ T Cell Killing of Theileria parva-Infected Cells</t>
  </si>
  <si>
    <t>Four- to 6-week-old female BALB/c and C57BL/6 mice were obtained from the Animal Resource Centre (ARC; Perth, Australia).</t>
  </si>
  <si>
    <t>Controlled Infection Immunization Using Delayed Death Drug Treatment Elicits Protective Immune Responses to Blood-Stage Malaria Parasites</t>
  </si>
  <si>
    <t>Specific-pathogen-free New Zealand White rabbits (2 to 4 kg; RSI Biotechnology) were utilized in the previously described endocarditis model (22, 23) to assess virulence. Prior to surgery, the rabbits were sedated and anesthetized. </t>
  </si>
  <si>
    <t>Molecular Genomics</t>
  </si>
  <si>
    <t>A murine systemic infection model was performed using 8-week-old C57BL/6 female mice (The Jackson Laboratory). </t>
  </si>
  <si>
    <t>Molecular Pathogenesis</t>
  </si>
  <si>
    <t>February 2019; volume 87,issue 2</t>
  </si>
  <si>
    <t>Interplay of Nitric Oxide Synthase (NOS) and SrrAB in Modulation of Staphylococcus aureus Metabolism and Virulence</t>
  </si>
  <si>
    <t>Genomic, Phenotypic, and Virulence Analysis ofStreptococcus sanguinis Oral and Infective-Endocarditis Isolates</t>
  </si>
  <si>
    <t>Fifty-five male and 54 female A. nancymaae animals, ranging in age from 11.4 to 73 months and in weight from 690 g to 1,890 g at study onset, were used in five separate studies. </t>
  </si>
  <si>
    <t>Establishment, Validation, and Application of a New World Primate Model of Enterotoxigenic Escherichia coli Disease for Vaccine Development</t>
  </si>
  <si>
    <t>Mycobacterium tuberculosis Requires Regulation of ESX-5 Secretion for Virulence in Irgm1-Deficient Mice</t>
  </si>
  <si>
    <t>Female C57BL/6J and NOS2−/− mice 6 to 8 weeks of age were purchased from Jackson Laboratories. Irgm1−/− mice were bred under specific-pathogen-free conditions at the University of Minnesota Research Animal Resources. </t>
  </si>
  <si>
    <t>C57BL/6, BALB/c (Charles River), or PGLYRP4–/– (kindly provided by R. Dziarski) animals were used in accordance with Institutional Animal Care and Use Committee protocol 0417005</t>
  </si>
  <si>
    <t>Peptidoglycan Recognition Protein 4 Suppresses Early Inflammatory Responses to Bordetella pertussis and Contributes to Sphingosine-1-Phosphate Receptor Agonist-Mediated Disease Attenuation</t>
  </si>
  <si>
    <t>C57BL/6 mice were purchased from Charles River Laboratories and used at 8 to 12 weeks of age….Children with CAP and asymptomatic controls, admitted for a planned elective surgical procedure, from 3 to 18 years of age were enrolled from 1 May 2016 to 30 April 2017 during a CAP study at the University Children’s Hospital Zurich</t>
  </si>
  <si>
    <t>Antibodies to Protein but Not Glycolipid Structures Are Important for Host Defense against Mycoplasma pneumoniae</t>
  </si>
  <si>
    <t>Mice were housed five of the same sex per cage, with ad libitum access to food pellets and water...Rat samples were from Lister Hooded rats (Harlan UK Ltd.), males and females housed separately and provided food and water ad libitum,</t>
  </si>
  <si>
    <t>Fungal and Parasitic Infections</t>
  </si>
  <si>
    <t>Downregulation of the Central Noradrenergic System by Toxoplasma gondiiInfection</t>
  </si>
  <si>
    <t>Purebred beagle dogs (4 to 6 months old of both sexes) were purchased from a class A USDA vendor (Covance Research Products, Denver, PA) and housed in indoor climate-controlled facilities at Kansas State University as previously described</t>
  </si>
  <si>
    <t>Rickettsia rickettsii Whole-Cell Antigens Offer Protection against Rocky Mountain Spotted Fever in the Canine Host</t>
  </si>
  <si>
    <t>The adult mouse model was used as described previously (38) with the following modifications. Five-week-old CD-1 mice were fed water containing streptomycin (0.5%) and aspartame... (0.4%) for 12 h before inoculation </t>
  </si>
  <si>
    <t>March 2019; volume 87,issue 3</t>
  </si>
  <si>
    <t>CitAB Two-Component System-Regulated Citrate Utilization Contributes to Vibrio cholerae Competitiveness with the Gut Microbiota</t>
  </si>
  <si>
    <t>Malaria-naive subjects (males and females between the ages of 18 and 55 years) residing in the Washington, DC</t>
  </si>
  <si>
    <t>All mouse studies were performed in 5-6 week old (ZIKV studies) or 8 week old (WNV studies) animals of both sexes</t>
  </si>
  <si>
    <t>The Nucleotide Sensor ZBP1 and Kinase RIPK3 Induce the Enzyme IRG1 to Promote an Antiviral Metabolic State in Neurons</t>
  </si>
  <si>
    <t>Experiments involved male and female mice of 8-12 weeks of age</t>
  </si>
  <si>
    <t>Transcription Factor PU.1 Promotes Conventional Dendritic Cell Identity and Function via Induction of Transcriptional Regulator DC-SCRIPT</t>
  </si>
  <si>
    <t>he Tnfrsf4-cre allele was maintained heterozygous and only female Tnfrsf4-cre+ mice were used for breeding. Except where specified otherwise, control mice included in experimental designs were Tnfrsf4-cre+ Zbtb7b+/+ or Tnfrsf4-cre– animals from the same line as experimental mice.</t>
  </si>
  <si>
    <t>The Emergence and Functional Fitness of Memory CD4+ T Cells Require the Transcription Factor Thpok</t>
  </si>
  <si>
    <r>
      <t> Experiments on Foxp3Sf mice and FoxpWT littermate controls were done in male mice because the F</t>
    </r>
    <r>
      <rPr>
        <sz val="12"/>
        <color rgb="FFFF0000"/>
        <rFont val="Calibri (Body)_x0000_"/>
      </rPr>
      <t>oxp3Sf allele is X-linked and the experiments could not be done in female mice</t>
    </r>
    <r>
      <rPr>
        <sz val="12"/>
        <color theme="1"/>
        <rFont val="Calibri"/>
        <family val="2"/>
        <scheme val="minor"/>
      </rPr>
      <t>. Th9 transfer experiments were all done in male mice because Foxp3Sf donor Th9 cells were obtained from male mice and could not be transferred to female recipients due to risk of rejection. All remaining experiments were done in both male and female mice and were age and sex-matched within experiments.</t>
    </r>
  </si>
  <si>
    <t>Retinoic Acid Receptor Alpha Represses a Th9 Transcriptional and Epigenomic Program to Reduce Allergic Pathology</t>
  </si>
  <si>
    <t xml:space="preserve">the backs of sex-matched and age-matched adult wild-type or indicated strain of mutant mice...skin biopsies were collected from C57BL/6 wild-type male mice with various ages...Fresh adult human (Caucasian) full thickness skin biopsies, from the back of healthy and non-obese male donors between </t>
  </si>
  <si>
    <t>Age-Related Loss of Innate Immune Antimicrobial Function of Dermal Fat Is Mediated by Transforming Growth Factor Beta</t>
  </si>
  <si>
    <t>Age-matched (8-10 weeks of age) female Itga4R985A/R985A mice and littermate controls were used.</t>
  </si>
  <si>
    <t>Fever Promotes T Lymphocyte Trafficking via a Thermal Sensory Pathway Involving Heat Shock Protein 90 and α4 Integrins</t>
  </si>
  <si>
    <t xml:space="preserve">All cohorts were age- (8-16 weeks) and sex-matched and both males and females used for the studies...Human PBMCs were isolated from healthy volunteers (males, 25-35 years old) or the Coro1a−/− individual (male, 20 years old) described earlier </t>
  </si>
  <si>
    <t>Disruption of Coronin 1 Signaling in T Cells Promotes Allograft Tolerance while Maintaining Anti-Pathogen Immunity</t>
  </si>
  <si>
    <t>Cell-Type-Specific Responses to Interleukin-1 Control Microbial Invasion and Tumor-Elicited Inflammation in Colorectal Cance</t>
  </si>
  <si>
    <t>6-8 week old C57BL/6 and Rag−/− mice were purchased from the Jackson Laboratories.</t>
  </si>
  <si>
    <t>All experiments used co-housed littermates, unless indicated otherwise, so that consistency of common microflora and genetic background/alterations would be ensured.</t>
  </si>
  <si>
    <t>Checkpoint Blockade Immunotherapy Induces Dynamic Changes in PD-1−CD8+ Tumor-Infiltrating T Cells</t>
  </si>
  <si>
    <t>Tumor experiments used both male and female mice between 6 and 12 weeks of age. Donors and recipients of adoptive T cell transfers were sex matched.</t>
  </si>
  <si>
    <t>Intratumoral Tcf1+PD-1+CD8+ T Cells with Stem-like Properties Promote Tumor Control in Response to Vaccination and Checkpoint Blockade Immunotherapy</t>
  </si>
  <si>
    <t>In total, 74 female and 79 male gnotobiotic C57BL/6 mice and 120 female and 147 male Rag1−/− mice were used in this study….Donor cells were sex-matched to recipients.</t>
  </si>
  <si>
    <t>Microbiotas from Humans with Inflammatory Bowel Disease Alter the Balance of Gut Th17 and RORγt+ Regulatory T Cells and Exacerbate Colitis in Mice</t>
  </si>
  <si>
    <t>Experiments were equally performed with male and female mice.</t>
  </si>
  <si>
    <t>Impaired Tumor-Necrosis-Factor-α-driven Dendritic Cell Activation Limits Lipopolysaccharide-Induced Protection from Allergic Inflammation in Infants</t>
  </si>
  <si>
    <t>Genotype and gender information for all animals is reported in Table S1.</t>
  </si>
  <si>
    <t>Vaccine-Induced Protection from Homologous Tier 2 SHIV Challenge in Nonhuman Primates Depends on Serum-Neutralizing Antibody Titers</t>
  </si>
  <si>
    <t>January 15, 2019 Volume 50, Issue 1</t>
  </si>
  <si>
    <t xml:space="preserve">February 19, 2019, Volume 50, Issue 2 </t>
  </si>
  <si>
    <t>Recipient Il1r1r/r and Tie2-Cre-Il1r1r/r male mice (6 weeks old) were injected….Donor bone marrow-derived cells were isolated from the femur of Il1r1r/r female mice...For cell co-culture study, BV-2 cells (sex: female)...A 3-5 weeks old male mouse was put into an 18 × 8 x 8 cm metal wire enclosure...For primary culture, microglia were aseptically collected from male neonatal Il1r1r/r mouse pups on P1-P3.</t>
  </si>
  <si>
    <t>Cell-Type-Specific Interleukin 1 Receptor 1 Signaling in the Brain Regulates Distinct Neuroimmune Activities</t>
  </si>
  <si>
    <t xml:space="preserve">Pregnant C57BL/6N and C57BL/6J female mice were sacrificed and E14.5 embryos were harvested and processed by first removing heads and livers...we crossed Snerv1/Snerv2+/+ (B6J wild-type) or Snerv1/Snerv2−/− females to NZB and 129 males to test for complementation. </t>
  </si>
  <si>
    <t>The Lupus Susceptibility Locus Sgp3 Encodes the Suppressor of Endogenous Retrovirus Expression SNERV</t>
  </si>
  <si>
    <t xml:space="preserve">Ripk1fx/fx Cd4Cre mice were breed at VIB. Ex vivo analysis of lymphoid organs was performed using mice between 8-12 weeks age unless otherwise specified. All mice are on a C57BL6/J background. </t>
  </si>
  <si>
    <t>Survival of Single Positive Thymocytes Depends upon Developmental Control of RIPK1 Kinase Signaling by the IKK Complex Independent of NF-κB</t>
  </si>
  <si>
    <t>Age matched male mice were used within experiments, for sample size and age see corresponding figure legends….Male patient PBMCs</t>
  </si>
  <si>
    <t>A Mutation in the Transcription Factor Foxp3 Drives T Helper 2 Effector Function in Regulatory T Cells</t>
  </si>
  <si>
    <t>CCR1-deficient, CCR2-deficient and CCR5-deficient were obtained and maintained on a C57BL/6 background, whereas CCR3-deficient mice were on a BALB/c background. All experiments were normalized to the appropriate WT controls. This involved comparison of all receptor-deficient mice on a C57BL/6 background with their precise congenic control and CCR3-deficient mice with BALB/c controls. All WT controls were derived from appropriate heterozygous crosses and maintained in the same animal house.</t>
  </si>
  <si>
    <t>Chemokine Receptor Redundancy and Specificity Are Context Dependent</t>
  </si>
  <si>
    <t>All experiments were performed in 7- to 18-week-old male C57BL/6 mice kept in a specific pathogen-free facility at Centro Nacional de Investigaciones Cardiovasculares...The study comprised blood from 12 healthy volunteers withdrawn at 12am, 4pm, 8pm, 12pm, 4am, and 8am.</t>
  </si>
  <si>
    <t>A Neutrophil Timer Coordinates Immune Defense and Vascular Protection</t>
  </si>
  <si>
    <t>Mice were sex- and age-matched for individual experiments.</t>
  </si>
  <si>
    <t>Liver-Resident NK Cells Control Antiviral Activity of Hepatic T Cells via the PD-1-PD-L1 Axis</t>
  </si>
  <si>
    <t>Volume 37, Issue 1 Pages 1-210 (3 January 2019)</t>
  </si>
  <si>
    <t>Study population comprised children &lt;3 years old with OM episodes resulting in MEF culture obtained between July 2004 and June 2016</t>
  </si>
  <si>
    <t>Studying PCV impact on clinical presentation of otitis media helps to understand its pathogenesis</t>
  </si>
  <si>
    <t>BALB/c mice (female, 6–8 weeks old) were taken from animal house of DRDE. </t>
  </si>
  <si>
    <t>Escherichia coli expressed flagellin C (FliC) of Salmonella Typhi improved the protective efficacy of YopE against plague infection</t>
  </si>
  <si>
    <t>For each risk group (pregnant women, HIV-infected adults, children aged 6–23 months1, adults aged 65 years and older, healthcare workers, adults and children with tuberculosis disease (all ages), and adults and children aged 5–64 years with non-HIV chronic illness) we sought to identify data on risk of hospitalization or death from influenza infection, population size, influenza vaccine efficacy (VE) and existing platform(s) for service delivery. </t>
  </si>
  <si>
    <t>Prioritization of risk groups for influenza vaccination in resource limited settings – A case study from South Africa</t>
  </si>
  <si>
    <t>The following variables were included: age group at hospital admission (11 age groups: newborns &lt;1 month of life, children 1–12 months of age, 1–4, 5–9, 10–14, 15–19, 20–24, 25–29, 30–34, 35–59 and ≥60 years old), gender, nationality (i.e., Italian, non-Italian), geographical area of residence (northern, central or southern Italy as defined by the Italian National Bureau of Census), month of hospital admission and year of hospital discharge.</t>
  </si>
  <si>
    <t>Vaccine preventable invasive bacterial diseases in Italy: A comparison between the national surveillance system and recorded hospitalizations, 2007–2016</t>
  </si>
  <si>
    <t>Female Hartley guinea pigs (251–300 or 301–350 g) were obtained from Charles River Breeding Laboratories </t>
  </si>
  <si>
    <t>The HSV-1 live attenuated VC2 vaccine provides protection against HSV-2 genital infection in the guinea pig model of genital herpes</t>
  </si>
  <si>
    <t>children who received their first dose of measles-containing vaccine at age 12 through 23 months from January 1, 2003 through September 30, 2015</t>
  </si>
  <si>
    <t>Similar relative risks of seizures following measles containing vaccination in children born preterm compared to full-term without previous seizures or seizure-related disorders</t>
  </si>
  <si>
    <t xml:space="preserve">In brief, female Balb/c mice were vaccinated at 4 and 7 weeks of age...Peripheral blood was collected from healthy adult volunteers, while human newborn cord blood was collected immediately after Cesarean section delivery of the placenta. </t>
  </si>
  <si>
    <t>Increasing FIM2/3 antigen-content improves efficacy of Bordetella pertussis vaccines in mice in vivo without altering vaccine-induced human reactogenicity biomarkers in vitro</t>
  </si>
  <si>
    <t>A group of 10 CD1 (Orient Bio Inc., Korea) and SCID mice (Charles River Laboratories, Japan) were infected via intranasal (i.n.), intraperitoneal (i.p.), or intracerebroventricular (i.c.v.) routes with D39 or its isogenic Δpep27ΔcomD strain….Four-week-old mice (CD1, male) were purchased from Koatech</t>
  </si>
  <si>
    <t>Immunization with attenuated non-transformable pneumococcal pep27 and comD mutant provides serotype-independent protection against pneumococcal infection</t>
  </si>
  <si>
    <t>206 pneumococcal carriage isolates from healthy children and 146 clinical isolates from patients with manifest infections were analysed, all deriving from the same time period, March 2015 to May 2016...t3o be able to make a more direct comparison with the carriers, patients were divided into two age groups: 63 isolates came from patients &lt;7 years (P1; 27 males, 36 females) and 83 isolates ≥7 years (P2; 45 males, 38 females).</t>
  </si>
  <si>
    <t>Vaccine-driven serotype-rearrangement is seen with latency in clinical isolates: Comparison of carried and clinical pneumococcal isolates from the same time period in Hungary</t>
  </si>
  <si>
    <t>Socio-demographic variables were collected using a questionnaire and included: age, gender, profession and the hospital department the participant was working in (surgery, internal medicine, laboratory, etc)...Blood samples were obtained from enrolled participants and centrifuged, then sera were stored at −20 °C until analysis</t>
  </si>
  <si>
    <t>Seroprevalence of pertussis among healthcare workers: A cross-sectional study from Tunisia</t>
  </si>
  <si>
    <t>This study obtained residual PBMC specimens from two earlier MRC/UVRI cross-sectional cohorts, whose participants had previously consented to donate blood for use in future HIV-1 vaccine discovery research studies...The parent healthy cohort comprised 59 healthy HIV-uninfected adult men and women</t>
  </si>
  <si>
    <t>Interferon gamma (IFN-γ) negative CD4+ and CD8+ T-cells can produce immune mediators in response to viral antigens</t>
  </si>
  <si>
    <t>Seven-week-old female OF1, BALB/c and C57BL/6 (B6) mice were from Charles River France</t>
  </si>
  <si>
    <t>Humoral and cellular immune correlates of protection against bubonic plague by a live Yersinia pseudotuberculosis vaccine</t>
  </si>
  <si>
    <t>832 medical and dental students of Hiroshima University who had received the standard three-dose HB vaccine subcutaneously according to the WHO-recommended schedule of 0, 1, and 6 months...remaining 491 students (289 males and 202 females) were the subjects of the final analysis.</t>
  </si>
  <si>
    <t>Acquisition rate of antibody to hepatitis B surface antigen among medical and dental students in Japan after three-dose hepatitis B vaccination</t>
  </si>
  <si>
    <t>Male 6–8-week-old BALB/c mice (Nihon CLEA, Tokyo, Japan) were maintained under standard conditions in accordance with our institutional guidelines. </t>
  </si>
  <si>
    <t>Immunization with pneumococcal elongation factor Tu enhances serotype-independent protection against Streptococcus pneumoniae infection</t>
  </si>
  <si>
    <t>Healthy infants 6–12 weeks of age who had not been previously vaccinated against S. pneumoniae and did not meet any of the exclusion criteria...The groups were balanced in terms of age and sex distribution</t>
  </si>
  <si>
    <t>Immunogenicity and safety of 11- and 12-valent pneumococcal non-typeable Haemophilus influenzae protein D-conjugate vaccines (11vPHiD-CV, 12vPHiD-CV) in infants: Results from a phase II, randomised, multicentre study</t>
  </si>
  <si>
    <t xml:space="preserve">There were 2391 individuals (51% males) during the 12-months pre-implementation period and 15,724 individuals (51% males) during the 12-months post-implementation period who were eligible for the third dose of HepB vaccine at KPSC. </t>
  </si>
  <si>
    <t>Impact of an electronic medical record reminder on hepatitis B vaccine initiation and completion rates among insured adults with diabetes mellitus</t>
  </si>
  <si>
    <t>Volume 37, Issue 2 Pages 211-400 (7 January 2019)</t>
  </si>
  <si>
    <t>BALB/c female mice (6–8 weeks old, n = 48) were purchased from CINVESTAV, IPN, Mexico.</t>
  </si>
  <si>
    <t>TcVac1 vaccine delivery by intradermal electroporation enhances vaccine induced immune protection against Trypanosoma cruzi infection in mice</t>
  </si>
  <si>
    <t>Subjects eligible for enrolment into this study were: male and female adult volunteers aged 18 years or older, mentally competent, able to understand and comply with all study requirements...Distributions of subjects by sex and previous influenza vaccination were summarized overall and by vaccine group and age group</t>
  </si>
  <si>
    <t>Licensing the first reduced, 6 µg dose whole virion, aluminum adjuvanted seasonal influenza vaccine – A randomized-controlled multicenter trial</t>
  </si>
  <si>
    <t xml:space="preserve">The study population consisted of all births and all pregnancies not resulting in birth (spontaneous abortions, induced abortions, molar and ectopic pregnancies, and other pregnancy outcomes) in Denmark ending from October 1, 2006 to December 31, 2014 </t>
  </si>
  <si>
    <t>Adverse pregnancy outcomes and infant mortality after quadrivalent HPV vaccination during pregnancy</t>
  </si>
  <si>
    <t xml:space="preserve">Children listed on ACIR were matched with NDI data using combinations of first, middle initial and last names, birthdate and gender. Three data files relating to individuals, administered vaccines and death information (occurrence, cause and date of death) were provided, </t>
  </si>
  <si>
    <t>Use of different combination diphtheria-tetanus-acellular pertussis vaccines does not increase risk of 30-day infant mortality. A population-based linkage cohort study using administrative data from the Australian Childhood Immunisation Register and the National Death Index.</t>
  </si>
  <si>
    <t>January 1, 2019 : Vol. 202, Issue 1: 1-308</t>
  </si>
  <si>
    <t xml:space="preserve">Mst1 germline KO mice (11), Mst1 conditional KO mice (3), IL-21–GFP reporter mice (20), and Blimp1-GFP reporter mice (21) have been previously described….For immunization or infection, young mice at 7–8 wk of age were used unless otherwise indicated. </t>
  </si>
  <si>
    <t>Hippo Pathway Kinase Mst1 Is Required for Long-Lived Humoral Immunity</t>
  </si>
  <si>
    <t>Immune Regulation</t>
  </si>
  <si>
    <t xml:space="preserve">C57BL/6 and C57BL/6 Rag-1−/− mice were purchased from the Jackson Laboratory and maintained in the animal facilities of the University of Texas Medical Branch (UTMB). </t>
  </si>
  <si>
    <t>RORγt Represses IL-10 Production in Th17 Cells To Maintain Their Pathogenicity in Inducing Intestinal Inflammation</t>
  </si>
  <si>
    <t xml:space="preserve">A total of 46 CVID patients (25 females, 21 males; median age 45, range 22–82 y) and 44 healthy donors (23 females, 21 males; median age 41, range 19–78 y) were recruited. </t>
  </si>
  <si>
    <t>Neutrophil and Granulocytic Myeloid-Derived Suppressor Cell–Mediated T Cell Suppression Significantly Contributes to Immune Dysregulation in Common Variable Immunodeficiency Disorders</t>
  </si>
  <si>
    <t>All conventional pups were weighed at the ages of 1, 2, 3, 4, and 8 wk. Because of practical limitations, germ-free and inoculated pups were only weighed at 8 wk of age. All mice were euthanized at 8 wk of age.</t>
  </si>
  <si>
    <t>Cesarean Section Induces Microbiota-Regulated Immune Disturbances in C57BL/6 Mice</t>
  </si>
  <si>
    <t xml:space="preserve">Immune System Development </t>
  </si>
  <si>
    <t xml:space="preserve">PacBio sequencing was performed for 48 MCMs: 22 using whole blood samples and 26 using purified splenocytes or PBMCs. Sixteen of these animals were housed at the Wisconsin National Primate Research Center (WNPRC; Madison, WI), and 32 were housed by Bristol-Myers Squibb. Whole-genome sequencing (WGS) or whole-exome sequencing (macaque exome sequencing) was previously performed for the 16 WNPRC animals used for PacBio sequencing (19, 21). </t>
  </si>
  <si>
    <t>Characterization of Mauritian Cynomolgus Macaque FcγR Alleles Using Long-Read Sequencing</t>
  </si>
  <si>
    <t>Immunogenetics</t>
  </si>
  <si>
    <t>Ubq-GFP, Rag2−/−, or wild type (wt) C57/Bl6 mice (10–16 wk of age, both male and female) were kept under specific pathogen-free conditions</t>
  </si>
  <si>
    <t>CD62L Is a Functional and Phenotypic Marker for Circulating Innate Lymphoid Cell Precursors</t>
  </si>
  <si>
    <t>Innate Immunity and Inflammation</t>
  </si>
  <si>
    <t>LACC1 KO mice were maintained at Genentech under specific pathogen-free conditions. All wildtype (WT) mice were generated from the same colony and age-matched for all experiments.</t>
  </si>
  <si>
    <t>LACC1 Regulates TNF and IL-17 in Mouse Models of Arthritis and Inflammation</t>
  </si>
  <si>
    <t>C57BL/6J mice were acquired from The Jackson Laboratory (Bar Harbor, ME), housed in a specific pathogen-free barrier facility, and used in experiments at 12–16 wk of age…Ten patients meeting the sepsis-3 clinical criteria (15) and acute respiratory distress syndrome (16) were enrolled into the current study</t>
  </si>
  <si>
    <t>The GTPase Rab1 Is Required for NLRP3 Inflammasome Activation and Inflammatory Lung Injury</t>
  </si>
  <si>
    <t>C57BL/6 male mice were purchased from Envigo (Bicester, U.K.) and maintained in individually ventilated cages. CX3CR1+/GFP reporter mice (originally a gift from Steffen Jung) were bred and maintained under specific pathogen-free conditions at the Central Research Facility, University of Glasgow, U.K.</t>
  </si>
  <si>
    <t>Salmonella enterica Serovar Typhimurium Travels to Mesenteric Lymph Nodes Both with Host Cells and Autonomously</t>
  </si>
  <si>
    <t>Mucosal Immunology</t>
  </si>
  <si>
    <t>Male wild-type (C57BL/6) mice (8–10 wk old) were purchased from The Jackson Laboratory.</t>
  </si>
  <si>
    <t>Systems Immunology</t>
  </si>
  <si>
    <t>Computational Analysis Supports IL-17A as a Central Driver of Neutrophil Extracellular Trap–Mediated Injury in Liver Ischemia Reperfusion</t>
  </si>
  <si>
    <t xml:space="preserve">Forty-two (61.8%) patients were male; twenty-four (38.2%) were female. </t>
  </si>
  <si>
    <t>Composition and Clinical Impact of the Immunologic Tumor Microenvironment in Oral Squamous Cell Carcinoma</t>
  </si>
  <si>
    <t>Tumor Immunology</t>
  </si>
  <si>
    <t>January 15, 2019 : Vol. 202, Issue 2: 325-624</t>
  </si>
  <si>
    <t>Eight- to twelve-week-old mice were used in experiments. C57BL/6 mice were purchased from Nanjing Biomedical Research Institute...SLE was induced in 16-wk-old female mice with single i.p. injection...</t>
  </si>
  <si>
    <t>Deficiency of β-Arrestin 2 in Dendritic Cells Contributes to Autoimmune Diseases</t>
  </si>
  <si>
    <t>Autoimmunity</t>
  </si>
  <si>
    <t>The demographic characteristics of the participants enrolled in this study are summarized in Table I, ...the difference between high and low proportions of these cells did not correlate with any clinical parameter (age, sex, or ethnicity; remote or recent LTBI; treated LTBI versus...</t>
  </si>
  <si>
    <t>HBHA-Induced Polycytotoxic CD4+ T Lymphocytes Are Associated with the Control of Mycobacterium tuberculosis Infection in Humans</t>
  </si>
  <si>
    <t>Clinical and Human Immunology</t>
  </si>
  <si>
    <t>Mice between the ages of 8 and 12 wk were used for experiments</t>
  </si>
  <si>
    <t>Duox1 Regulates Primary B Cell Function under the Influence of IL-4 through BCR-Mediated Generation of Hydrogen Peroxide</t>
  </si>
  <si>
    <t xml:space="preserve">C57BL6/J (B6), congenic B6.CD90.1 (B6.PL-Thy1a/CyJ), and congenic B6.CD45.1 (B6.SJL-Ptprca Pepcb/BoyJ) mice were purchased from The Jackson Laboratory; We only used male mice in this study to avoid potential artifacts that may arise in gender mismatched adoptive transfer (AT) settings. </t>
  </si>
  <si>
    <t>Aging of Antiviral CD8+ Memory T Cells Fosters Increased Survival, Metabolic Adaptations, and Lymphoid Tissue Homing</t>
  </si>
  <si>
    <t>Infectious Disease and Houst Response</t>
  </si>
  <si>
    <t xml:space="preserve"> 543 donors, frozen PBMC samples were obtained from the Fred Hutchinson Cancer Research Center Research Cell Bank biorepository of healthy bone marrow donors. All donors used met the medical criteria set by the national marrow donor programs. These samples were previously tested for CMV serostatus (31). For the aged cohort of eight donors (≥70 y), fresh blood samples were obtained from the Fred Hutchinson Cancer Research Center Prevention Center. </t>
  </si>
  <si>
    <t>Cytomegalovirus Exposure in the Elderly Does Not Reduce CD8 T Cell Repertoire Diversity</t>
  </si>
  <si>
    <t>Adult male (12–16 wk) C57BL/6 wild-type mice were obtained from The Jackson Laboratory (Bar Harbor, ME). Age-matched male atrogin-1−/− and atrogin-1+/− mice as well as wild-type littermates (atrogin-1+/+) on a 129S/C57BL/6 background have been described previously</t>
  </si>
  <si>
    <t>Influenza A Virus Infection Induces Muscle Wasting via IL-6 Regulation of the E3 Ubiquitin Ligase Atrogin-1</t>
  </si>
  <si>
    <t>Male and female strain-matched mice were used and were age 6–12 wk at the start of the experiments. </t>
  </si>
  <si>
    <t>IL-33 Induces Murine Intestinal Goblet Cell Differentiation Indirectly via Innate Lymphoid Cell IL-13 Secretion</t>
  </si>
  <si>
    <t>February 1, 2019 : Vol. 202, Issue 3: 627-1015</t>
  </si>
  <si>
    <t>All mice were female unless otherwise stated in the figure legend….n = 5 male mice, two independent experiments)</t>
  </si>
  <si>
    <t>Classical Type 1 Dendritic Cells Dominate Priming of Th1 Responses to Herpes Simplex Virus Type 1 Skin Infection</t>
  </si>
  <si>
    <t>Antigen Recognition and Response</t>
  </si>
  <si>
    <t xml:space="preserve">ADAM10-floxed mice crossed to the CD19-cre mouse were generated previously (20). Faslpr mice were purchased from The Jackson Laboratory (000482). </t>
  </si>
  <si>
    <t>B Cell ADAM10 Controls Murine Lupus Progression through Regulation of the ICOS:ICOS Ligand Axis</t>
  </si>
  <si>
    <t>Volume 597, Issue 1</t>
  </si>
  <si>
    <t xml:space="preserve">Cardiovascular </t>
  </si>
  <si>
    <r>
      <t>Intact female farm swine (n = 9; 3.6 ± 0.2 months of age; 30.9 ± 1.4 kg)...Eighteen healthy, recreationally active, subjects (10 men, 8 women)..</t>
    </r>
    <r>
      <rPr>
        <sz val="12"/>
        <color rgb="FFFF0000"/>
        <rFont val="Calibri (Body)_x0000_"/>
      </rPr>
      <t>No sex differences were detected on primary outcome variables; therefore, data from male and female subjects were pooled for analysis.</t>
    </r>
  </si>
  <si>
    <t>Exercise</t>
  </si>
  <si>
    <t xml:space="preserve">Ten aerobically well‐trained and competitive women cyclists and triathletes volunteered for this study. </t>
  </si>
  <si>
    <t>On exercise thermoregulation in females: interaction of endogenous and exogenous ovarian hormones</t>
  </si>
  <si>
    <t>Increased endothelial shear stress improves insulin‐stimulated vasodilatation in skeletal muscle</t>
  </si>
  <si>
    <t>Exercise training reduces the insulin‐sensitizing effect of a single bout of exercise in human skeletal muscle</t>
  </si>
  <si>
    <t xml:space="preserve">Nine young (aged 25 ± 1 years), lean (body mass index 23.5 ± 0.5 kg m–2) and healthy men gave their written, informed consent to participate in the study </t>
  </si>
  <si>
    <t>Prolonged exercise training improves the acute type II muscle fibre satellite cell response in healthy older men</t>
  </si>
  <si>
    <t xml:space="preserve">Fourteen healthy older men (age: 74 ± 8 years; weight: 85 ± 14 kg; body mass index (BMI): 28 ± 4 kg m−2) </t>
  </si>
  <si>
    <t>In total, 42 adult male C57BL/6J mice (Stock #000664), 30 adult male db/db mice on the C57BL/6J background (Stock #000697) 8–10 weeks of age, from the Jackson Laboratory (Bar Harbor, MA, USA), and five male LepRb‐EGFP mice were used in our experiments. </t>
  </si>
  <si>
    <t>Leptin acts in the carotid bodies to increase minute ventilation during wakefulness and sleep and augment the hypoxic ventilatory response</t>
  </si>
  <si>
    <t>Respiratory</t>
  </si>
  <si>
    <t>Mice were bred in the animal facility of the University Medical Centre Göttingen and kept under a 12:12 h light/dark cycle. Adult mice had access to food and water ad libitum and neonatal mice were fed by their mothers.</t>
  </si>
  <si>
    <t>The postnatal development of ultrasonic vocalization‐associated breathing is altered in glycine transporter 2‐deficient mice</t>
  </si>
  <si>
    <t xml:space="preserve">Six‐week‐old male Wistar rats (Rattus norvegicus, RGD Cat. No. 13508588, RRID:RGD_13508588) were purchased from “Toxi‐Coop” Toxicological Research Centre </t>
  </si>
  <si>
    <t>Renal</t>
  </si>
  <si>
    <t>RAAS inhibitors directly reduce diabetes‐induced renal fibrosis via growth factor inhibition</t>
  </si>
  <si>
    <t xml:space="preserve">The procedures used in experiments performed with male Sprague‐Dawley (S‐D) or in male spontaneously hypertensive rats (SHR) </t>
  </si>
  <si>
    <t>Evidence against a crucial role of renal medullary perfusion in blood pressure control of hypertensive rats</t>
  </si>
  <si>
    <t>Elevation of extracellular osmolarity improves signs of myotonia congenita in vitro: a preclinical animal study</t>
  </si>
  <si>
    <t>Muscle</t>
  </si>
  <si>
    <t xml:space="preserve">Ten subjects with implanted devices allowing direct measurement of ICP were included [eight male; mean ± SD (range): age 38 ± 17 years (20–67); height 179 ± 8 cm (170–189); weight 79.9 ± 12 kg (58–90)]. </t>
  </si>
  <si>
    <t>Lower body negative pressure to safely reduce intracranial pressure</t>
  </si>
  <si>
    <t xml:space="preserve">Mice of either sex were anaesthetized by isoflurane and euthanized by decapitation. </t>
  </si>
  <si>
    <t>Slow periodic activity in the longitudinal hippocampal slice can self‐propagate non‐synaptically by a mechanism consistent with ephaptic coupling</t>
  </si>
  <si>
    <t xml:space="preserve">A full breakdown of group allocation including age and gender is provided in Table 1. </t>
  </si>
  <si>
    <t>The dynamics of cortical GABA in human motor learning</t>
  </si>
  <si>
    <t>Male Sprague–Dawley rats were purchased from ENVIGO (Indianapolis, IN, USA) and the Animal Resources Centre (Murdoch, WA, Australia). </t>
  </si>
  <si>
    <t>Glycinergic neurotransmission in the rostral ventrolateral medulla controls the time course of baroreflex‐mediated sympathoinhibition</t>
  </si>
  <si>
    <t>Volume 597, Issue 2</t>
  </si>
  <si>
    <t>All participants in the present study were drawn from a previously published study for which a detailed description of the subject population and sample size calculation has been provided</t>
  </si>
  <si>
    <t>The impact of 2 years of high‐intensity exercise training on a model of integrated cardiovascular regulation</t>
  </si>
  <si>
    <t>Pancreata were isolated from C57BL/6NHsd mice (The Jackson Laboratory, Bar Harbour, ME, USA) aged 8–16 weeks.</t>
  </si>
  <si>
    <t>Exendin‐4 overcomes cytokine‐induced decreases in gap junction coupling via protein kinase A and Epac2 in mouse and human islets</t>
  </si>
  <si>
    <t>Endocrine, nutrition and metabolism</t>
  </si>
  <si>
    <r>
      <t>Lean and severely obese Caucasian women were matched by age (n = 8 per group)….</t>
    </r>
    <r>
      <rPr>
        <sz val="12"/>
        <color rgb="FFFF0000"/>
        <rFont val="Calibri (Body)_x0000_"/>
      </rPr>
      <t xml:space="preserve">We focused upon a single gender, as there are sex differences in glucose metabolism </t>
    </r>
  </si>
  <si>
    <t>Electrical pulse stimulation induces differential responses in insulin action in myotubes from severely obese individuals</t>
  </si>
  <si>
    <t>These female mice were mated with hemizygous transgenic sires (Tg) to produce both WT and Tg offspring without maternal genotypic modification As we have previously shown sex‐specific downregulation of SIRT1 by MHF in male offspring (Nguyen et al. 2017), only male offspring were examined in the present study.</t>
  </si>
  <si>
    <t>SIRT1 overexpression attenuates offspring metabolic and liver disorders as a result of maternal high‐fat feeding</t>
  </si>
  <si>
    <t>Pregnancy, placental and perinatal</t>
  </si>
  <si>
    <t>A total of 112 adult male Sprague Dawley rats (208A Colony, Envigo, IN, USA; 300–400 g, ∼3.5 months old) were used in this study</t>
  </si>
  <si>
    <t>Protein kinase Cδ constrains the S‐pathway to phrenic motor facilitation elicited by spinal 5‐HT7 receptors or severe acute intermittent hypoxia</t>
  </si>
  <si>
    <r>
      <t>Eighteen 8‐week‐old LAT4flx/flxROSACreERTwt (further referenced as WT LAT4 mice) and tamoxifen‐induced LAT4flx/flxROSACreERT+ mice (further referenced as LAT4 KO mice) of both genders, previously housed in standard laboratory conditions and fed 18% protein diet (Kliba Nafag, Kaiseraugst, Switzerland) ad libitum, were transferred to climate chambers with an inverted 12 h dark/light cycle....</t>
    </r>
    <r>
      <rPr>
        <sz val="12"/>
        <color rgb="FFFF0000"/>
        <rFont val="Calibri (Body)_x0000_"/>
      </rPr>
      <t xml:space="preserve">Mice were assigned to each time point randomly and later data analysis did not show any significant gender‐specific effects on our investigated parameters (data not shown). </t>
    </r>
  </si>
  <si>
    <t>Anticipation of food intake induces phosphorylation switch to regulate basolateral amino acid transporter LAT4 (SLC43A2) function</t>
  </si>
  <si>
    <t>Molecular and cellular</t>
  </si>
  <si>
    <t>Volume 597, Issue 3</t>
  </si>
  <si>
    <t>Mice were bred on a C57BL/6NJ background, and were a mix of male and female mice aged 30–34 weeks (weighing 30–50 g) at the time of death.</t>
  </si>
  <si>
    <t>Induced in vivo knockdown of the Brca1 gene in skeletal muscle results in skeletal muscle weakness</t>
  </si>
  <si>
    <t>Volume 316, Issue 1</t>
  </si>
  <si>
    <t xml:space="preserve">In total, 178 specific pathogen-free C57BL/6 mice (equal number of males and females) weighing 18–22 g were used in this study. </t>
  </si>
  <si>
    <t>SIRT1-mediated HMGB1 deacetylation suppresses sepsis-associated acute kidney injury</t>
  </si>
  <si>
    <t>Inflammatory Mediators in Kidney and Bladder Diseases and Hypertension</t>
  </si>
  <si>
    <t>Eight- and 40-wk-old FVB/n mice were maintained on a 12:12-h light-dark cycle Endoplasmic reticulum stress and apoptosis with the standard-dosing regimen of cisplatin (0 or 25 mg/kg once) in 8- and 40-wk-old male FVB mice</t>
  </si>
  <si>
    <t>Moderate aging does not exacerbate cisplatin-induced kidney injury or fibrosis despite altered inflammatory cytokine expression and immune cell infiltration</t>
  </si>
  <si>
    <t>Mechanism and Treatment of Renal Fibrosis</t>
  </si>
  <si>
    <t>Male Sprague-Dawley rats (Charles River) weighing 250–350 g were used for all experiments.</t>
  </si>
  <si>
    <t>Renal release of N-acetyl-seryl-aspartyl-lysyl-proline is part of an antifibrotic peptidergic system in the kidney</t>
  </si>
  <si>
    <t>We recruited Taiwanese patients with type 2 diabetes into this study. Demographic and clinical data were recorded, including age, sex, duration of diabetes, weight, height, blood pressure, and medication...Table 1. Baseline demographic and clinical characteristics of patients with early CKD, patients with diabetes without CKD, and patients with diabetes with CKD</t>
  </si>
  <si>
    <t>Serum and urinary SOD3 in patients with type 2 diabetes: comparison with early chronic kidney disease patients and association with development of diabetic nephropathy</t>
  </si>
  <si>
    <t>Translational Physiology</t>
  </si>
  <si>
    <t>Male Lewis rats (200–250 g) were used as transplant donors and recipients.</t>
  </si>
  <si>
    <t>Renal cold storage followed by transplantation impairs proteasome function and mitochondrial protein homeostasis</t>
  </si>
  <si>
    <t>After overnight fasting, male pigs weighing 27 kg (SD 4) were sedated intramuscularly</t>
  </si>
  <si>
    <t>Identification of novel metabolomic biomarkers in an experimental model of septic acute kidney injury</t>
  </si>
  <si>
    <t xml:space="preserve">Inbred C57Bl/6 male mice (Genentech, Dixon, CA) were used for this study </t>
  </si>
  <si>
    <t>Micro-CT imaging and structural analysis of glomeruli in a model of Adriamycin-induced nephropathy</t>
  </si>
  <si>
    <t>Twenty male obese (fa/fa) (O) and 20 lean heterozygous (fa/+) (L) Zucker rats (6 wk old) with an initial mean body weight of 179 ± 2.8 and 148 ± 3.4 g, respectively, were allocated into 4 different experimental groups (2 obese and 2 lean groups, n = 10). </t>
  </si>
  <si>
    <t>Aerobic interval exercise improves renal functionality and affects mineral metabolism in obese Zucker rats</t>
  </si>
  <si>
    <t>Male Wistar rats (WistarHanTac, Taconic, Denmark; n = 8 controls and n = 12 2K1C) were used to induce 2K1C hypertension as previously described using a 0.2-mm sliver clip</t>
  </si>
  <si>
    <t>NFAT5 regulates renal gene expression in response to angiotensin II through Annexin-A2-mediated posttranscriptional regulation in hypertensive rats</t>
  </si>
  <si>
    <t>Adult, female Sprague-Dawley rats (≈49 days, 200 g) were used in all experiments.</t>
  </si>
  <si>
    <t>Bladder decompensation and reduction in nerve density in a rat model of chronic bladder outlet obstruction are attenuated with the NLRP3 inhibitor glyburide</t>
  </si>
  <si>
    <t>The characteristics of the 84 patients in this study are shown in Table 1. One-third of the participants were women.</t>
  </si>
  <si>
    <t>Plasma syndecan-1 in hemodialysis patients associates with survival and lower markers of volume status</t>
  </si>
  <si>
    <t>Adult age-matched male or female 129S6/SvEv wild-type (WT) mice…</t>
  </si>
  <si>
    <t>Characterization of renal NaCl and oxalate transport in Slc26a6−/− mice</t>
  </si>
  <si>
    <t>Kidney I/R surgery was performed using male C57Bl/6 mice (8–12 wk) as previously reported…</t>
  </si>
  <si>
    <t>ADAMTS13 protects mice against renal ischemia-reperfusion injury by reducing inflammation and improving endothelial function</t>
  </si>
  <si>
    <t>Adult male mice were used for all studies.</t>
  </si>
  <si>
    <t>SGLT2 inhibition and renal urate excretion: role of luminal glucose, GLUT9, and URAT1</t>
  </si>
  <si>
    <t>Identifying cystogenic paracrine signaling molecules in cyst fluid of patients with polycystic kidney disease</t>
  </si>
  <si>
    <t>Kidney and liver explants were obtained from patients diagnosed with ADPKD who were scheduled for elective nephrectomy or hepatectomy.</t>
  </si>
  <si>
    <t>We grouped the participants based on their residential districts and randomly selected particular districts, yielding a study population of 286 subjects (126 men and 160 women).</t>
  </si>
  <si>
    <t>Human serum albumin redox state is associated with decreased renal function in a community-dwelling population</t>
  </si>
  <si>
    <t>Volume 316Issue 2</t>
  </si>
  <si>
    <t>STAT1−/− mice with C57BL/6J background were kindly provided by Thomas Kolbe…8–12-wk-old male wild-type (WT) and STAT1−/− mice were anesthetized...Eight-week-old male C57BL/6J WT mice were injected with 3 ml sterile air</t>
  </si>
  <si>
    <t>STAT1 regulates macrophage number and phenotype and prevents renal fibrosis after ischemia-reperfusion injury</t>
  </si>
  <si>
    <t xml:space="preserve">Experimental UUO was performed on Pxdn-KO, Mpo-KO, Epx-KO, and WT C57BL/6J male and female mice. </t>
  </si>
  <si>
    <t>Peroxidasin and eosinophil peroxidase, but not myeloperoxidase, contribute to renal fibrosis in the murine unilateral ureteral obstruction model</t>
  </si>
  <si>
    <t>Sex and Gender in Renal Health and Function</t>
  </si>
  <si>
    <t>After weaning, male and female rats were randomly divided in four groups and were fed until 4 mo of age with either a normal-fat diet (NFD)</t>
  </si>
  <si>
    <t>Renal olfactory receptor 1393 contributes to the progression of type 2 diabetes in a diet-induced obesity model</t>
  </si>
  <si>
    <t>Olfr1393 WT and KO mice (males and females) were generated and described previously</t>
  </si>
  <si>
    <t>Volume 316 Issue 1</t>
  </si>
  <si>
    <t>Epithelial Biology and Secretion</t>
  </si>
  <si>
    <r>
      <t xml:space="preserve">The ob mice and their lean littermate controls (males; 8–12 wk old; on a C57BL/6J background) were obtained from the Jackson laboratory. BALB/c (males; 8–12 wk old) were obtained from the Harlan laboratory. </t>
    </r>
    <r>
      <rPr>
        <sz val="12"/>
        <color rgb="FFFF0000"/>
        <rFont val="Calibri (Body)_x0000_"/>
      </rPr>
      <t>We observed some difficulties when dealing with the female ob mice....Cleaning this out is quite time consuming, and we concentrated on male ob mice</t>
    </r>
  </si>
  <si>
    <t>Enhanced gastrointestinal passive paracellular permeability contributes to the obesity-associated hyperoxaluria</t>
  </si>
  <si>
    <t>A total of 64 mice of both sexes were used in the following experiments, ranging in age from 4 to 14 mo with a mean body mass of 26.6 ± 0.9 g, n = 32, for SAT-1-KO and 28.6 ± 1.0 g, n = 32, for WT controls.</t>
  </si>
  <si>
    <t>Absence of the sulfate transporter SAT-1 has no impact on oxalate handling by mouse intestine and does not cause hyperoxaluria or hyperoxalemia</t>
  </si>
  <si>
    <t>Male Sprague-Dawley rats weighing between 250 and 300 g were purchased from Charles River Laboratories.</t>
  </si>
  <si>
    <t>Molecular characterization of a precision-cut rat liver slice model for the evaluation of antifibrotic compounds</t>
  </si>
  <si>
    <t>Inflammation, Immunity, Fibrosis, and Infection</t>
  </si>
  <si>
    <t xml:space="preserve">Phase II, randomized, double-blinded, placebo-controlled multicenter study to determine the antifibrotic effect of a highly potent and specific peroxisome proliferator-activated receptor (PPAR)-γ agonist ...All patients provided written informed consent. Blood samples for biomarker evaluation were collected at baseline and after 52 wk. </t>
  </si>
  <si>
    <t>Assessment of liver fibrosis progression and regression by a serological collagen turnover profile</t>
  </si>
  <si>
    <t xml:space="preserve">Subjects were recruited from the NIEHS EPR, which is a repository of DNA and associated demographic data from a cohort of &gt;18,000 human subjects (~2/3 non-Hispanic White, ~1/4 non-Hispanic Black, remainder Asian, Hispanic, and Other) in North Carolina (8, 9). Covariates in adjusted models included age (at time of questionnaire completion), sex, tobacco use, and BMI. </t>
  </si>
  <si>
    <t>Crohn’s disease IRGM risk alleles are associated with altered gene expression in human tissues</t>
  </si>
  <si>
    <t>A novel role for programmed cell death receptor ligand 2 in sepsis-induced hepatic dysfunction</t>
  </si>
  <si>
    <t>Adult male mice ~8–12 wk of age were used for all experiments.</t>
  </si>
  <si>
    <t>Liver and Biliary Tract Physiology/Pathophysiology</t>
  </si>
  <si>
    <t>Urinary acrolein metabolite levels in severe acute alcoholic hepatitis patients</t>
  </si>
  <si>
    <t>Clinical data include participant demographics [age, sex, body mass index (BMI)], drinking history…</t>
  </si>
  <si>
    <t>LGR4 protects hepatocytes from injury in mouse</t>
  </si>
  <si>
    <t xml:space="preserve">Twelve-week-old male mice were used in the present study. </t>
  </si>
  <si>
    <t>Two-month-old male mice were randomly divided into three groups (n = 8–11 mice per group, 3–4 mice per cage)</t>
  </si>
  <si>
    <t>Distinct roles of histamine H1- and H2-receptor signaling pathways in inflammation-associated colonic tumorigenesis</t>
  </si>
  <si>
    <t>Microbiome and Host Interactions</t>
  </si>
  <si>
    <t xml:space="preserve">Duncan-Hartley guinea pigs (n = 176) of either sex, weighing 280–640 g were used. </t>
  </si>
  <si>
    <t>Identification of multiple distinct neurogenic motor patterns that can occur simultaneously in the guinea pig distal colon</t>
  </si>
  <si>
    <t>Neurogastroenterology and Motility</t>
  </si>
  <si>
    <t>These studies were conducted using domestic short hair cats (n = 31) of both sexes (17 males and 14 female)</t>
  </si>
  <si>
    <t>Effects of esophageal acidification on esophageal reflexes controlling the upper esophageal sphincter</t>
  </si>
  <si>
    <t xml:space="preserve"> Age-matched 3- to 4-mo-old rats were used for all experiments. Male and female rats in this age group weighed ∼350 and 220 g, respectively.</t>
  </si>
  <si>
    <t>5-HT3 receptor signaling in serotonin transporter-knockout rats: a female sex-specific animal model of visceral hypersensitivity</t>
  </si>
  <si>
    <t>Gulo knockout (KO) Swiss mice (BALB/c) weighing ∼25 g (8- to 10-wk-old male mice) were introduced</t>
  </si>
  <si>
    <t>Enterotoxigenic Escherichia coli heat labile enterotoxin inhibits intestinal ascorbic acid uptake via a cAMP-dependent NF-κB-mediated pathway</t>
  </si>
  <si>
    <t>Nutrient Sensing, Nutrition, and Metabolism</t>
  </si>
  <si>
    <t>Male C57/BL6 mice, 3–4 and 18–24 mo old, were obtained from the Animal Resource Centre in Perth, Western Australia</t>
  </si>
  <si>
    <t>Manipulating fenestrations in young and old liver sinusoidal endothelial cells</t>
  </si>
  <si>
    <t>Male Sprague-Dawley rats (10–12 wk old; Japan SLC, Tokyo, Japan) were fed a standard pellet diet...Ten 22- to 26-mo-old male Japanese rabbits were used. The rabbits</t>
  </si>
  <si>
    <t>Water intake increases mesenteric lymph flow and the total flux of albumin, long-chain fatty acids, and IL-22 in rats: new concept of absorption in jejunum</t>
  </si>
  <si>
    <t xml:space="preserve">For in vivo experiments, C57BL/6 male mice (8 wk old) were purchased from Charles River </t>
  </si>
  <si>
    <t>Acute administration of IL-6 improves indices of hepatic glucose and insulin homeostasis in lean and obese mice</t>
  </si>
  <si>
    <t>Age- and sex-matched Cre mice were used as controls for all experiments. Both sexes were used.</t>
  </si>
  <si>
    <t>Transgenic expression of cyclooxygenase-2 in pancreatic acinar cells induces chronic pancreatitis</t>
  </si>
  <si>
    <t>Pancreatic Physiology/Pathophysiology</t>
  </si>
  <si>
    <t>Sixteen male piglets, between 2 and 3 mo old, and with a median weight of 26 kg…</t>
  </si>
  <si>
    <t>Abdominal organ perfusion and inflammation in experimental sepsis: a magnetic resonance imaging study</t>
  </si>
  <si>
    <t>Mechanism and TreThe Gut-Liver Axisatment of Renal Fibrosis</t>
  </si>
  <si>
    <t>The Gut-Liver Axis</t>
  </si>
  <si>
    <t>For the present studies, we used male Sprague-Dawley rats with an average entry body weight for all experimental groups of 171 ± 13 g (6 wk old).</t>
  </si>
  <si>
    <t>Prolonged intake of desloratadine: mesenteric lymphatic vessel dysfunction and development of obesity/metabolic syndrome</t>
  </si>
  <si>
    <t>Volume 316 Issue 2</t>
  </si>
  <si>
    <t>Male Sprague-Dawley rats (100–120 g) were obtained from the Small Animals Section</t>
  </si>
  <si>
    <t>Cyclic AMP-dependent protein kinase A and EPAC mediate VIP and secretin stimulation of PAK4 and activation of Na+,K+-ATPase in pancreatic acinar cells</t>
  </si>
  <si>
    <t>Hormones, Neurotransmitters, Growth Factors, Receptors, and Signaling</t>
  </si>
  <si>
    <t>Cardiovascular Neurohormonal Regulation</t>
  </si>
  <si>
    <t>We recruited 47 healthy young men and women, 7 of whom completed both studies.</t>
  </si>
  <si>
    <t>Evidence for differential control of muscle sympathetic single units during mild sympathoexcitation in young, healthy humans</t>
  </si>
  <si>
    <t>Data were pooled from male and female mice for all in vivo experiments.</t>
  </si>
  <si>
    <t>IL-13 promotes in vivo neonatal cardiomyocyte cell cycle activity and heart regeneration</t>
  </si>
  <si>
    <t>Integrative Cardiovascular Physiology and Pathophysiology</t>
  </si>
  <si>
    <t xml:space="preserve">We used 15- to 17-wk-old male ZDF fatty rats </t>
  </si>
  <si>
    <t>Diabetes mellitus attenuates the pressure response against hypotensive stress by impairing the sympathetic regulation of the baroreflex afferent arc</t>
  </si>
  <si>
    <t>Only male mice were studied.</t>
  </si>
  <si>
    <t>Galectin-3 deficiency ameliorates fibrosis and remodeling in dilated cardiomyopathy mice with enhanced Mst1 signaling</t>
  </si>
  <si>
    <t xml:space="preserve">Permanent ligation of the left anterior descending coronary artery (LAD) was conducted in 8-wk-old C57BL/6 male mice, as previously described </t>
  </si>
  <si>
    <t>BMI1 promotes cardiac fibrosis in ischemia-induced heart failure via the PTEN-PI3K/Akt-mTOR signaling pathway</t>
  </si>
  <si>
    <t>Muscle Mechanics and Ventricular Function</t>
  </si>
  <si>
    <t xml:space="preserve">Adult male C57BL/6J mice (Jackson Laboratory) were used (n = 73, age: 10–14 wk, and body weight: ≈25 g) at the beginning of the experiment. </t>
  </si>
  <si>
    <t>Reversal of right ventricular failure by chronic α1A-subtype adrenergic agonist therapy</t>
  </si>
  <si>
    <t>Right Ventricular Physiology in Health and Disease</t>
  </si>
  <si>
    <t>Sex Differences in Cardiovascular and Cerebrovascular Physiology, Disease, and Signaling Mechanisms</t>
  </si>
  <si>
    <t>Adult male and female Sprague-Dawley rats (12 wk of age) were obtained from Envigo/Harlan</t>
  </si>
  <si>
    <t>Sex differences in the central and peripheral manifestations of ischemia-induced heart failure in rats</t>
  </si>
  <si>
    <t>Nonfailing (NF) donor hearts were obtained from the National Disease Research Interchange….Only male 10- to 12-wk-old mice were used for these studies.</t>
  </si>
  <si>
    <t>Mixed lineage kinase-3 prevents cardiac dysfunction and structural remodeling with pressure overload</t>
  </si>
  <si>
    <t xml:space="preserve"> Adult male C57BL/6J mice were purchased from the Laboratory Animal Center of the Fourth Military Medical University.</t>
  </si>
  <si>
    <t>Resistin promotes cardiac homing of mesenchymal stem cells and functional recovery after myocardial ischemia-reperfusion via the ERK1/2-MMP-9 pathway</t>
  </si>
  <si>
    <t xml:space="preserve">Twenty-three women and twenty men with a mean age of 69 ± 14 (SD) yr (range: 37–92 yr) contributed biopsy material. </t>
  </si>
  <si>
    <t>Enhanced nitric oxide signaling amplifies vasorelaxation of human colon cancer feed arteries</t>
  </si>
  <si>
    <t xml:space="preserve">Young (3- to 4-mo-old) and aged (22- to 25-mo-old) male Fischer-344 rats </t>
  </si>
  <si>
    <t>Potential pitfalls in analyzing structural uncoupling of eNOS: aging is not associated with increased enzyme monomerization</t>
  </si>
  <si>
    <t>Vascular Biology and Microcirculation</t>
  </si>
  <si>
    <t>VNUT and VMAT2 segregate within sympathetic varicosities and localize near preferred Cav2 isoforms in the rat tail artery</t>
  </si>
  <si>
    <t>Sprague-Dawley rats (male, 4–30 wk of age, Envigo) were euthanized by asphyxiation…The tail artery and brain were collected from each of two adult rats (male, 56 wk; and female, 60 wk),</t>
  </si>
  <si>
    <t>Female Sprague-Dawley rats weighing between 180 and 200 g (7–8 wk old) and male Sprague-Dawley rats</t>
  </si>
  <si>
    <t>Estrogen but not testosterone preserves myofilament function from doxorubicin-induced cardiotoxicity by reducing oxidative modifications</t>
  </si>
  <si>
    <t>Cancer Therapy-Induced Cardiovascular Toxicity</t>
  </si>
  <si>
    <t>The αMyHC-FKBP12 transgenic mice used in this study were generated as previously described (17). The mice used for monitoring and optical mapping were 2–4 mo old.</t>
  </si>
  <si>
    <t>Atrial fibrillation and electrophysiology in transgenic mice with cardiac-restricted overexpression of FKBP12</t>
  </si>
  <si>
    <t>Cardiac Excitation and Contraction</t>
  </si>
  <si>
    <r>
      <t>T</t>
    </r>
    <r>
      <rPr>
        <sz val="12"/>
        <color rgb="FFFF0000"/>
        <rFont val="Calibri (Body)_x0000_"/>
      </rPr>
      <t>o minimize extrinsic variability, we used adult wild-type mice (C57BL/6J, Jackson Laboratories) of the same sex (male) maintained on the same diet (normal) and exposed to the same light-dark cycles and limited exercise.</t>
    </r>
  </si>
  <si>
    <t>Maladaptive aortic remodeling in hypertension associates with dysfunctional smooth muscle contractility</t>
  </si>
  <si>
    <t>Extracellular Matrix in Cardiovascular Pathophysiology</t>
  </si>
  <si>
    <t xml:space="preserve">Eight-week-old groups of male or female FGF2(WT) and FGF2(Lo) mice </t>
  </si>
  <si>
    <t>Elimination or neutralization of endogenous high-molecular-weight FGF2 mitigates doxorubicin-induced cardiotoxicity</t>
  </si>
  <si>
    <t>Many Avenues to Cardiac Cell Death</t>
  </si>
  <si>
    <t>Ninety Sprague-Dawley male rats (weighing 375–425 g, Charles Rivers Laboratories, Wilmington, MA) were randomly assigned into the following six groups</t>
  </si>
  <si>
    <t>Synergy between sacubitril and valsartan leads to hemodynamic, antifibrotic, and exercise tolerance benefits in rats with preexisting heart failure</t>
  </si>
  <si>
    <t>We studied healthy male runners, cyclists, and triathletes aged 45–65 yr who had a lifelong history of intensive endurance exercise…</t>
  </si>
  <si>
    <t>Pulmonary hemodynamic and right ventricular responses to brief and prolonged exercise in middle-aged endurance athletes</t>
  </si>
  <si>
    <t>SM-NCX1-TG mice (designated N1.3Tg/Tg-10) were originally generated by Prof. Takahiro Iwamoto….In a few experiments (see results), mice in which NCX1 was conditionally knocked out in smooth muscle (SM-NCX1-KO mice, abbreviated as “KO”) (57) were tested for comparison with Ctrl and TG mice.</t>
  </si>
  <si>
    <t>Na+/Ca2+ exchanger overexpression in smooth muscle augments cytosolic Ca2+ in femoral arteries of living mice</t>
  </si>
  <si>
    <t>Volume 316 Issue 3</t>
  </si>
  <si>
    <t>A total of 194 wild-type C57Bl/6 male mice (8–12 wk old, Jackson Laboratory, Bar Harbor, ME) were randomly assigned to the following three regimens</t>
  </si>
  <si>
    <t>Role of renin-angiotensin system antagonists in the prevention of bevacizumab- and sunitinib-mediated cardiac dysfunction</t>
  </si>
  <si>
    <t xml:space="preserve">TOTALS: </t>
  </si>
  <si>
    <t>Volume 44 Issue 2, January 2019</t>
  </si>
  <si>
    <t>Male Long–Evans rats weighing 250–275 g on arrival from Harlan Teklad</t>
  </si>
  <si>
    <t>Exposure to conditions of uncertainty promotes the pursuit of amphetamine</t>
  </si>
  <si>
    <t xml:space="preserve">We tested a total of 60 healthy, right-handed, heterosexual, non-smoking volunteers (30 females). </t>
  </si>
  <si>
    <t>Oxytocin reduces a chemosensory-induced stress bias in social perception</t>
  </si>
  <si>
    <r>
      <t>Fifty-one stable outpatients with schizophrenia were recruited from the VA Greater Los Angeles…</t>
    </r>
    <r>
      <rPr>
        <sz val="12"/>
        <color rgb="FFFF0000"/>
        <rFont val="Calibri (Body)_x0000_"/>
      </rPr>
      <t>we did not have the power to examine for sex effects in the current design</t>
    </r>
  </si>
  <si>
    <t>A dose-finding study of oxytocin using neurophysiological measures of social processing</t>
  </si>
  <si>
    <t>Fifty-six male Lister-hooded rats (150–200 g; Charles River UK) were housed in groups…</t>
  </si>
  <si>
    <t>Oxytocin attenuates phencyclidine hyperactivity and increases social interaction and nucleus accumben dopamine release in rats</t>
  </si>
  <si>
    <t>males aged 18 to 35 (inclusive) in good physical and mental health were eligible.</t>
  </si>
  <si>
    <t>Low-dose intranasal oxytocin delivered with Breath Powered device modulates pupil diameter and amygdala activity: a randomized controlled pupillometry and fMRI study</t>
  </si>
  <si>
    <t xml:space="preserve">Fmr1KO mice maintained on a C57BL/6 background and C57BL/6 wild-type (WT) mice were obtained from The Jackson Laboratory (Bar Harbor, ME, USA). Sprague–Dawley rats and Crl:CD-1-Foxn1 mice for pharmacokinetic studies were obtained from Charles River Laboratories...Experiments were performed using male mice, except of e, for which male and female mice were used. No differences in seizure susceptibility or drug effect were observed in male compared to female mice (Fig. S4e)
</t>
  </si>
  <si>
    <t>Isoform-selective phosphoinositide 3-kinase inhibition ameliorates a broad range of fragile X syndrome-associated deficits in a mouse model</t>
  </si>
  <si>
    <t xml:space="preserve">Age-matched (8- to 9-week-old on arrival, weight 20-25 g) male C57BL/6J mice were housed in cages in groups of 3 </t>
  </si>
  <si>
    <t>Opiate-associated contextual memory formation and retrieval are differentially modulated by dopamine D1 and D2 signaling in hippocampal–prefrontal connectivity</t>
  </si>
  <si>
    <r>
      <t>Aldh1L1-eGFP mice and GFAP-cre mice were maintained on FVB and C57Bl6 backgrounds, respectively; heterozygotes were used for all experiments….Male and female Aldh1L1-eGFP mice, aged 2–3 months, were anesthetized...</t>
    </r>
    <r>
      <rPr>
        <sz val="12"/>
        <color rgb="FFFF0000"/>
        <rFont val="Calibri (Body)_x0000_"/>
      </rPr>
      <t>we used males exclusively in these experiments to minimize possible variability resulting from sex differences</t>
    </r>
  </si>
  <si>
    <t>Ventral midbrain astrocytes display unique physiological features and sensitivity to dopamine D2 receptor signaling</t>
  </si>
  <si>
    <t xml:space="preserve">A total of 178 adult male Sprague-Dawley rats (Rattus norvegicus) and 6 adult male squirrel monkeys (Saimiri sciureus) served as subjects. </t>
  </si>
  <si>
    <t>Neural cell adhesion molecule peptide mimetics modulate emotionality: pharmacokinetic and behavioral studies in rats and non-human primates</t>
  </si>
  <si>
    <r>
      <t xml:space="preserve">Male mice were used in studies of LPS treatment and female mice in studies of SNI. </t>
    </r>
    <r>
      <rPr>
        <sz val="12"/>
        <color rgb="FFFF0000"/>
        <rFont val="Calibri (Body)_x0000_"/>
      </rPr>
      <t>Our SNI findings parallel and extend those previously reported in male mice [12].</t>
    </r>
    <r>
      <rPr>
        <sz val="12"/>
        <color theme="1"/>
        <rFont val="Calibri"/>
        <family val="2"/>
        <scheme val="minor"/>
      </rPr>
      <t xml:space="preserve"> Besides a possible decreased activity of the neuroprotective branch of the kynurenine pathway in females, potentially making them more susceptible to IDO-dependent inflammation-induced depression [16], we did not expect an interaction between sex and inflammation-induced activation of the kynurenine pathway.</t>
    </r>
  </si>
  <si>
    <t>Motivational changes that develop in a mouse model of inflammation-induced depression are independent of indoleamine 2,3 dioxygenase</t>
  </si>
  <si>
    <t>Long-Evans rats (Envigo, Indianapolis, IN) weighing ~290–320 g were individually housed under a 12 h/12 h light/dark cycle…Male Sprague Dawley rats (200–300 g) were used for electrophysiological experiments.</t>
  </si>
  <si>
    <t>Chemogenetic activation of ventral tegmental area GABA neurons, but not mesoaccumbal GABA terminals, disrupts responding to reward-predictive cues</t>
  </si>
  <si>
    <t>Two hundred and twenty-six male Long–Evans rats (Charles River Laboratories) were paired housed …</t>
  </si>
  <si>
    <t>Dopamine in the oval bed nucleus of the stria terminalis contributes to compulsive responding for sucrose in rats</t>
  </si>
  <si>
    <t>Fifty-eight healthy volunteers passed medical screening and were recruited into the study over 30 months...Across the final sample, there were 25 females and 28 males</t>
  </si>
  <si>
    <t>High-dose ondansetron reduces activation of interoceptive and sensorimotor brain regions</t>
  </si>
  <si>
    <t>Male Sprague-Dawley rats were used in all experiments</t>
  </si>
  <si>
    <t>Disrupting reconsolidation: memory erasure or blunting of emotional/motivational value?</t>
  </si>
  <si>
    <t xml:space="preserve">Male B6/129 F1 hybrid mice, 8–11 weeks old, weighing 20–35 g (Taconic) were used for drug microinfusion experiments. </t>
  </si>
  <si>
    <t>Metaplasticity contributes to memory formation in the hippocampus</t>
  </si>
  <si>
    <t>C57BL/6J mice (25–30 g) were housed 3–4/cage; Adnp+/+ and littermates, Adnp+/− mice (outbred with ICR strain for 30 generations in Tel-Aviv University Animal Facility; 25–30 g)…</t>
  </si>
  <si>
    <t>Activity-dependent neuroprotective protein (ADNP) is an alcohol-responsive gene and negative regulator of alcohol consumption in female mice</t>
  </si>
  <si>
    <t>Adult (&gt;P60) male and female mice were housed at the Tufts University School of Medicine …</t>
  </si>
  <si>
    <t>Interneuronal δ-GABAA receptors regulate binge drinking and are necessary for the behavioral effects of early withdrawal</t>
  </si>
  <si>
    <t>Twenty male Wistar rats (250–350 g) were used in this study.</t>
  </si>
  <si>
    <t>The olfactory bulb is a source of high-frequency oscillations (130–180 Hz) associated with a subanesthetic dose of ketamine in rodents</t>
  </si>
  <si>
    <t>binding experiments were performed on adult (10–20 weeks old) male mice….GTPγS binding and behavior assays were performed on adult (10–20 weeks old) male and female mice</t>
  </si>
  <si>
    <t>Chronic clozapine treatment restrains via HDAC2 the performance of mGlu2 receptor agonism in a rodent model of antipsychotic activity</t>
  </si>
  <si>
    <t>Volume 44 Issue 3, February 2019</t>
  </si>
  <si>
    <t xml:space="preserve">Adult female rhesus macaques (Macaca mulatta) weighing 7–14 kg (N = 10) served as subjects. </t>
  </si>
  <si>
    <t>Volume 33 Issue 1, January 2019</t>
  </si>
  <si>
    <t>Adult male Wistar rats weighing 230–250 g (n=212) were housed in groups of five under a 12:12 h light/dark cycle (lights on at 07:00) at 22±1°C and given access to food</t>
  </si>
  <si>
    <t>Serotonin actions within the prelimbic cortex induce anxiolysis mediated by serotonin 1a receptors</t>
  </si>
  <si>
    <t>Mouse, rat, and dog bioavailability and mouse oral antidepressant efficacy of (2R,6R)-hydroxynorketamine</t>
  </si>
  <si>
    <t xml:space="preserve">Male MRL/MpJ (control strain) and MRL/lpr mice (MRL/MpJ-Faslpr) (8–18 weeks old, Jackson Laboratories, USA) were used in the current study. </t>
  </si>
  <si>
    <t>Diminished responses to monoaminergic antidepressants but not ketamine in a mouse model for neuropsychiatric lupus</t>
  </si>
  <si>
    <t>Male and female CD-1 mice...Male Sprague-Dawley rats...Adult male purebred beagle dogs</t>
  </si>
  <si>
    <t>Male C57BL/6J mice (8–10 weeks old), which were bred in the Laboratory Animal Center of Fujian Medical University, were housed under standard laboratory conditions</t>
  </si>
  <si>
    <t>Anemoside A3 rapidly reverses depression-like behaviors and weakening of excitatory synaptic transmission in mouse models of depression</t>
  </si>
  <si>
    <t>Specific germ-free male Wistar rats (Rattus norvegicus, Rodentia, Muridae), weighing 200–250 g (n=6–12 per treatment group; N=73),</t>
  </si>
  <si>
    <t>The endogenous opioid system modulates defensive behavior evoked by Crotalus durissus terrificus: Panicolytic-like effect of intracollicular non-selective opioid receptors blockade</t>
  </si>
  <si>
    <t>Male Sprague-Dawley rats (Charles River, Sulzfeld, Germany) weighing 350–400 g on arrival were housed in a temperature-controlled (21±1°C) and humidity-controlled…</t>
  </si>
  <si>
    <t>Procognitive effects of varenicline in the animal model of schizophrenia depend on α4β2- and α7-nicotinic acetylcholine receptors</t>
  </si>
  <si>
    <t>Male homo- and heterozygous C57Bl6-D2eGFP mice as well as C57Bl6 mice (Charles River), between 6 and 12 weeks old, were used for experiments.</t>
  </si>
  <si>
    <t>Chronic antipsychotic treatment targets GIRK current suppression, loss of long-term synaptic depression and behavioural sensitization in a mouse model of amphetamine psychosis</t>
  </si>
  <si>
    <t>Adult male Sprague–Dawley rats (226–250 g upon arrival, Charles River, Portage, MI, USA) were housed two per cage, in transparent polycarbonate cages…</t>
  </si>
  <si>
    <t>Reinforcement attenuation as a behavioral technique to suppress conditioned avoidance response in rats: A comparative study with olanzapine</t>
  </si>
  <si>
    <t>Swiss outbred mice (Harlan, Canada) were used in all experiments. Unless otherwise specified, all animals took part in only one of the different experiments outlined in this article, so that they were naive. To prevent a litter effect, there were no more than two animals/litter in the same experimental group...Control litters were collected daily and reintroduced to their home cage, and had their biological mothers returned within 30 s, from PND1–PND4. At PND28 animals were weaned, separated by sex and left in cages with littermates until sacrificed.</t>
  </si>
  <si>
    <t>Amiloride modulation of carbon dioxide hypersensitivity and thermal nociceptive hypersensitivity induced by interference with early maternal environment
Show all authors</t>
  </si>
  <si>
    <t>Male Sprague-Dawley rats were purchased from Charles River, UK. Animals were housed in groups of 2–4 per cage…</t>
  </si>
  <si>
    <t>Chronic methylphenidate treatment during adolescence has long-term effects on monoaminergic function</t>
  </si>
  <si>
    <t xml:space="preserve">Twelve-week-old male C57BL/6JOlaHsd mice (Harlan, Horst, The Netherlands) were used in this study. All mice were housed under controlled conditions </t>
  </si>
  <si>
    <t>Effects of chronic caffeine consumption on sleep and the sleep electroencephalogram in mice</t>
  </si>
  <si>
    <t>Male Sprague-Dawley rats (Envigo, Indianapolis, Indiana, USA) were received on either postnatal day (P) 23 or P60</t>
  </si>
  <si>
    <t>Female C57BL/6 mice were utilized in the current investigation</t>
  </si>
  <si>
    <t>Fluoxetine exposure in adolescent and adult female mice decreases cocaine and sucrose preference later in life</t>
  </si>
  <si>
    <t>Effects of adolescent caffeine consumption on cocaine self-administration and reinstatement of cocaine seeking</t>
  </si>
  <si>
    <t>Volume 33 Issue 2, February 2019</t>
  </si>
  <si>
    <t>he study included 296 participants aged 18–65 years with recurrent or chronic single episode MDD or dysthymia…</t>
  </si>
  <si>
    <t>The Concise Health Risk Tracking-Self Report: Psychometrics within a placebo-controlled antidepressant trial among depressed outpatients</t>
  </si>
  <si>
    <t xml:space="preserve">A total of 48 participants met criteria and agreed to take part in the study. </t>
  </si>
  <si>
    <t>Subchronic treatment with St John’s wort produces a positive shift in emotional processing in healthy volunteers</t>
  </si>
  <si>
    <t xml:space="preserve">A total of 20 subjects were randomized of which 18 completed the study. Two subjects withdrew consent due to personal reasons during period 2 of the treatment phase. The mean age of the subjects was 43.0 years (range 20–67 years), with 40% being male. </t>
  </si>
  <si>
    <t>The selective orexin-2 receptor antagonist seltorexant improves sleep: An exploratory double-blind, placebo controlled, crossover study in antidepressant-treated major depressive disorder patients with persistent insomnia</t>
  </si>
  <si>
    <t>A total of 18 subjects were included in the final study and analyses…</t>
  </si>
  <si>
    <t>No interaction between rivastigmine and citalopram on memory and novelty processing in healthy human volunteers</t>
  </si>
  <si>
    <t>In total, 30 healthy males were recruited as part of a larger study involving several simultaneous EEG/fMRI scan protocols</t>
  </si>
  <si>
    <t>Temporal dynamics of the pharmacological MRI response to subanaesthetic ketamine in healthy volunteers: A simultaneous EEG/fMRI study</t>
  </si>
  <si>
    <r>
      <t>Male and female SD and WKY rats (12 weeks of age) were obtained from the Animal Resource Centre, Western Australia…</t>
    </r>
    <r>
      <rPr>
        <sz val="12"/>
        <color rgb="FFFF0000"/>
        <rFont val="Calibri (Body)_x0000_"/>
      </rPr>
      <t>.Male offspring were the initial focus of this study, given the increased prevalence in males for neurodevelopmental disorders such as autism</t>
    </r>
    <r>
      <rPr>
        <sz val="12"/>
        <color theme="1"/>
        <rFont val="Calibri"/>
        <family val="2"/>
        <scheme val="minor"/>
      </rPr>
      <t xml:space="preserve"> (4:1) and ADHD (2.3:1),</t>
    </r>
  </si>
  <si>
    <t>Perinatal exposure to fluoxetine increases anxiety- and depressive-like behaviours and alters glutamatergic markers in the prefrontal cortex and hippocampus of male adolescent rats: A comparison between Sprague-Dawley rats and the Wistar-Kyoto rat model of depression</t>
  </si>
  <si>
    <t xml:space="preserve">A total of 510 patients were included in this study….Baseline sociodemographic and clinical characteristics.
</t>
  </si>
  <si>
    <t>Effect of cannabis on weight and metabolism in first-episode non-affective psychosis: Results from a three-year longitudinal study</t>
  </si>
  <si>
    <t>Volume 33 Issue 3, March 2019</t>
  </si>
  <si>
    <t xml:space="preserve">TOTAL </t>
  </si>
  <si>
    <t xml:space="preserve">Discipline </t>
  </si>
  <si>
    <t xml:space="preserve">Immunology </t>
  </si>
  <si>
    <t xml:space="preserve">Neuroscience </t>
  </si>
  <si>
    <t xml:space="preserve">Physiology </t>
  </si>
  <si>
    <t>January 01, 2019 : Vol. 368, Issue 1: 1-145</t>
  </si>
  <si>
    <t>Behavioral Pharmacology</t>
  </si>
  <si>
    <t>Male Sprague-Dawley rats (n = 160; Harlan, Houston, TX) weighed 250–275 g at arrival and were housed in the colony room.</t>
  </si>
  <si>
    <t>The 5-HT2A Receptor (5-HT2AR) Regulates Impulsive Action and Cocaine Cue Reactivity in Male Sprague-Dawley Rats</t>
  </si>
  <si>
    <t>Thirteen adult rhesus monkeys (10 males [AC, AP, DU, FI, GI, LO, MA, MO, TI, and WI] and three females [NI, PR, and RU]),…</t>
  </si>
  <si>
    <t>Long-Lasting Effects of Methocinnamox on Opioid Self-Administration in Rhesus Monkeys</t>
  </si>
  <si>
    <t>Inhibition of Advanced Glycation End Products Formation Attenuates Cardiac Electrical and Mechanical Remodeling and Vulnerability to Tachyarrhythmias in Diabetic Rats</t>
  </si>
  <si>
    <t>Male Sprague–Dawley rats (BioLASCO Co., Taipei, Taiwan) weighing 190–220 g, aged 6 weeks, received a single tail vein injection of STZ (65 mg/kg).</t>
  </si>
  <si>
    <t>C57BL/6 male mice aged 6–8 weeks were purchased from Vital River Laboratory Animal Technology Co. Ltd. (Beijing, China). </t>
  </si>
  <si>
    <t>Pharmacological Inhibition of the Temperature-Sensitive and Ca2+-Permeable Transient Receptor Potential Vanilloid TRPV3 Channel by Natural Forsythoside B Attenuates Pruritus and Cytotoxicity of Keratinocytes</t>
  </si>
  <si>
    <t>Heroin-induced locomotor activity in adolescent mice prenatally exposed to saline (n = 8 males; n = 11 females), heroin (n = 8 males; n = 9 females), or mAb + heroin (n = 12 males; n = 14 females),</t>
  </si>
  <si>
    <t>A Monoclonal Antibody against 6-Acetylmorphine Protects Female Mice Offspring from Adverse Behavioral Effects Induced by Prenatal Heroin Exposure</t>
  </si>
  <si>
    <t>Drug Discovery and Translational Medicine</t>
  </si>
  <si>
    <t>Experiments were performed on male Sprague-Dawley rats (250–350 g) purchased from Charles River Laboratories (Wilmington, MA).</t>
  </si>
  <si>
    <t>A Comparison of the Central versus Peripheral Gastrointestinal Prokinetic Activity of Two Novel Ghrelin Mimetics</t>
  </si>
  <si>
    <t>Gastrointestinal, Hepatic, Pulmonary, and Renal</t>
  </si>
  <si>
    <t>Eight-week-old female C57BL/6J mice (Jackson Laboratory, Bar Harbor, ME) were infected with 1000–3000 parasites by intravenous tail vein injection. </t>
  </si>
  <si>
    <t>Trypanosoma cruzi Neurotrophic Factor Facilitates Cardiac Repair in a Mouse Model of Chronic Chagas Disease</t>
  </si>
  <si>
    <t>Inflammation, Immunopharmacology, and Asthma</t>
  </si>
  <si>
    <t xml:space="preserve">Individual concentration-time data were obtained from a study reported previously in 12 healthy male subjects, all wild type for SLCO1B1 c.521T&gt;C </t>
  </si>
  <si>
    <t>Comprehensive Evaluation of the Utility of 20 Endogenous Molecules as Biomarkers of OATP1B Inhibition Compared with Rosuvastatin and Coproporphyrin I</t>
  </si>
  <si>
    <t>Metabolism, Transport, and Pharmacogenomics</t>
  </si>
  <si>
    <t>This was an open-label, three-treatment, three-period, single-dose crossover study in 14 healthy, male, Indian, adult subjects under fasting conditions.</t>
  </si>
  <si>
    <t>Evidence for the Validity of Pyridoxic Acid (PDA) as a Plasma-Based Endogenous Probe for OAT1 and OAT3 Function in Healthy Subjects</t>
  </si>
  <si>
    <t>Neuropharmacology</t>
  </si>
  <si>
    <t>All behavioral measurements were performed in adult, unrestrained, awake male C57BL/6J mice (8–12 weeks old), which were obtained from Shanghai Slac Laboratory Animal Company Limited</t>
  </si>
  <si>
    <t>Methyleugenol Potentiates Central Amygdala GABAergic Inhibition and Reduces Anxiety</t>
  </si>
  <si>
    <r>
      <t>Three groups of mice were used: 1) 7-week-old, male C57Bl/6 CRI mice (Charles River Laboratories Italia, Calco, Italy), 2) 20-month-old, female and male APP23 transgenic (Tg) mice, and 3) sex- and age-matched wild-type (WT) female and male littermates….</t>
    </r>
    <r>
      <rPr>
        <sz val="12"/>
        <color rgb="FFFF0000"/>
        <rFont val="Calibri (Body)"/>
      </rPr>
      <t>No clear-cut differences were noted (data not shown), so the values for the two genders were combined.</t>
    </r>
  </si>
  <si>
    <t>Plasma and Brain Concentrations of Doxycycline after Single and Repeated Doses in Wild-Type and APP23 Mice</t>
  </si>
  <si>
    <t>All adult male Sprague-Dawley rats, weighing 180–220 g, were obtained from Japan SLC Inc. (Hamamatsu, Japan). </t>
  </si>
  <si>
    <t>Prostanoid EP4 Receptor-Mediated Augmentation of Ih Currents in Aβ Dorsal Root Ganglion Neurons Underlies Neuropathic Pain</t>
  </si>
  <si>
    <t>February 01, 2019 : Vol. 368, Issue 2: 146-325</t>
  </si>
  <si>
    <t>All studies used adult male National Institutes of Health-Swiss mice and were conducted in accordance with the Guide for Care and Use of Laboratory Animals</t>
  </si>
  <si>
    <t>Convulsant Effects of Abused Synthetic Cannabinoids JWH-018 and 5F-AB-PINACA Are Mediated by Agonist Actions at CB1 Receptors in Mice</t>
  </si>
  <si>
    <t>Five adult rhesus monkeys (four female, identified here as ME, OL, SC, and CE; one male, GI) participated in this study. </t>
  </si>
  <si>
    <t>Reversal and Prevention of the Respiratory-Depressant Effects of Heroin by the Novel μ-Opioid Receptor Antagonist Methocinnamox in Rhesus Monkeys</t>
  </si>
  <si>
    <t>Male Trpm2 KO and littermate wild-type (WT) mice (C57BL/6J background, 6–9 weeks of age) were used in this study…</t>
  </si>
  <si>
    <t>Protective Effects of Duloxetine against Cerebral Ischemia-Reperfusion Injury via Transient Receptor Potential Melastatin 2 Inhibition</t>
  </si>
  <si>
    <t xml:space="preserve">Male Holtzman rats (Envigo) weighing 200–225 g were double housed with a standard 12-hour light/dark cycle….Male Sprague-Dawley rats (Envigo) weighing 200–225 g...Male BALB/c mice (Envigo, Madison, WI), 5 to 6 weeks old, were housed in groups of four under a standard 12-hour light/dark cycle. </t>
  </si>
  <si>
    <t>A Fentanyl Vaccine Alters Fentanyl Distribution and Protects against Fentanyl-Induced Effects in Mice and Rats</t>
  </si>
  <si>
    <t>Endocrine and Diabetes</t>
  </si>
  <si>
    <t>Estrogen-Dependent Disruption of Adiponectin-Connexin43 Signaling Underlies Exacerbated Myocardial Dysfunction in Diabetic Female Rats</t>
  </si>
  <si>
    <t>Young (8 weeks of age) female and male Wistar rats (170–200 g; Charles River Laboratories, Raleigh, NC) were kept…</t>
  </si>
  <si>
    <t>Sprague-Dawley (SD) rats were purchased from INNOVO Ltd. (Gödöllő, Hungary)</t>
  </si>
  <si>
    <t>α-Tocopherol Potentiates the Cervical Resistance Decreasing Effects of COX Inhibitors in Pregnant Rats: The Putative Role of Cyclooxygenase-2 Inhibition</t>
  </si>
  <si>
    <t>Male C57BL/6J mice (Jackson Laboratory, Bar Harbor, ME) and male and female homozygous FAAH+/+ wild-type (FAAH WT) and FAAH−/− knockout (FAAH KO) mice (2–5 months old) </t>
  </si>
  <si>
    <t>Diuretic, Natriuretic, and Vasodepressor Activity of a Lipid Fraction Enhanced in Medium of Cultured Mouse Medullary Interstitial Cells by a Selective Fatty Acid Amide Hydrolase Inhibitor</t>
  </si>
  <si>
    <t>Male Wistar rats, aged 7 to 8 weeks, were used in the experiments and housed in specific-pathogen-free facilities in pathogen-free conditions</t>
  </si>
  <si>
    <t>Dihydromyricetin Inhibits Inflammation of Fibroblast-Like Synoviocytes through Regulation of Nuclear Factor-κB Signaling in Rats with Collagen-Induced Arthritis</t>
  </si>
  <si>
    <t>Male Sprague–Dawley rats (175–200 g) obtained from Harlan (Indianapolis, IN) were used in these studies. </t>
  </si>
  <si>
    <t>Anti‐hyperlipidaemic effects of synthetic analogues of nordihydroguaiaretic acid in dyslipidaemic rats</t>
  </si>
  <si>
    <t>Volume 176, Issue3, February 2019</t>
  </si>
  <si>
    <t>Adult male Wistar rats (10–12 weeks old) of the Hannover strain (RGD Cat# 1566433, RRID:RGD_1566433) and weighing 300–350 g were obtained from either Taconic, Ry, Denmark, or Janvier Laboratories, France. </t>
  </si>
  <si>
    <t>Different mechanisms involved in liraglutide and glucagon‐like peptide‐1 vasodilatation in rat mesenteric small arteries</t>
  </si>
  <si>
    <t xml:space="preserve">Adult male Sprague–Dawley rats weighing 240–270 g were obtained from the National Institute for Food and Drug Control </t>
  </si>
  <si>
    <t>Mitochondrial protective effect of neferine through the modulation of nuclear factor erythroid 2‐related factor 2 signalling in ischaemic stroke</t>
  </si>
  <si>
    <t xml:space="preserve">Sprague Dawley (SD) rats (male, weighing 200–220 g, specific pathogen free (SPF) grade, certification no. 44005800004147) </t>
  </si>
  <si>
    <t>Sirtuin 1 represses PKC‐ζ activity through regulating interplay of acetylation and phosphorylation in cardiac hypertrophy</t>
  </si>
  <si>
    <t xml:space="preserve">...mixture of RPMI and Matrigel (VWR, International Ltd, Lutterworth, UK), and 100–200 μL were injected s.c. into one or both flanks of 6‐ to 10‐week‐old female SCID‐bg mice (CB17.Cg‐PrkdcscidLystbg‐J/Crl, Harlan, Envigo Laboratories Ltd, </t>
  </si>
  <si>
    <t>Ex vivo culture of cells derived from circulating tumour cell xenograft to support small cell lung cancer research and experimental therapeutics</t>
  </si>
  <si>
    <t>All rats studied were male with a weight of 120–140 g at the beginning of the experiments.</t>
  </si>
  <si>
    <t>Hypoglycaemic effects of glimepiride in sulfonylurea receptor 1 deficient rat</t>
  </si>
  <si>
    <t>Volume 176, Issue 5, Pages: 685-750, March 2019</t>
  </si>
  <si>
    <t>Male C57BL/6J mice (20–23 g, 10‐ to 12‐week old, RRID:IMSR_JAX:000664) were used in these experiments.</t>
  </si>
  <si>
    <t>Exogenous IL‐19 attenuates acute ischaemic injury and improves survival in male mice with myocardial infarction</t>
  </si>
  <si>
    <t>The combination of metformin and 2‐deoxyglucose significantly inhibits cyst formation in miniature pigs with polycystic kidney disease</t>
  </si>
  <si>
    <t>A miniature pig ADPKD model was successfully constructed by inducible deletion of the PKD1 gene, which was achieved using zinc finger nucleases, a novel genomic editing technique (He et al., 2015)…</t>
  </si>
  <si>
    <t>The 7–9 weeks pathogen‐free male POMC‐hrGFP::LepR‐cre::td‐tomato (POMC‐hrGFP mice RRID: IMSR_JAX:006421; LepR‐cre mice RRID: IMSR_JAX:008320; td‐tomato mice RRID: IMSR_JAX:007908)…</t>
  </si>
  <si>
    <t>Acute effects of zinc and insulin on arcuate anorexigenic proopiomelanocortin neurons</t>
  </si>
  <si>
    <t>The female Apo E knockout mice (C57BL/6J; Jackson Laboratory, Bar Harbor, Maine, USA) used were 8 to 10 weeks old and weighed 18–22 g.</t>
  </si>
  <si>
    <t>A novel nitroalkene‐α‐tocopherol analogue inhibits inflammation and ameliorates atherosclerosis in Apo E knockout mice</t>
  </si>
  <si>
    <t>This study used 2‐ to 3‐month‐old (~250 g) specific pathogen‐free male Sprague–Dawley rats,</t>
  </si>
  <si>
    <t>Activation of RyR2 by class I kinase inhibitors</t>
  </si>
  <si>
    <t>Information regarding age, gender, tumour stage and underlying diseases of these patients is included in Supporting Information Table S1….Male Wistar rats (150–180 g) were obtained from the University of Salamanca Animal House (RGD Cat# 13508588, RRID:RGD_13 508 588), whereas 8‐week‐old female immunodeficient nude mice (Swiss nu/nu) were purchased from Charles River Laboratories (Barcelona)</t>
  </si>
  <si>
    <t>Epigenetic events involved in organic cation transporter 1‐dependent impaired response of hepatocellular carcinoma to sorafenib</t>
  </si>
  <si>
    <t>RD was induced in the left eyes with the right eyes serving as attached controls in adult male rats (8–10 weeks; 180–250 g), as described previously</t>
  </si>
  <si>
    <t>Modulation of α‐adrenoceptor signalling protects photoreceptors after retinal detachment by inhibiting oxidative stress and inflammation</t>
  </si>
  <si>
    <t>Volume 176, Issue 6, Pages: 751-813, March 2019</t>
  </si>
  <si>
    <t>Volume 176, Issue 7, Pages: 815-981, April 2019</t>
  </si>
  <si>
    <r>
      <rPr>
        <sz val="12"/>
        <color rgb="FFFF0000"/>
        <rFont val="Calibri (Body)"/>
      </rPr>
      <t xml:space="preserve">Because female mice are known to have a higher expression of retinoic X receptors and higher sensitivity to FXR agonists than males </t>
    </r>
    <r>
      <rPr>
        <sz val="12"/>
        <color theme="1"/>
        <rFont val="Calibri"/>
        <family val="2"/>
        <scheme val="minor"/>
      </rPr>
      <t>(Kosters et al., 2013), we focused on females in this study. Six‐week‐old female C57BL/6J mice (RRID:IMSR_JAX:000664) were introduced from Jackson Labs by SLAC Laboratory (Shanghai, China), and six‐week‐old female FXR−/− B6.129×1 mice</t>
    </r>
  </si>
  <si>
    <t>Betulinic acid alleviates endoplasmic reticulum stress‐mediated nonalcoholic fatty liver disease through activation of farnesoid X receptors in mice</t>
  </si>
  <si>
    <t>Volunteers, male and female, had not taken aspirin, steroids, antihistamines…Three‐month‐old wild‐type male C57BL/6 mice (MGI Cat# 5654507, RRID:MGI:5654507) weighing 20–25 g were supplied by Harlan (Bicester, UK). For experiments investigating the effect of TAF, 3‐month‐old male and female carboxyesterase1‐deficient (Ces1c−/−) mice</t>
  </si>
  <si>
    <t>Pharmacological impact of antiretroviral therapy on platelet function to investigate human immunodeficiency virus‐associated cardiovascular risk</t>
  </si>
  <si>
    <t xml:space="preserve">The experiments were performed using male BALB/cByJSlac mice (~6 weeks old, MGI: 6272006), which were introduced from the Jackson Laboratory </t>
  </si>
  <si>
    <t>Opposite effects of cannabinoid CB1 and CB2 receptors on antipsychotic clozapine‐induced cardiotoxicity</t>
  </si>
  <si>
    <t>The atherosclerosis model of Syrian golden hamsters was developed, and the treatments were prepared following the methods described in our previous studies…</t>
  </si>
  <si>
    <t>Aspirin eugenol ester attenuates oxidative injury of vascular endothelial cells by regulating NOS and Nrf2 signalling pathways</t>
  </si>
  <si>
    <t xml:space="preserve">Male Wistar rats (RRID: RGD_10044) weighing 120–150 g and 4‐week‐old BALB/c nude mice (RRID: MGI: 5649767) weighing 18–22 g were provided by the...Xenograft models in nude mice were established on male BALB/c nude mice. </t>
  </si>
  <si>
    <t>Potent effects of dioscin against hepatocellular carcinoma through regulating TP53‐induced glycolysis and apoptosis regulator (TIGAR)‐mediated apoptosis, autophagy, and DNA damage</t>
  </si>
  <si>
    <t>Three S1P2 heterozygous mice were kindly provided by Richard Proia at NIH (Kono et al., 2007). They were of mixed C57BL/6 (RRID:IMSR_JAX:00664) and 129Sv (RRID:IMSR_APB:4898) background.6‐week‐old female WT Balb/c mice were randomly assigned to one of five treatment groups (n = 6)...</t>
  </si>
  <si>
    <t>Blockage of sphingosine‐1‐phosphate receptor 2 attenuates allergic asthma in mice</t>
  </si>
  <si>
    <t>Eight‐week‐old male C57BL/6j mice purchased from Janvier Laboratories (Le Genest‐Saint‐Isle, France, RRID:IMSR_JAX:000664), eight‐week‐old C57BL/6j Cav3.2 knockout (KO) male mice originally…</t>
  </si>
  <si>
    <t>Inhibition of Cav3.2 calcium channels: A new target for colonic hypersensitivity associated with low‐grade inflammation</t>
  </si>
  <si>
    <t>All test subjects were pet dogs whose owners volunteered to participate in the study….Sixteen dogs (four male, 12 female; mean age = 66 ± 10 months) participated in Experiment 1a</t>
  </si>
  <si>
    <t>What factors really influence domestic dogs’ (Canis familiaris) search for an item dropped down a diagonal tube? The tubes task revisited.</t>
  </si>
  <si>
    <t>2019, Volume 133, Issue 1 (Feb)</t>
  </si>
  <si>
    <t>Twenty-eight chimpanzees participated (nine males; average age: 31.7 years; range: 13.09–50.39) and were group housed at the National Center for Chimpanzee Care</t>
  </si>
  <si>
    <t>Behavioral conservatism is linked to complexity of behavior in chimpanzees (Pan troglodytes): Implications for cognition and cumulative culture.</t>
  </si>
  <si>
    <t>Baboon (Papio anubis) chimeric face processing by human (Homo sapiens) judges: Influence of stimuli complexity on the perception of oro-facial asymmetries.</t>
  </si>
  <si>
    <t xml:space="preserve">A total of 80 female undergraduate students from Aix-Marseille University assessed 28 pairs of baboon chimeric faces. The sample comprised 11 females and three males aged from 3 to 21 years (M = 9.5; SD = 5.86), nine of which were adults aged 7 years or older (eight females and one male), and five were adolescents younger than 7 years of age (three females and two males). </t>
  </si>
  <si>
    <t>The Sonso community of East African chimpanzees (Pan troglodytes schweinfurthii) at the Budongo Conservation Field Station, Budongo Forest Reserve in Uganda (www.budongo.org) was studied in September 2006, between April and July 2007 and March and June 2008. Instances of communication and social relationships of the 12 focal subjects (six adult males and six adult females)</t>
  </si>
  <si>
    <t>Visual attention, indicative gestures, and calls accompanying gestural communication are associated with sociality in wild chimpanzees (Pan troglodytes schweinfurthii).</t>
  </si>
  <si>
    <t xml:space="preserve">en common marmosets (Callithrix jacchus), four females and six males, housed at the department of Cognitive Biology, University of Vienna were tested in this experiment. </t>
  </si>
  <si>
    <t>Artificial visual stimuli for animal experiments: An experimental evaluation in a prey capture context with common marmosets (Callithrix jacchus).</t>
  </si>
  <si>
    <t>Capuchin monkeys (Cebus [sapajus] apella) show planning in a manual maze task.</t>
  </si>
  <si>
    <t>We tested 10 captive-born brown capuchin monkeys (five male, average age: 13.4 years, range = 8–18 years; five female, average age: 14.4 years, range = 8–19 years)</t>
  </si>
  <si>
    <t>The primary set of data used were collected on apes by William Hopkins and colleagues (Hopkins et al., 2014; Lacreuse et al., 2014; Russell et al., 2011; Woodley of Menie et al., 2015) at a variety of facilities...ighty-six chimpanzees were tested with a modified version of the PCTB (Herrmann et al., 2007) and then retested ∼2 years later. All were from Yerkes Center with 37 mother reared, 39 nursery reared, and 10 wild; of the group retested, 62 were females. We also analyzed PCTB data collected by Herrmann et al. (2010) on chimpanzees (N = 106) and 2½-year-old children (N = 105), by Herrmann and Call (2012) on 32 apes (14 chimpanzees, seven gorillas, seven orangutans, and four bonobos), and data collected on 200 children aged 2½ on the WPPSI-IV (Wechsler, 2012) during the standardization of that human IQ test.</t>
  </si>
  <si>
    <t>The structure of ape (hominoidea) intelligence.</t>
  </si>
  <si>
    <t>2019, Volume 133, Issue 2 (May)</t>
  </si>
  <si>
    <t>Twenty-two male rhesus macaques (Macaca mulatta) between 4 and 8 years of age….Seventy-nine captive chimpanzees (Pan troglodytes), 32 females and 47 males,</t>
  </si>
  <si>
    <t xml:space="preserve">A total of 64 rats (32 female, 32 male) from 16 litters (four subjects per litter) were used in this study. </t>
  </si>
  <si>
    <t>Locomotion and posture development in immature male and female rats (Rattus norvegicus): Comparison of sensory-enriched versus sensory-deprived testing environments.</t>
  </si>
  <si>
    <t>We tested six giraffes (Giraffa camelopardalis) ranging from 1 to 21 years of age and housed at the zoos of Barcelona and Leipzig (Table 1).</t>
  </si>
  <si>
    <t>Object permanence in Giraffa camelopardalis: First steps in giraffes’ physical cognition.</t>
  </si>
  <si>
    <t xml:space="preserve">A total of 18 adult Nile grass rats (n = 9 males; n = 9 females; age range of 8.5 months to 14.2 months at the end of the experiment; </t>
  </si>
  <si>
    <t>The effects of ambient temperature and lighting intensity on wheel-running behavior in a diurnal rodent, the Nile grass rat (Arvicanthis niloticus).</t>
  </si>
  <si>
    <t>The remaining 18 cats finally included in the study were 10 males (four intact and six neutered) and eight females (three intact and five neutered), average age of 2.9 years ± 0.4 SEM.</t>
  </si>
  <si>
    <t>Perception of the Delboeuf illusion by the adult domestic cat (Felis silvestris catus) in comparison with other mammals.</t>
  </si>
  <si>
    <t xml:space="preserve">Participants were 29 adult family dogs (Mage = 4.59 years, SD = 2.90) of 14 different breeds and 12 mongrels (three intact female, six intact male, 13 spayed female, seven neutered male). </t>
  </si>
  <si>
    <t>Associations among behavioral inhibition and owner-rated attention, hyperactivity/impulsivity, and personality in the domestic dog (Canis familiaris).</t>
  </si>
  <si>
    <t xml:space="preserve">The age of the dogs ranged from 3 to 11 years (M ± SD: 5.8 ± 2.5 years), and 16 of them were females, and four were males. </t>
  </si>
  <si>
    <t>Social learning of goal-directed actions in dogs (Canis familiaris): Imitation or emulation?</t>
  </si>
  <si>
    <t>We studied 24 killer whales (13 females and 11 males) hosted at Loro Parque (Tenerife, Spain), SeaWorld Orlando (Florida),</t>
  </si>
  <si>
    <t>Personality in captive killer whales (Orcinus orca): A rating approach based on the five-factor model.</t>
  </si>
  <si>
    <t>A total of 26 students from the University of Grenoble Alpes (23–32 years, 13 women) participated in the experiment….We used 16 Caucasian faces (eight female) and 16 rhesus (16 female) macaque faces to make up the set of face pairs used in the experiments.</t>
  </si>
  <si>
    <t>Preference for attractive faces is species-specific</t>
  </si>
  <si>
    <t>Vol 133(1), Feb, 2019</t>
  </si>
  <si>
    <t xml:space="preserve">Six adult rhesus monkeys (Macaca mulatta) aged 4–6 years were used in this investigation. Each animal received MRI-guided ibotenic acid amygdala lesions (Group Neo-Aibo; 3 males, 3 females) at 7–17 days of age. </t>
  </si>
  <si>
    <t>Early amygdala damage alters the way rhesus macaques process species-specific audio-visual vocalizations.</t>
  </si>
  <si>
    <t>Participants were 18 (7 females) healthy, right-handed individuals, ages 22–33 (M = 27.4 years ± 3.4) in first-time marriages (M relationship length = 5.8 years ± 2.9; range 2–12), and with no children.</t>
  </si>
  <si>
    <t>Beyond romance: Neural and genetic correlates of altruism in pair-bonds.</t>
  </si>
  <si>
    <t xml:space="preserve">Long-Evans test male rats (N = 18), stimulus male (N = 8), and ovariectomized stimulus female (N = 9) rats were purchased from Harlan Laboratories (Indianapolis, IN) </t>
  </si>
  <si>
    <t>Sexual motivation in male rats is modulated by tropomyosin receptor kinase B (TrkB).</t>
  </si>
  <si>
    <t>The animals were laboratory inbred 129Sv mice (Mus musculus) originally obtained from the Jackson laboratory...In total, 49 adult females were used to give birth. Pups of both sexes were randomly assigned to groups, however, in this work, only the data from females were analyzed.</t>
  </si>
  <si>
    <t>Effects of early-life stress and HDAC inhibition on maternal behavior in mice.</t>
  </si>
  <si>
    <t xml:space="preserve">Experimentally naïve male Sprague-Dawley rats were used in all experiments, and were either bred at the School of Psychology at the University of New South Wales (UNSW) </t>
  </si>
  <si>
    <t>The effects of early life stress on context fear generalization in adult rats.</t>
  </si>
  <si>
    <t xml:space="preserve">In total, 90 healthy individuals (45 women and 45 men) participated in our study. All were university students between 18 and 33 years of age, with a mean age of 23.5 years (SD = 3.5). </t>
  </si>
  <si>
    <t>Decision making in response to physiological and combined physiological and psychosocial stress.</t>
  </si>
  <si>
    <t xml:space="preserve">Swiss CD1 mice were selectively and bidirectionally bred/inbred for &gt;45 generations. At approximately 3 months of age, after the initial elevated plus-maze (EPM) test, HAB females were cross-mated with LAB males (♀HAB × ♂LAB P generation, 8 pairs) to generate heterozygous F1 hybrids. </t>
  </si>
  <si>
    <t>Inborn vs. acquired anxiety in cross-breeding and cross-fostering HAB/LAB mice bred for extremes in anxiety-related behavior.</t>
  </si>
  <si>
    <t>Fifteen male RHAs and 15 RLAs rats between 3 and 4 months of age were pair-housed in a room maintained on a 12:12h reversed light—dark cycle (lights off at 7:00AM).</t>
  </si>
  <si>
    <t>Differential involvement of D2 and D3 receptors during reinstatement of cocaine-seeking behavior in the Roman high- and low-avoidance rats.</t>
  </si>
  <si>
    <t>Thirty naive male Wistar rats from the University of Oviedo vivarium (Spain) were used.</t>
  </si>
  <si>
    <t>Conditioned hedonic responses elicited by contextual cues paired with nausea or with internal pain.</t>
  </si>
  <si>
    <t xml:space="preserve">Male Sprague–Dawley rats were obtained from the breeding colony at the Memorial University of Newfoundland’s (MUN) Health Sciences Center </t>
  </si>
  <si>
    <t>Single injection of rapamycin blocks post–food restriction hyperphagia and body-weight regain in rats.</t>
  </si>
  <si>
    <t>Female rats express habitual behavior earlier in operant training than males.</t>
  </si>
  <si>
    <t>Twenty-six adult Long Evans, intact female rats (Charles River, Quebec; 75–90 days old at the time of arrival) were housed in pairs in a climate-controlled colony room maintained at 23 °C with a 12-hr light-on-light-off cycle (7:00 a.m. to 7:00 p.m.)….Twenty-one adult male Long Evans rats (Charles River, Quebec; 75–90 days old at the time of arrival), were housed in pairs in a climate-controlled colony room maintained at 23 °C</t>
  </si>
  <si>
    <t>Vol 133(2), Apr, 2019</t>
  </si>
  <si>
    <t>Vol 133(1), Feb, 2020</t>
  </si>
  <si>
    <t>Vol 133(1), Feb, 2021</t>
  </si>
  <si>
    <t>Vol 133(1), Feb, 2022</t>
  </si>
  <si>
    <t>Vol 133(1), Feb, 2023</t>
  </si>
  <si>
    <t>Vol 133(1), Feb, 2024</t>
  </si>
  <si>
    <t>Vol 133(1), Feb, 2025</t>
  </si>
  <si>
    <t>Vol 133(1), Feb, 2026</t>
  </si>
  <si>
    <t>Vol 133(1), Feb, 2027</t>
  </si>
  <si>
    <t>Vol 133(1), Feb, 2028</t>
  </si>
  <si>
    <t>Involvement of lactate transport in two object recognition tasks that require either the hippocampus or striatum.</t>
  </si>
  <si>
    <t xml:space="preserve">Three-month-old male Long-Evans rats were obtained from Harlan Laboratories (Oregon, WI). </t>
  </si>
  <si>
    <t>Seventy-five female Long-Evans rats, weighing 150 g to 200 g, and 60 male Long-Evans rats, weighing 200 g to 250 g, were obtained from Charles River Canada (St. Constant, Quebec, Canada) at 6 weeks of age</t>
  </si>
  <si>
    <t>Conditioned partner preference in male and female rats for a somatosensory cue.</t>
  </si>
  <si>
    <t>Thirty-four Long–Evans male rats weighing 150–200 g and 30 female Long–Evans rats, weighing 200–250 g were obtained from Charles River Canada,</t>
  </si>
  <si>
    <t>Naloxone Disrupts the Development of a Conditioned Ejaculatory Preference Based on a Somatosensory Cue in Male Rats</t>
  </si>
  <si>
    <t xml:space="preserve">Two-hundred 39 right-handed [126 male, 113 female; age = 19.44 ± 0.07 years (mean ± SEM); range = 17–22 years] </t>
  </si>
  <si>
    <t>Amygdala and prefrontal cortex activity varies with individual differences in the emotional response to psychosocial stress.</t>
  </si>
  <si>
    <t>Aged (12 months) male KM mice (Chengdu Dossy Experimental Animal Lit, Chengdu, Sichuan, China) were housed two per cage after locomotor screening</t>
  </si>
  <si>
    <t>Reduction of BDNF results in GABAergic neuroplasticity dysfunction and contributes to late-life anxiety disorder.</t>
  </si>
  <si>
    <t>A total of 21 (8-week-old) male Sprague–Dawley rats (250–275 g) were purchased from Charles River Laboratories (Hollister, CA).</t>
  </si>
  <si>
    <t>Upregulation of hippocampal extracellular signal-regulated kinase (ERK)–2 induces antidepressant-like behavior in the rat forced swim test.</t>
  </si>
  <si>
    <t>A total of 142 adult (PND 60–90), male Long Evans rats (Experiment 1: n = 30, Experiment 2: n = 32, Experiment 3: n= 32, Experiment 4: n = 48) were used.</t>
  </si>
  <si>
    <t>Pair-housing rats does not protect from behavioral consequences of an acute traumatic experience</t>
  </si>
  <si>
    <t>Male and female hamsters were gestated and reared in a LD (15 hr light/day) or SD (10 hr light/day) with a constant…</t>
  </si>
  <si>
    <t xml:space="preserve">Male and female hamsters were gestated and reared in a LD (15 hr light/day) or SD (10 hr light/day) with a constant </t>
  </si>
  <si>
    <t>Male Sprague-Dawley rats (Charles River LLC, NC, U.S., N = 42) spent one week habituating to the colony. A subset (n = 35) underwent jugular catheter surgery</t>
  </si>
  <si>
    <t>The effects of clavulanic acid and amoxicillin on cue-primed reinstatement of cocaine seeking.</t>
  </si>
  <si>
    <t xml:space="preserve">82 female mice of two genotypes (D3KO and WT) were used in a series of three experiments. </t>
  </si>
  <si>
    <t>Effects of ovarian hormones on emotional behaviors in dopamine D3 receptor knockout mice</t>
  </si>
  <si>
    <t>Healthy, young male and female adults were invited to volunteer in this study via advertisements posted around the University of Victoria (n = 25, 16 females; age = 22.4 ± 3.5 years; BMI = 22.5 ± 2.4 kg/m2).</t>
  </si>
  <si>
    <t>High-intensity interval exercise impairs neuroelectric indices of reinforcement-learning</t>
  </si>
  <si>
    <t>Volume 198, 1 January 2019</t>
  </si>
  <si>
    <r>
      <rPr>
        <sz val="12"/>
        <color rgb="FFFF0000"/>
        <rFont val="Calibri (Body)"/>
      </rPr>
      <t>We chose to use male mice, as female mice tend to have twice the levels of circulating CORT as males</t>
    </r>
    <r>
      <rPr>
        <sz val="12"/>
        <color theme="1"/>
        <rFont val="Calibri"/>
        <family val="2"/>
        <scheme val="minor"/>
      </rPr>
      <t>, and these levels may shift in response to stage of the estrus cycle [25,26]. One hundred male mice from generation 68 were randomly chosen from litters weaned at 21 days of age...</t>
    </r>
  </si>
  <si>
    <t>Influence of corticosterone on growth, home-cage activity, wheel running, and aerobic capacity in house mice selectively bred for high voluntary wheel-running behavior</t>
  </si>
  <si>
    <t xml:space="preserve">57 adult female Long-Evans rats weighing approximately 200 g were obtained from Envigo Laboratories…Sexually experienced adult male Long-Evans rats were used for mating. </t>
  </si>
  <si>
    <t>Sexually experienced, but not naïve, female rats show a conditioned object preference (COP) for mating after a single training trial</t>
  </si>
  <si>
    <t>A total of 23 adults (10 men; 23 ± 3 years; BMI: 20.0 ± 2.3 kg/m2; body fat: 22.7 ± 7.6%)) were recruited</t>
  </si>
  <si>
    <t>Influence of impending healthy food consumption on snacking: Nudging vs. compensatory behaviour</t>
  </si>
  <si>
    <t>A total of 11 males and 9 females (mean age ± SD of 22.1 ± 1.8 years, range − 19 to 26 years) were studied in the Light Research Laboratory of Thomas Jefferson University</t>
  </si>
  <si>
    <t>Randomized trial of polychromatic blue-enriched light for circadian phase shifting, melatonin suppression, and alerting responses</t>
  </si>
  <si>
    <t>The sample includes 192 men (mean age 47.72 ± 0.81 SE) and 71 women (mean age 50.73 ± 1.26 SE) receiving a two weeks detoxification and rehabilitation</t>
  </si>
  <si>
    <t>Drop-out, relapse and abstinence in a cohort of alcoholic people under detoxification</t>
  </si>
  <si>
    <t>The experiment was run in two replicates, each consisting of eight groups of three gilts (24 animals in 8 pens per replicate, altogether 48 animals). The pigs were brought into the experimental facility in Oslo at between seven and 10 weeks of age and given at least two weeks (2–4.5) to habituate. </t>
  </si>
  <si>
    <t>Sick and grumpy: Changes in social behaviour after a controlled immune stimulation in group-housed gilts</t>
  </si>
  <si>
    <t>Three hundred and eighty-one participants over the age of 64 who were members of churches and activity clubs for the elderly were also tested.</t>
  </si>
  <si>
    <t>Relationship of socioeconomic status to olfactory function</t>
  </si>
  <si>
    <t>Fourteen apparently healthy, non-smoking, physically active young men aged 21–30 years participated in this study.</t>
  </si>
  <si>
    <t>Effects of psychological stress during exercise on markers of oxidative stress in young healthy, trained men</t>
  </si>
  <si>
    <t>Male Sprague-Dawley rats (Charles River Laboratory, Atsugi, Japan) weighing about 200 g were housed under controlled light/dark condition…</t>
  </si>
  <si>
    <t>Central oxytocin signaling mediates the central orexin-induced visceral antinociception through the opioid system in conscious rats</t>
  </si>
  <si>
    <t>Thirty-three elite male basketball players, belonging to U15, U16 and U17 teams of the same club, volunteered for this study.</t>
  </si>
  <si>
    <t>Salivary testosterone concentration, anxiety, perceived performance and ratings of perceived exertion in basketball players during semi-final and final matches</t>
  </si>
  <si>
    <t>Fifty female Long Evans rats were purchased from Envigo…</t>
  </si>
  <si>
    <t>Voluntary exercise or systemic propranolol ameliorates stress-related maladaptive behaviors in female rats</t>
  </si>
  <si>
    <t>Volume 199, Pages 1-404 (1 February 2019)</t>
  </si>
  <si>
    <t xml:space="preserve">Twenty-eight typically developing adolescents, 11–17 years old (mean age 14.64 ± 1.89 years), participated in this study (17 male, 11 female). </t>
  </si>
  <si>
    <t>Effects of blue- and red-enriched light on attention and sleep in typically developing adolescents</t>
  </si>
  <si>
    <t>An online mindfulness-based program is effective in improving affect, over-commitment, optimism and mucosal immunity</t>
  </si>
  <si>
    <t xml:space="preserve">A total of 22 direct-care workers were recruited from regional Victoria, Australia. The majority of participants were female (85.7%), which was representative of the organisation. </t>
  </si>
  <si>
    <t>Adult male Kunming strains of Swiss mice (SJA Laboratory Animal, Hunan, China) weighing 35–40 g were used.</t>
  </si>
  <si>
    <t>Glutamate transporter GLT1 inhibitor dihydrokainic acid impairs novel object recognition memory performance in mice</t>
  </si>
  <si>
    <r>
      <t xml:space="preserve">Thirty-two male Long Evans rats were obtained at 51–75 g from Charles River, Quebec, Canada. </t>
    </r>
    <r>
      <rPr>
        <sz val="12"/>
        <color rgb="FFFF0000"/>
        <rFont val="Calibri (Body)"/>
      </rPr>
      <t xml:space="preserve">PPA has been associated with neurodevelopmental disorders including Autism Spectrum Disorders, which tends to occur more commonly in males than females [15]. As such, male rats were the primary focus in the present study, albeit a limitation, as there is a lack of research on the effect of PPA on female rats. </t>
    </r>
  </si>
  <si>
    <t>Predator odor exposure in early adolescence influences the effects of the bacterial product, propionic acid, on anxiety, sensorimotor gating, and acoustic startle response in male rats in later adolescence and adulthood</t>
  </si>
  <si>
    <t>Thirty-four Holstein bull calves were included in the study</t>
  </si>
  <si>
    <t>Can disbudding of calves (one versus four weeks of age) induce chronic pain?</t>
  </si>
  <si>
    <r>
      <t xml:space="preserve">Thirty-two overweight or obese inactive women were recruited to take part in the study. </t>
    </r>
    <r>
      <rPr>
        <sz val="12"/>
        <color rgb="FFFF0000"/>
        <rFont val="Calibri (Body)"/>
      </rPr>
      <t>Only women were recruited to reduce unwanted variability in the design</t>
    </r>
  </si>
  <si>
    <t>Structured, aerobic exercise reduces fat mass and is partially compensated through energy intake but not energy expenditure in women</t>
  </si>
  <si>
    <t>Participants were 24 undergraduate female students (mean age: 20; SD: 1.74 years).</t>
  </si>
  <si>
    <t>Neuroticism is associated with reduced oxygenation levels in the lateral prefrontal cortex following exposure to unpleasant images</t>
  </si>
  <si>
    <t>Forty male Sprague Dawley rats weighing 200–230 g (eight weeks old) were obtained from the Breeding animal facility of the Institute of Neurobiology,…</t>
  </si>
  <si>
    <t>Antidepressant agomelatine attenuates behavioral deficits and concomitant pathology observed in streptozotocin-induced model of Alzheimer's disease in male rats
Author links open overlay panel</t>
  </si>
  <si>
    <t>Female Long Evans rats (Harlan Laboratories, Indianapolis, IN) weighing ~225 g at study onset were used throughout</t>
  </si>
  <si>
    <t>Anorexigenic effects of estradiol in the medial preoptic area occur through membrane-associated estrogen receptors and metabotropic glutamate receptors</t>
  </si>
  <si>
    <t>Experimentally naïve Sprague Dawley female rats (n = 66) were obtained from Charles River Laboratories…</t>
  </si>
  <si>
    <t>Effects of adolescent Bisphenol-A exposure on memory and spine density in ovariectomized female rats: Adolescence vs adulthood</t>
  </si>
  <si>
    <t xml:space="preserve">The final sample for the current study consisted of 16 fathers and all of their available children (total sample size, n = 80 fathers and children). </t>
  </si>
  <si>
    <t>Testosterone, fathers as providers and caregivers, and child health: Evidence from fisher-farmers in the Republic of the Congo</t>
  </si>
  <si>
    <t>A total of 61 participants (31 female, 30 male; mean age = 26.69 years, SD = 7.30)</t>
  </si>
  <si>
    <t>Oxytocin promotes action prediction</t>
  </si>
  <si>
    <t>%Male</t>
  </si>
  <si>
    <t>%Female</t>
  </si>
  <si>
    <t>%Both</t>
  </si>
  <si>
    <t>%NotSpecified</t>
  </si>
  <si>
    <t>%Notspecified</t>
  </si>
  <si>
    <t xml:space="preserve">Volume 31, Issue 1, January 2019 </t>
  </si>
  <si>
    <t>Isolation and identification of endogenous RFamide‐related peptides 1 and 3 in the mouse hypothalamus</t>
  </si>
  <si>
    <t xml:space="preserve">Male and female C57BL/6J (WT) and Rfrp KO mice (8‐10 weeks old) were provided with standard rodent chow diet and water ad lib., and kept under conditions of controlled lighting (lights on 7:00 am) and temperature (24°C) until used for the experiments….One hundred and twenty adult male or female WT mice were used to identify RFRP1 and RFRP3 peptides. </t>
  </si>
  <si>
    <t>Male and female mice were used for these experimental procedures. </t>
  </si>
  <si>
    <t>Late onset obesity in mice with targeted deletion of potassium inward rectifier Kir7.1 from cells expressing the melanocortin‐4 receptor</t>
  </si>
  <si>
    <t xml:space="preserve">Volume 31, Issue 2, February 2019 </t>
  </si>
  <si>
    <t>Participants were recruited across the USA with a population‐based sampling method seeking to achieve a representative sample in terms of income level, race and ethnicity.</t>
  </si>
  <si>
    <t>Sex‐specific contribution of DHEA‐cortisol ratio to prefrontal‐hippocampal structural development, cognitive abilities and personality traits</t>
  </si>
  <si>
    <t xml:space="preserve">Twenty‐eight healthy controls (18 females, 10 males, all right‐handed, mean ± SD age = 33.28 ± 8.26 years) and 28 thyrotoxicosis patients (17 females, 11 males, all right‐handed, mean ± SD age = 34.25 ± 7.05 years) were recruited for the present study. </t>
  </si>
  <si>
    <t xml:space="preserve">Aberrant intra and inter network resting state functional connectivity in thyrotoxicosis
</t>
  </si>
  <si>
    <t>Nitric oxide acutely modulates hypothalamic and neurohypophyseal carbon monoxide and hydrogen sulphide production to control vasopressin, oxytocin and atrial natriuretic peptide release in rats</t>
  </si>
  <si>
    <t>Male Wistar rats (weighing 250‐300 g; aged 6‐7 weeks) obtained from the animal facility of Ribeirão Preto Campus, University of São Paulo, Brazil, were maintained under a 12:12 hour light/dark cycle (lights on 6.00 am) at 23 ± 2°C with access to tap water and pelleted food available ad lib.</t>
  </si>
  <si>
    <r>
      <t>All data presented are from female mice….</t>
    </r>
    <r>
      <rPr>
        <sz val="12"/>
        <color rgb="FFFF0000"/>
        <rFont val="Calibri (Body)"/>
      </rPr>
      <t>n addition, neuronal deletion of RANK has been shown to be involved in thermoregulation in female but not male mice,1 although it is unknown exactly which neurones are involved in this process. Therefore, we also used our female NPYcre/+;RANKlox/lox mice to investigate whether NPY neurones contribute to the control of thermoregulation by RANK.</t>
    </r>
  </si>
  <si>
    <t>RANK deletion in neuropeptide Y neurones attenuates oestrogen deficiency‐related bone loss</t>
  </si>
  <si>
    <t xml:space="preserve">Fifteen healthy male volunteers (aged 25.3 ± 0.76 years, body mass index 22.84 ± 0.28 kg m‐2) participated in the present study. </t>
  </si>
  <si>
    <t>Volume 31, Issue 4, April 2019</t>
  </si>
  <si>
    <t>Double transcranial direct current stimulation of the brain increases cerebral energy levels and systemic glucose tolerance in men</t>
  </si>
  <si>
    <t xml:space="preserve">Fifteen right‐handed subjects under long‐term, stable levothyroxine therapy (13 women) participated in the study. The mean age was 36.2 years (range 19‐61 years). </t>
  </si>
  <si>
    <t>Partial withdrawal of levothyroxine treated disease leads to brain activations and effects on performance in a working memory task: A pilot study</t>
  </si>
  <si>
    <t>433 participants were recruited across the USA with a population‐based sampling method seeking to achieve a representative sample in terms of income level and ethnicity. Males and females were matched on pubertal stage.</t>
  </si>
  <si>
    <t>Age‐specific associations between oestradiol, cortico‐amygdalar structural covariance, and verbal and spatial skills</t>
  </si>
  <si>
    <t xml:space="preserve">In total, 87 consecutive adult GHD patients were enrolled in this prospective study, which was conducted at the Endocrinology Department of the Catholic University of Rome….Sixty‐nine patients with GHD that occurred in adulthood were studied (males, n = 37; females, n = 32; median age 46 years, range 19‐77 years). </t>
  </si>
  <si>
    <t>Short‐ and long‐term responsiveness to low dose growth hormone (GH) in adult GH deficiency: Role of GH receptor polymorphism</t>
  </si>
  <si>
    <t xml:space="preserve">Because collecting vaginal smears to control oestrous cycle in females would add an extra layer of stress to our experiments, we performed the experiments in male pups only. </t>
  </si>
  <si>
    <t>Hyperthermia‐induced seizures followed by repetitive stress are associated with age‐dependent changes in specific aspects of the mouse stress system</t>
  </si>
  <si>
    <t xml:space="preserve">Post‐pubertal (aged 3‐4 months at the beginning of experiments) male (n = 72) and female (n = 63) Djungarian hamsters were used. </t>
  </si>
  <si>
    <t>Kisspeptin and RFRP3 modulate body mass in Phodopus sungorus via two different neuroendocrine pathways</t>
  </si>
  <si>
    <t xml:space="preserve">The immunofluorescence and real‐time polymerase chain reaction (PCR) study were performed in male Wistar rats from the Instituto de Investigación Médica Mercedes y Martin Ferreyra...The drinking experiments were carried out with male Holtzman rats from the Araraquara colony at São Paulo State University (UNESP), Brazil. </t>
  </si>
  <si>
    <t>Whole body sodium depletion modifies AT1 mRNA expression and serotonin content in the dorsal raphe nucleus</t>
  </si>
  <si>
    <t>Female Wistar rats (weighing 250‐280 g), obtained from the Animal Facility from the Campus of Ribeirao Preto, University of Sao Paulo, Brazil, were housed under a 12:12 hour light/dark photocycle…</t>
  </si>
  <si>
    <t>Oestradiol acts through its beta receptor to increase vasopressin neuronal activation and secretion induced by dehydration</t>
  </si>
  <si>
    <t>Volume 160, Issue 1, January 2019</t>
  </si>
  <si>
    <t>Diabetes, Pancreatic and Gastrointestinal Hormones</t>
  </si>
  <si>
    <t>All experiments were performed on 5-month-old ob/ob mice, weighing an average of 56 g. As previously shown, ob/ob mice are infertile and females acyclic, maintaining a persistent estrous-like vaginal cytology (32–34). Male and female mice were produced in our local animal facility</t>
  </si>
  <si>
    <t>Normal male Sprague-Dawley (Envigo, Indianapolis, IN) rats weighing 300 to 325 g were housed in a 12-hour dark/light cycle,…</t>
  </si>
  <si>
    <t>PEPCK1 Antisense Oligonucleotide Prevents Adiposity and Impairs Hepatic Glycogen Synthesis in High-Fat Male Fed Rats</t>
  </si>
  <si>
    <t>Suppression of Prolactin Secretion Partially Explains the Antidiabetic Effect of Bromocriptine in ob/ob Mice</t>
  </si>
  <si>
    <t>Growth, Growth Hormone, and Growth Factors</t>
  </si>
  <si>
    <t>In the current study, 34 mice (6 female AdGHRKO mice, 8 female floxed littermate controls, 9 male AdGHRKO mice, and 11 male floxed littermate controls) were used to collect all measurements.</t>
  </si>
  <si>
    <t>Adipocyte-Specific GH Receptor–Null (AdGHRKO) Mice Have Enhanced Insulin Sensitivity With Reduced Liver Triglycerides</t>
  </si>
  <si>
    <t>Obesity and Adipocyte Biology</t>
  </si>
  <si>
    <t>Forty-eight male C57BL/6J mice (Bioresources; South Australian Health and Medical Research Institute, Adelaide, Australia) were housed four per cage…</t>
  </si>
  <si>
    <t>Intermittent Fasting Improves Glucose Tolerance and Promotes Adipose Tissue Remodeling in Male Mice Fed a High-Fat Diet</t>
  </si>
  <si>
    <t>Pituitary and Neuroendocrinology</t>
  </si>
  <si>
    <t>Sixty virgin, reproductively intact female Fischer-344 (CDF) rats were obtained from the National Institute on Aging colony at Charles Rivers Laboratories…</t>
  </si>
  <si>
    <t>Genome-Wide Analysis of Glucocorticoid-Responsive Transcripts in the Hypothalamic Paraventricular Region of Male Rats</t>
  </si>
  <si>
    <t>Male Wistar rats (body weight, 280 to 300 g) were maintained under standard conditions in the animal facility….</t>
  </si>
  <si>
    <t>Hysterectomy Uniquely Impacts Spatial Memory in a Rat Model: A Role for the Nonpregnant Uterus in Cognitive Processes</t>
  </si>
  <si>
    <t>Reproductive Biology and Sex-Based Medicine</t>
  </si>
  <si>
    <t>17β-Estradiol and 17α-Ethinyl Estradiol Exhibit Immunologic and Epigenetic Regulatory Effects in NZB/WF1 Female Mice</t>
  </si>
  <si>
    <r>
      <t>Genetically lupus-prone NZB/WF1 (NZBWF1/J, stock no. 100008) mice were purchased from The Jackson Laboratory (Bar Harbor, ME). Wild-type B6 mice were bred in the Virginia-Maryland College of Veterinary Medicine vivarium…</t>
    </r>
    <r>
      <rPr>
        <sz val="12"/>
        <color rgb="FFFF0000"/>
        <rFont val="Calibri (Body)"/>
      </rPr>
      <t>Since historically, predominantly females are exposed to these estrogenic compounds through contraceptive use and estrogen replacement therapy, and lupus exhibits a strong female sex bias, for this study we investigated the effects of E2 and EE on female NZB/WF1 mice only.</t>
    </r>
  </si>
  <si>
    <t>At 7 weeks of age, female mice on a mixed-strain background (129X1/SvJ, C57BL/6J, CD1) were fed and maintained on a HFD for 11 weeks before and throughout the course of study.</t>
  </si>
  <si>
    <t>Bitter Taste Receptor Ligand Improves Metabolic and Reproductive Functions in a Murine Model of PCOS</t>
  </si>
  <si>
    <t>Volume 160, Issue 2, February 2019</t>
  </si>
  <si>
    <t>Adrenal</t>
  </si>
  <si>
    <t>All animal studies were approved by the Laboratory Animal Center at Keio University School of Medicine (Tokyo, Japan)...Based on these results, we injected 100 mg/kg body weight TAM (Sigma-Aldrich, St. Louis, MO) into 8-week-old TAM-inducible Star KO female mice (IP) once every 24 hours for five consecutive days and 75 mg/kg body weight TAM three times every other day to male mice of the same age.</t>
  </si>
  <si>
    <t>In Vivo Verification of the Pathophysiology of Lipoid Congenital Adrenal Hyperplasia in the Adrenal Cortex</t>
  </si>
  <si>
    <t>All mice were obtained from The Jackson Laboratory and housed under a 12-hour light, 12-hour dark cycle with ad libitum access to normal chow (Envigo), unless otherwise noted…Liver samples for the percentage of steatosis had stage 1 fibrosis only and included 16 male and four female subjects (steatosis across group ranged from 10% to 66%). Samples for the stages of fibrosis included 29 male (72.5% of sample size) and 11 female subjects (27.5% of sample size)</t>
  </si>
  <si>
    <t>Hepatic HKDC1 Expression Contributes to Liver Metabolism</t>
  </si>
  <si>
    <t>Sex Differences in Inflammatory Responses to Adipose Tissue Lipolysis in Diet-Induced Obesity</t>
  </si>
  <si>
    <t>Mice used in the experiments were male and female C57BL/6J purchased from The Jackson Laboratory</t>
  </si>
  <si>
    <t>Lateral Hypothalamic Mc3R-Expressing Neurons Modulate Locomotor Activity, Energy Expenditure, and Adiposity in Male Mice</t>
  </si>
  <si>
    <t>Cohorts of male Mc3rcre mice were injected bilaterally in the LHA with 200 nL of AAV2-flex-taCasp3-TEVp virus…</t>
  </si>
  <si>
    <t xml:space="preserve"> Four-week-old male mice were used for the experiments.</t>
  </si>
  <si>
    <t>Proton Sensitivity of Corticotropin-Releasing Hormone Receptor 1 Signaling to Proopiomelanocortin in Male Mice</t>
  </si>
  <si>
    <t>Circulating Exosomal miRNA Profile During Term and Preterm Birth Pregnancies: A Longitudinal Study</t>
  </si>
  <si>
    <t xml:space="preserve">A hospital-based cohort of pregnant women was initiated in 2015 at a district hospital in Gurugram, Haryana...Serial biospecimens are being collected across pregnancy (at the first, second, and third trimesters), at delivery, and after delivery. </t>
  </si>
  <si>
    <t>Signaling Pathways</t>
  </si>
  <si>
    <t>Inbred C57BL/6J mice were maintained on a special diet…Male and female offspring were examined for a spectrum of metabolic phenotypes. In the male set, the control group had n = 9, and the BPA group had n = 11. For females, the control group had n = 9, and the BPA group had n = 13.</t>
  </si>
  <si>
    <t>Volume 160, Issue 3, March 2019</t>
  </si>
  <si>
    <t>Prenatal Bisphenol A Exposure in Mice Induces Multitissue Multiomics Disruptions Linking to Cardiometabolic Disorders</t>
  </si>
  <si>
    <t xml:space="preserve">We used 3- to 6-month-old male mice whose body weights (BWs) were &gt;25 g. </t>
  </si>
  <si>
    <t>Glucose-Lowering by Leptin in the Absence of Insulin Does Not Fully Rely on the Central Melanocortin System in Male Mice</t>
  </si>
  <si>
    <t xml:space="preserve">Corticosterone (Sigma-Aldrich) or vehicle was added to the drinking water of 8-week-old male C57BL/6J mice (CLEA Japan) (final concentration, 50 μg/mL) for 2 weeks. Corticosterone was added to the drinking water of 8- to 13-week-old male AGRKO mice or GR floxed mice...Patients diagnosed with adrenal Cushing syndrome, primary aldosteronism (PA), and nonfunctional adrenal adenoma (NFA) between 1 January 2011 to 31 March 2013 at Osaka University Hospital were the subjects of this study. </t>
  </si>
  <si>
    <t>Adipocyte GR Inhibits Healthy Adipose Expansion Through Multiple Mechanisms in Cushing Syndrome</t>
  </si>
  <si>
    <t>Nuclear Receptors and their Ligands</t>
  </si>
  <si>
    <t>Parathyroid, Bone, and Mineral Metabolism</t>
  </si>
  <si>
    <r>
      <t>At the age of 16 weeks, male Dkk1fl/fl;Rosa26-CreERT2–positive and –negative littermate control mice received subcutaneous injections of 100 µL tamoxifen...</t>
    </r>
    <r>
      <rPr>
        <sz val="12"/>
        <color rgb="FFFF0000"/>
        <rFont val="Calibri (Body)"/>
      </rPr>
      <t>We included only male mice to limit possible confounding off-target effects of tamoxifen in young female mice and other sex hormone turbulences of female mice.</t>
    </r>
  </si>
  <si>
    <t>The Role of Dickkopf-1 in Thyroid Hormone–Induced Changes of Bone Remodeling in Male Mice</t>
  </si>
  <si>
    <t>Female Kiss1r knockout mice, in which Kiss1r was reinserted in GnRH neurons (Kiss1r−/−R), weighing 20 to 30 g, were used in experiment 1. Female Sprague Dawley rats weighing 250 to 300 g were used in experiment 4. Female Wistar rats weighing 250 to 300 g were used in experiment 2. Experiment 3 was performed in tissue from juvenile male Sprague Dawley rats, 21 to 28 days old,</t>
  </si>
  <si>
    <t>Kisspeptin Stimulation of Prolactin Secretion Requires Kiss1 Receptor but Not in Tuberoinfundibular Dopaminergic Neurons</t>
  </si>
  <si>
    <t>Subjects were recruited at the Centennial Medical Center, Nashville, TN. Institutional review boards at TriStar, Nashville, TN, approved this study. All included pregnancies were singleton live births</t>
  </si>
  <si>
    <t>Quantitative Proteomics by SWATH-MS of Maternal Plasma Exosomes Determine Pathways Associated With Term and Preterm Birth</t>
  </si>
  <si>
    <t>AJP Endo Metab</t>
  </si>
  <si>
    <t>Volume 316, Issue 1, January 2019</t>
  </si>
  <si>
    <t xml:space="preserve">PCOS-prone and control (lean, normal, non-PCOS) rodents were raised in an established breeding colony at the University of Alberta,...Rats were weaned at 21 days of age and housed in the 12:12 h reversed light cycle to allow establishment of a normal diurnal cycle. </t>
  </si>
  <si>
    <t>Effect of metformin and flutamide on insulin, lipogenic and androgen-estrogen signaling, and cardiometabolic risk in a PCOS-prone metabolic syndrome rodent model</t>
  </si>
  <si>
    <t xml:space="preserve">Eight healthy young men (body mass index 22.5 ± 1.5 kg/m2) in the age range 19–23 yr were studied in a single blind randomized crossover design. </t>
  </si>
  <si>
    <t>Growth hormone acts along the PPARγ-FSP27 axis to stimulate lipolysis in human adipocytes</t>
  </si>
  <si>
    <t xml:space="preserve">Ten adult male Sprague-Dawley rats (Charles River) were fed standard laboratory rodent chow (catalog no. 2920X, Envigo) before testing….Five healthy adults (3 female and 2 male, body mass index &gt;18 to &lt;35 kg/m2, 21–46 yr of age) were included. </t>
  </si>
  <si>
    <t>Skeletal muscle interstitial fluid metabolomics at rest and associated with an exercise bout: application in rats and humans</t>
  </si>
  <si>
    <t>The 6-wk-old SKO and WT female mice were divided into the following four groups (n = 8):…</t>
  </si>
  <si>
    <t>Adipose tissue transplantation ameliorates lipodystrophy-associated metabolic disorders in seipin-deficient mice</t>
  </si>
  <si>
    <t>Baboons (Papio spp.) were maintained in an outdoor social group environment with food and water given ad libitum. Nonpregnant female nulliparous baboons of similar characteristics were randomly assigned to a control diet or a high-fat/high-energy diet…</t>
  </si>
  <si>
    <t>Role of pregnancy and obesity on vitamin D status, transport, and metabolism in baboons</t>
  </si>
  <si>
    <t>Five-week-old male C57BL/6J mice were purchased from Vital River Laboratory Animal Technology (Beijing, China) and maintained in groups of four mice per cage at the Animal Facility of Beijing Shijitan Hospital.</t>
  </si>
  <si>
    <t>Berberine alleviates insulin resistance by reducing peripheral branched-chain amino acids</t>
  </si>
  <si>
    <t>Male Wistar rats (obtained from the certified Nursery for Laboratory Animals of the Institute of Bioorganic Chemistry…</t>
  </si>
  <si>
    <t>Acute recovery from disuse atrophy: the role of stretch-activated ion channels in the activation of anabolic signaling in skeletal muscle</t>
  </si>
  <si>
    <t>Forty 40 female, 12-wk-old, C3H/HeJ mice (stock: 000659; Jackson Laboratories) were randomly assigned to four treatment groups (n = 10/group).</t>
  </si>
  <si>
    <t>The effect of PPARγ inhibition on bone marrow adipose tissue and bone in C3H/HeJ mice</t>
  </si>
  <si>
    <t xml:space="preserve">Both male and female mice were utilized in this study. </t>
  </si>
  <si>
    <t>Ablation of amyloid precursor protein increases insulin-degrading enzyme levels and activity in brain and peripheral tissues</t>
  </si>
  <si>
    <t>Adult (12-wk-old) LRΔInsR or ob/ob LRΔInsR and age-matched control InsRfl, LRcre, and ob/ob LRcre (n = 6–8/genotype) males and females…</t>
  </si>
  <si>
    <t>Insulin signaling in LepR cells modulates fat and glucose homeostasis independent of leptin</t>
  </si>
  <si>
    <t xml:space="preserve">The C57BL/6 female mice were supplied by the Model Animal Research Center of Nanjing University. </t>
  </si>
  <si>
    <t>Involvement of the STAT5-cyclin D/CDK4-pRb pathway in β-cell proliferation stimulated by prolactin during pregnancy</t>
  </si>
  <si>
    <t>Volume 316, Issue 2, February 2019</t>
  </si>
  <si>
    <t>The colony was maintained in a pathogen-free facility with controlled temperature at 21 ± 1°C, 30–60% humidity, 12:12-h light/dark cycles, and free access to food and water….body weight on high-fat diet (HFD) in female (n = 6) and male (n = 6) mice for 7 wk at age ...</t>
  </si>
  <si>
    <t>Repression of adipose vascular endothelial growth factor reduces obesity through adipose browning</t>
  </si>
  <si>
    <t>Tissue lysates, including white adipose tissue (WAT), liver, and muscle from WT male and female mice on a C57Bl/6 background…These mice underwent a glucose tolerance test at 25 wk of age to determine sex differences in metabolic function.</t>
  </si>
  <si>
    <t>Estrogen receptor-α signaling maintains immunometabolic function in males and is obligatory for exercise-induced amelioration of nonalcoholic fatty liver</t>
  </si>
  <si>
    <t>Hepatic STAT3 inhibition amplifies the inflammatory response in obese mice during sepsis</t>
  </si>
  <si>
    <t>Male C57BL/6 mice at 6 wk of age from Charles River Laboratories International, (Wilmington, MA) were randomized to high-fat diet….Male and female H-STAT3 KO and control mice were weighed once a week, and at 13 wk of age they underwent CLP as described above.</t>
  </si>
  <si>
    <t>Consecutive subjects with severe long-standing obesity (obesity &gt; 10 yr; n = 43; body mass index ≥ 35 kg/m2, age ≥ 18 yr), enrolled in the Boston Medical Center Bariatric Surgery …In all experiments outlined below samples from both sexes were used, and on detailed analyses there were no significant differences between sexes in any parameters tested.</t>
  </si>
  <si>
    <t>Oxidative modifications of mitochondrial complex II are associated with insulin resistance of visceral fat in obesity</t>
  </si>
  <si>
    <t>Four-week-old male C57BL/6J mice were sourced from the Alfred Medical Research and Education Precinct Animal Centre…</t>
  </si>
  <si>
    <t>The E3 ligase MARCH5 is a PPARγ target gene that regulates mitochondria and metabolism in adipocytes</t>
  </si>
  <si>
    <r>
      <t>Eight obese nondiabetic participants (two men and six women) were recruited to enroll in a cohort study…</t>
    </r>
    <r>
      <rPr>
        <sz val="12"/>
        <color rgb="FFFF0000"/>
        <rFont val="Calibri (Body)"/>
      </rPr>
      <t>Six of the eight participants were women and consequently the study was not designed to assess the effects of sex on the metabolic response to dietary intervention.</t>
    </r>
  </si>
  <si>
    <t>Short-term low-calorie diet remodels skeletal muscle lipid profile and metabolic gene expression in obese adults</t>
  </si>
  <si>
    <t>Adolescents with and without T2D were recruited from pediatric clinics at the Children’s Hospital Colorado…Twenty-seven youth with T2D [age: 15.6 ± 0.4 yr; female: 78%; body mass index (BMI) percentile</t>
  </si>
  <si>
    <t>Youth with type 2 diabetes have hepatic, peripheral, and adipose insulin resistance</t>
  </si>
  <si>
    <t>Browning and Beiging of Adipose Tissue: Its Role in the Regulation of Energy Homeostasis and as a Potential Target for Alleviating Metabolic Diseases</t>
  </si>
  <si>
    <t>Immunometabolic Cross-Talk and Regulation of Endocrine and Metabolic Functions</t>
  </si>
  <si>
    <t>Mitochondria Dysfunction in Aging and Metabolic Diseases</t>
  </si>
  <si>
    <t xml:space="preserve">Translational Physiology
</t>
  </si>
  <si>
    <t>Thirty-three obese patients [body mass index (BMI) = 53.22 ± 6.10 kg/m2] were recruited at the Endocrinology Service of the Virgen de la Victoria University Hospital …χ2 test to compare the frequencies of patients with hypertriglyceridemia and diabetes and sex distribution between the study groups</t>
  </si>
  <si>
    <t>Metabolic endotoxemia promotes adipose dysfunction and inflammation in human obesity</t>
  </si>
  <si>
    <t xml:space="preserve">Mice were fed a standard chow diet (PicoLab, 5L0D), maintained on a 12:12-h light-dark cycle, and housed in a specific-pathogen-free facility at Vanderbilt University ...using FACS-purified β-cells from male and female mice to identify sex-specific gene expression </t>
  </si>
  <si>
    <t>Transgene-associated human growth hormone expression in pancreatic β-cells impairs identification of sex-based gene expression differences</t>
  </si>
  <si>
    <t>One-step nucleic acid amplification for
intraoperative analysis of sentinel lymph
node in papillary thyroid carcinoma</t>
  </si>
  <si>
    <t>Between July 2013 and April 2016 we prospectively and
consecutively included all patients over 18 years of age that
met the following criteria...Gender (female), n (%) 28 (80)</t>
  </si>
  <si>
    <t>Volume 180, Issue 1</t>
  </si>
  <si>
    <t>Hypoglycaemia is associated with increased risk of fractures in patients with type 2 diabetes mellitus: a cohort study</t>
  </si>
  <si>
    <t>Adult patients aged &gt;18 with type 2 diabetes mellitus registered in general practices…Gender n (%) provided in Table 1</t>
  </si>
  <si>
    <t>Novel mutations associated with inherited human calcium-sensing receptor disorders: A clinical genetic study</t>
  </si>
  <si>
    <t>The CASR gene was screened for mutations in a cohort of 130 patients (79 females) from 82 different unrelated families…</t>
  </si>
  <si>
    <t>The SLC16A11 risk haplotype is associated with decreased insulin action, higher transaminases and large-size adipocytes</t>
  </si>
  <si>
    <t>Volume 180, Issue 2</t>
  </si>
  <si>
    <t>Volume 180, Issue 3</t>
  </si>
  <si>
    <t>We enrolled Mexican-mestizo men and women (with parents and grandparents born in Mexico)…Female sex 298 (60.0) 392 (63.6) 0.252</t>
  </si>
  <si>
    <t>IGFBP-2 and aging: a 20-year longitudinal study on IGFBP-2, IGF-I, BMI, insulin sensitivity and mortality in an aging population</t>
  </si>
  <si>
    <t xml:space="preserve"> A general description of the sample population, the recruitment criteria and implementation of the
BLSA, have been previously reported (16, 17)….</t>
  </si>
  <si>
    <t>Bone microarchitecture and volumetric bone density impairment in young male adults with childhood-onset growth hormone deficiency</t>
  </si>
  <si>
    <r>
      <t>A total of 20 consecutive male patients with CO AGHD were enrolled in this cross-sectional study…</t>
    </r>
    <r>
      <rPr>
        <sz val="12"/>
        <color rgb="FFFF0000"/>
        <rFont val="Calibri (Body)_x0000_"/>
      </rPr>
      <t xml:space="preserve">Female subjects were not
enrolled to avoid potential gender-dimorphic variations in bone microarchitecture. </t>
    </r>
  </si>
  <si>
    <t>MRI T2 signal intensity and tumor response in patients with GH-secreting pituitary macroadenoma: PRIMARYS post hoc analysis</t>
  </si>
  <si>
    <t>Men and women (age, 18–75 years) with acromegaly and pituitary macroadenoma (diameter ≥10 mm) were eligible…Men:women (n(%))</t>
  </si>
  <si>
    <t>Targetable gene fusions identified in radioactive iodine refractory advanced thyroid carcinoma</t>
  </si>
  <si>
    <t>Volume 180, Issue 4</t>
  </si>
  <si>
    <t>FFPE tissue blocks were collected from 132 patients in the Netherlands with recurrent RAI-R thyroid carcinoma... Tested cases did
not significantly differ based on age of onset, gender, histological subtype and genetic alterations distribution from non-tested cases</t>
  </si>
  <si>
    <t xml:space="preserve">Total </t>
  </si>
  <si>
    <t>The female harbor seal pup was born in the wild. At the estimated age of 7 days, she was brought into rehabilitation</t>
  </si>
  <si>
    <t>Timing of antisynchronous calling: A case study in a harbor seal pup (Phoca vitulina).</t>
  </si>
  <si>
    <t>Freestanding bipedal posture and coordinated bimanual manipulation significantly influence lateralized hand use in rhesus monkeys (Macaca mulatta) and chimpanzees (pan troglodytes).</t>
  </si>
  <si>
    <t>Volume 107, January 2019</t>
  </si>
  <si>
    <t>Sexual experience confers resilience to restraint stress in female rats</t>
  </si>
  <si>
    <t>86 adult female Long-Evans rats weighing approximately 200 g obtained from Harlan Laboratories…Sexually experienced, adult male Long-Evans rats were used as stimulus
rats.</t>
  </si>
  <si>
    <t xml:space="preserve"> Sprague-Dawley rats were purchased from Harlan Laboratories (Houston, Texas &amp; Indianapolis, Indiana), housed in a temperature- and humidity-controlled room...The primary focus of this experiment was the maternal behavior of the F2 females towards their F3 generational offspring, and F3 physiological and behavioral outcomes</t>
  </si>
  <si>
    <t>Maternal care modulates transgenerational effects of endocrine-disrupting chemicals on offspring pup vocalizations and adult behaviors</t>
  </si>
  <si>
    <t xml:space="preserve">Volume 108, February 2019 </t>
  </si>
  <si>
    <t xml:space="preserve">A total of 80 non-parent adults (40 females, 40 males) participated in a within-subject experimental design. Their ages ranged from 18 to 25 years (M = 22.5, SD = 2.2), and their educational level varied from middle school to college. Males and females were matched on age, F &lt; 1, and all the participants were tested individually. </t>
  </si>
  <si>
    <t>Prenatal thyroxine treatment promotes anxiolysis in male Swiss mice offspring</t>
  </si>
  <si>
    <t>Implicit associations to infant cry: Genetics and early care experiences influence caregiving propensities</t>
  </si>
  <si>
    <t xml:space="preserve">Swiss Webster mice of 60 days of age (~35 g) derived from the Federal Rural University of Rio de Janeiro colony were used in this protocol. After birth, the offspring were standardized into group maximums of 10 pups (5 males and 5 females) per female. At postnatal day (PND) 21, the female pups were euthanized and the male ones were weaned to eight or ten animals per plastic cage (35 cm × 50 cm × 20 cm). After completing 70 days of life, a part of the male offspring underwent a behavioral analysis (n = 12). </t>
  </si>
  <si>
    <t>Nanoparticle encapsulation increases the brain penetrance and duration of action of intranasal oxytocin</t>
  </si>
  <si>
    <t xml:space="preserve">Male Swiss-Webster mice (CFW; Charles River Laboratories, Inc.; Wilmington, MA) weighing between 25 and 40 g served as the subjects of the in vivo experiments. </t>
  </si>
  <si>
    <t>Energy balance but not competitive environment corresponds with allostatic load during development in an Old World monkey</t>
  </si>
  <si>
    <t>We collected data on 41 pre-pubertal juveniles (22 males, 19 females, mean age 4.4 ± 1.7 yrs) for 8 months…</t>
  </si>
  <si>
    <t>Brain and behavioral correlates of insulin resistance in youth with depression and obesity</t>
  </si>
  <si>
    <t>Forty-two overweight or obese youth between the ages of 9 to 17 years with currently untreated depressive symptoms were recruited for this study...Female (N, %) 26 (62%)</t>
  </si>
  <si>
    <t xml:space="preserve">All mice were C57BL/6 J nulliparous adult females (60+ days of age) naive to pups (except for their own littermates). </t>
  </si>
  <si>
    <t>Histone deacetylase inhibitor treatment induces postpartum-like maternal behavior and immediate early gene expression in the maternal neural pathway in virgin mice</t>
  </si>
  <si>
    <t xml:space="preserve">Volume 109, March 2019 </t>
  </si>
  <si>
    <t xml:space="preserve">Eight adult female Long-Evans rats (3–5 months, 250–400 g, Charles River, St- Constant, QC, Canada) were used. </t>
  </si>
  <si>
    <t>Effects of ovarian hormones on the emission of 50-kHz ultrasonic vocalizations during distributed clitoral stimulation in the rat</t>
  </si>
  <si>
    <t>Differential effects of androgens, estrogens and socio-sexual context on sexual behaviors in the castrated male goat</t>
  </si>
  <si>
    <t>All animals were Alpine goats between the ages of 2–9 years, and received a diet consisting of grass hay and grain…Focal goats in experiment 1 were gonadally intact males (bucks; n = 12). Stimulus estrous females were estrus-synchronized intact females (does; n = 14) and stimulus non-estrous females were ovariectomized females (OVX does; n = 6). In experiment 2, focal goats were prepubertally castrated males (wethers; n = 20). Teaser bucks (n = 3) were gonadally intact males and stimulus females were estrus-synchronized intact does (n = 24) or estrus-induced OVX does (n = 8).</t>
  </si>
  <si>
    <t>We conducted two experiments, each with 80 healthy participants (40 women and 40 men), and tested the effect of the unspecific MR/GR agonist hydrocortisone (Experiment I) and the more specific MR agonist fludrocortisone (Experiment II) on switch costs…</t>
  </si>
  <si>
    <t>Influence of glucocorticoid and mineralocorticoid receptor stimulation on task switching</t>
  </si>
  <si>
    <t xml:space="preserve">Ninety-two Tufts University students participated in the experiment (63 women, M age = 19.57, SD age = 2.83). </t>
  </si>
  <si>
    <t>Acute stress enhances general-knowledge semantic memory</t>
  </si>
  <si>
    <t>Establishment of partner preference in male rats: Effect of prenatal letrozole and sexual experience</t>
  </si>
  <si>
    <t>Female and male Wistar rats were used in this study.</t>
  </si>
  <si>
    <t>No difference in cognitive performance or gender role behavior between men with and without hypospadias</t>
  </si>
  <si>
    <t>Patients and controls, males and females, were recruited when participating in a follow-up study of long-term surgical and psychosocial outcomes of hypospadias.</t>
  </si>
  <si>
    <t>Organizational effects of testosterone on learning strategy preference and muscarinic receptor binding in prepubertal rats</t>
  </si>
  <si>
    <t>Volume 110, April 2019</t>
  </si>
  <si>
    <t>Male and female Long-Evans hooded rats were obtained at 65–70 days of age from Harlan, Inc. (Indianapolis, IN) and mated, yielding 6 litters of pups….At 24 h and 48 h after birth female pups were injected subcutaneously at the nape of the neck with either 150 μg (300 μg total) testosterone propionate (n = 9; Steraloids, Inc., Newport, RI) suspended in sesame oil vehicle (Sigma-Aldrich, Inc.), or oil vehicle alone (n = 8), based on previously reported methods (Roof, 1993a, Roof, 1993b; Roof and Havens, 1992). Males (n = 13) were similarly administered only oil vehicle</t>
  </si>
  <si>
    <t>Postoperative use of somatostatin analogs
and mortality in patients with acromegaly</t>
  </si>
  <si>
    <t>Data on baseline demographic characteristics (age, sex, life expectancy), tumor size at diagnosis, date….Sex (female vs male) 0.907 0.341</t>
  </si>
  <si>
    <t>Increased cardiovascular risk in thyroid cancer patients taking levothyroxine: a nationwide cohort study in Korea</t>
  </si>
  <si>
    <t>he study population included all subjects who received thyroidectomy (either lobectomy or total) forthyroid cancer (ICD-10 C73) from January 1, 2004 to
December 31, 2012 (n=214  084). Sex, n (%), female 153 578 (84.2) 153 524 (84.2) 0.806</t>
  </si>
  <si>
    <t>Radiofrequency ablation for benign thyroid nodules according to different ultrasound features: an Italian multicentre prospectivestudy</t>
  </si>
  <si>
    <t>Inclusion criteria were patients aged 18 years or older, no previous external beam radiation or I131 treatments, cosmetic or compressive symptoms in patients with
refusal or ineligibility for surgery….Number of patients 337 Female 76%</t>
  </si>
  <si>
    <t>Plasma steroid metabolome profiling for the diagnosis of adrenocortical carcinoma</t>
  </si>
  <si>
    <t>Plasma samples were prospectively collected in a single
center as part of the European Network for the study
of adrenal tumors….Sex, male 29 (44) 15 (36) 0.396</t>
  </si>
  <si>
    <t>Metformin induces weight loss associated with gut microbiota alteration in non-diabetic obese women: a randomized double-blind clinical trial</t>
  </si>
  <si>
    <t xml:space="preserve">Forty-six obese women were randomly assigned to the metformin (500 mg/tab) or placebo groups </t>
  </si>
  <si>
    <t>Changes in marrow adipose tissue with short-term changes in weight in premenopausal women with anorexia nervosa</t>
  </si>
  <si>
    <t>We conducted a 12-month longitudinal study including 46 premenopausal women (n = 26 with
anorexia nervosa and n = 20 normal-weight controls) with a mean (s.e.m.) age of 28.2 ± 0.8 years</t>
  </si>
  <si>
    <t>Non-invasive DXA-derived bone structure assessment of acromegaly patients: a cross-sectional study</t>
  </si>
  <si>
    <t>In total, 106 (38 males/68 females; average age of 56.3  years) acromegaly patients and 104 (16 males/88 females; average years of 54.1 years) control subjects</t>
  </si>
  <si>
    <t>Causes, patterns and severity of androgen excess in 487 consecutively recruited pre- and post-pubertal children</t>
  </si>
  <si>
    <t>We included all children who
had undergone measurements of serum testosterone,
A4 and DHEAS as part of routine clinical care at
BWCH between 1st January 2013 and 1st June 2017
(n=1525)</t>
  </si>
  <si>
    <t xml:space="preserve">We included 75 546 women who completed the 1992 follow-up questionnaire, who had already worked and who had responded to the question on mentally tiring work. </t>
  </si>
  <si>
    <t>Increased risk of obstructive sleep apnoea in women with polycystic ovary syndrome: a population-based cohort study</t>
  </si>
  <si>
    <t>Mentally tiring work and type 2 diabetes in women: a 22-year follow-up study</t>
  </si>
  <si>
    <t>76 978 women with PCOS and 143 077 age-, BMI- and location-matched women without PCOS…</t>
  </si>
  <si>
    <t>Ambient temperature and prevalence of diabetes and insulin resistance in the Spanish population: Di@bet.es study</t>
  </si>
  <si>
    <t>Volume 180, Issue 5</t>
  </si>
  <si>
    <t xml:space="preserve">The study sample comprised 5072 individuals with a mean age of 50.4  years (age range: 18–93  years). 57.1% were female. </t>
  </si>
  <si>
    <t>Pituitary deficiency and precocious puberty after childhood severe traumatic brain injury: a long-term follow-up prospective study</t>
  </si>
  <si>
    <t xml:space="preserve">Plasma/serum concentrations of luteinizing hormone (LH), follicle-stimulating hormone (FSH) and testosterone
(male) or oestradiol (female) were assessed in girls over 10  years, boys over 11  years and in children showing
clinical evidence of PP. </t>
  </si>
  <si>
    <t>Volume 31, Issue 6, June 2019</t>
  </si>
  <si>
    <t>Age‐dependent regulation by androgens of gene expression in the anterior hypothalamus and stress‐induced release of adrenal hormones in adolescent and adult male rats</t>
  </si>
  <si>
    <t>The three experiments involving orchiectomy (ie, OCX) included 294 male Long‐Evans rats obtained at postnatal day (P) 24, P34 and P64 (±1 day),</t>
  </si>
  <si>
    <t xml:space="preserve">Two separate groups of animals were used. The first group of 50 animals was composed of an even split of 25 males and 25 females, with approximately equal numbers of Nestin (NES), cytomegalvirus (CMV) and wild‐type (WT) littermate controls within the sex groups. </t>
  </si>
  <si>
    <t>Both neural and global androgen receptor overexpression affect sexual dimorphism in the mouse brain</t>
  </si>
  <si>
    <t>Sex differences in the brain expression of steroidogenic molecules under basal conditions and after gonadectomy</t>
  </si>
  <si>
    <t xml:space="preserve">Two‐month‐old male and female Sprague‐Dawley rats, Crl:CD BR (Charles River, Calco, Italy) were group housed (two per group) in open‐top cages </t>
  </si>
  <si>
    <t>Sexual cues influence cocaine‐induced locomotion, anxiety and the immunoreactivity of oestrogen receptor alpha and tyrosine hydroxylase in both sexes</t>
  </si>
  <si>
    <t>All subject mice were first divided into female and male groups and were then treated with a regimen of saline, cocaine, LSC and empty cage to form four subgroups in males and females, respectively: saline + LSC (SL) group (n = 15); cocaine + LSC (CL) group (n = 15); saline + empty cage (SE) group (n = 10); and cocaine + empty cage (CE) group (n = 10).</t>
  </si>
  <si>
    <t>Ovariectomized (ovx) adult female Long‐Evans rats (200‐250 g) were purchased from Charles River.</t>
  </si>
  <si>
    <t>ERαΔ4, an ERα splice variant missing exon4, interacts with caveolin‐3 and mGluR2/3</t>
  </si>
  <si>
    <t>Monosodium l‐glutamate‐obesity onset is associated with disruption of central control of the hypothalamic‐pituitary‐adrenal axis and autonomic nervous system</t>
  </si>
  <si>
    <t>One day after birth, male Wistar rats were randomly assigned to two different groups. One group was given s.c. cervical injections of MSG (MSG group, n = 30) at a dose of 4 g kg‐1 BW for five consecutive days.17 The control animals (C group, n = 30) received equimolar injections of saline for the same period. Both offspring groups were weaned at day 21. The experimental protocols occurred between 90 and 95 days of age.</t>
  </si>
  <si>
    <t>Spontaneous attention and psycho-physiological responses to others’ injury in chimpanzees</t>
  </si>
  <si>
    <t>Epub Online: 10 June 2019</t>
  </si>
  <si>
    <t>Six chimpanzees (Pan troglodytes; five females and one male, 15.3 ± 6.0 years old, mean ± SD) living at Kumamoto Sanctuary</t>
  </si>
  <si>
    <t>Underwater acoustic recordings of free-ranging common dolphins were collected during 3 years (2009, 2016 and 2017) in the coastal waters of South Africa, between February and April</t>
  </si>
  <si>
    <t>Epub Online: 8 June 2019</t>
  </si>
  <si>
    <t>Identification of potential signature whistles from free-ranging common dolphins (Delphinus delphis) in South Africa</t>
  </si>
  <si>
    <t>Volume 30, Issue 2, March/April 2019</t>
  </si>
  <si>
    <t>“Hot deals at sea”: responses of a top predator (Bottlenose dolphin, Tursiops truncatus) to human-induced changes in the coastal ecosystem</t>
  </si>
  <si>
    <t>Overall, 124 adult bottlenose dolphins with recognizable marks were identified. Of these, 43 (35%) were documented as females, 21 (17%) as males, and 60 (48%) were of unknown sex.</t>
  </si>
  <si>
    <t>Individual variation and the source-sink group dynamics of extra-group paternity in a social mammal</t>
  </si>
  <si>
    <t>Total population size and number of males and females estimated in program MARK for each year of the study, based on 20 core social groups…</t>
  </si>
  <si>
    <t>Physiological and social consequences of gastrointestinal nematode infection in a nonhuman primate</t>
  </si>
  <si>
    <t>We collected behavioral data and samples on all adult individuals (females &gt; 4 years, males &gt; 6 years) of two groups (n = 77, 4 excluded from analyses, see below) with similar age-sex compositions, between June and December 2014 and 2015</t>
  </si>
  <si>
    <t xml:space="preserve">Total: </t>
  </si>
  <si>
    <t>Volume 100, Issue 1, January 2019</t>
  </si>
  <si>
    <t xml:space="preserve">Female Jcl:Wistar rats were purchased from CLEA Japan, Inc. (Tokyo, Japan) and were group-housed in cages and maintained on a 12-h light, 12-h dark cycle with lights on at 7:00. All had free access to solid food (CR-LPF, Oriental Yeast Co., Ltd, </t>
  </si>
  <si>
    <t>Reduction of Kiss1 expression in the anteroventral periventricular nucleus is associated with atrazine-induced attenuation of the luteinizing hormone surge in female rats</t>
  </si>
  <si>
    <t>To assess fertility in Wnt4flox/flox; Wnt5aflox/flox; Amhr2cre/+ mice, 8-week-old females were housed with 8-week-old wild-type males and monitored daily for litters.</t>
  </si>
  <si>
    <t>Targeted ablation of Wnt4 and Wnt5a in Müllerian duct mesenchyme impedes endometrial gland development and causes partial Müllerian agenesis</t>
  </si>
  <si>
    <t>C57 BL/6 female mice and ubiquitin-green fluorescent protein (GFP) male mice were purchased from the Charles River Laboratories (Wilmington, MA) and Jackson Laboratory (Bar Harbor, ME), respectively.</t>
  </si>
  <si>
    <t>Bone marrow-derived cells or C-X-C motif chemokine 12 (CXCL12) treatment improve thin endometrium in a mouse model</t>
  </si>
  <si>
    <t>Neonatal lactocrine deficiency affects the adult porcine endometrial transcriptome at pregnancy day 13</t>
  </si>
  <si>
    <t xml:space="preserve">Gilts (Sus scrofa domesticus) were born and raised from a herd of crossbred maternal line (Landrace and Yorkshire genetics) pigs at the U. S. Meat Animal Research Center (USMARC) in Clay Center, Nebraska. </t>
  </si>
  <si>
    <t>Blood samples were taken from the jugular vein for subsequent P4 measurement from all heifers twice daily from day 0 to day 7 after estrus, and once daily thereafter until slaughter</t>
  </si>
  <si>
    <t>Do differences in the endometrial transcriptome between uterine horns ipsilateral and contralateral to the corpus luteum influence conceptus growth to day 14 in cattle?</t>
  </si>
  <si>
    <t xml:space="preserve">H19-delta3 knockout mice were used for this study...H19KO and WT females (n = 10 per group) were housed with WT stud males of proven fertility for at least 6 months. </t>
  </si>
  <si>
    <t>A novel, noncoding-RNA-mediated, post-transcriptional mechanism of anti-Mullerian hormone regulation by the H19/let-7 axis</t>
  </si>
  <si>
    <t>Peripubertal 30-day-old (PND 30) male Wistar rats weighing approximately 125 g were supplied by the Animal Facilities House</t>
  </si>
  <si>
    <t>Sleep restriction during peripuberty unbalances sexual hormones and testicular cytokines in rats</t>
  </si>
  <si>
    <t>Effects of prostaglandin E2 on gap junction protein alpha 1 in the rat epididymis</t>
  </si>
  <si>
    <t xml:space="preserve">Lactating Sprague-Dawley female rats with litters of males or post-weaned rats of specific ages (PND 28, 42, and 91) were purchased from Charles-River Laboratories </t>
  </si>
  <si>
    <t>A total of 176 male Sprague-Dawley rats (120 ± 10 g, 4–5 weeks of age) (BK Laboratory Animal Limited Company, Shanghai, China) of SPF grade were selected and housed in groups of 18 under the same conditions</t>
  </si>
  <si>
    <t>A mathematical model for predicting putative association between E2/T ratio and the development of benign prostate hyperplasia in rats</t>
  </si>
  <si>
    <t>Testosterone plays a permissive role in angiotensin II-induced hypertension and cardiac hypertrophy in male rats</t>
  </si>
  <si>
    <t xml:space="preserve">Since male rats reach sexually maturity and have stable testosterone levels after 6–7 weeks of age, we used 8-week-old post pubertal rats for this study. </t>
  </si>
  <si>
    <t xml:space="preserve">Gilts were randomly divided into two experimental groups: cyclic and pregnant. Animals assigned to the cyclic group were slaughtered on days 2–4 (n = 6), 5–7 (n = 4), 10 (n = 6), 12 (n = 6), and 15–16 (n = 5) of their third estrous cycle. </t>
  </si>
  <si>
    <t>Prostacyclin synthesis and prostacyclin receptor expression in the porcine corpus luteum: evidence for a luteotropic role in vitro</t>
  </si>
  <si>
    <t>Fresh bilateral pro-estrus uterine horns (close to the ovary) from healthy Holstein dairy cows (age: 24 months; weight: ∼600 kg) were obtained from an abattoir local</t>
  </si>
  <si>
    <t>PGE2 increases inflammatory damage in Escherichia coli-infected bovine endometrial tissue in vitro via the EP4-PKA signaling pathway</t>
  </si>
  <si>
    <t>Women presenting with PPPE namely, new onset PE 48 h to 6 weeks following delivery (same inclusion criteria as for PE), were included. All women with PPPE had uncomplicated pregnancies.</t>
  </si>
  <si>
    <t>Distinct inflammatory profile in preeclampsia and postpartum preeclampsia reveal unique mechanisms</t>
  </si>
  <si>
    <t>Three hundred and sixty-six Long-Evans hooded rats (Rattus Norvegicus) were used. Nulliparous females between the age of 110 and 155 days, bred and raised at the vivarium of the University of Lethbridge, AB, Canada, were mated with stress-naïve males (n = 10). Offspring gender was determined on P1 (n = 318), and pup weights were measured on P1, P7, P14, P21 (weaning), and P30. Male and female progeny were analyzed separately.</t>
  </si>
  <si>
    <t>Prenatal two-hit stress affects maternal and offspring pregnancy outcomes and uterine gene expression in rats: match or mismatch?</t>
  </si>
  <si>
    <t>Sexual dimorphism of mitochondrial function in the hypoxic guinea pig placenta</t>
  </si>
  <si>
    <t xml:space="preserve">A total of 28 pregnant guinea pigs were used to obtain 24 fetuses. Two fetuses of different sexes were selected from a single sow when possible or a single fetus was selected if there was not a matching sibling of the opposite sex. </t>
  </si>
  <si>
    <t>Mice with systemic deletion of Hbegf were generated by breeding Hbegfflox/lox mice with CAG-Cre mice [10]. Hbegf+/− females were mated with Hbegf+/− males to induce pregnancy (day 0.5 = vaginal plug). Conceptuses were removed on gestation day 13.5 from Hbegf+/− dams. Each fetus was separated, weighed, and genotyped using genomic DNA by PCR</t>
  </si>
  <si>
    <t>Extraembryonic heparin-binding epidermal growth factor-like growth factor deficiency compromises placentation in mice</t>
  </si>
  <si>
    <t>At GD45, 60, and 90, fetal sex was determined morphologically.</t>
  </si>
  <si>
    <t>Associations between fetal size, sex and placental angiogenesis in the pig</t>
  </si>
  <si>
    <t>Male and female prepubertal mice (P21) with INSR and IGF1R deletion in steroidogenic cells were used to investigate transcription…</t>
  </si>
  <si>
    <t>Insulin/IGF1 signaling regulates the mitochondrial biogenesis markers in steroidogenic cells of prepubertal testis, but not ovary</t>
  </si>
  <si>
    <t>Electroacupuncture facilitates implantation by enhancing endometrial angiogenesis in a rat model of ovarian hyperstimulation</t>
  </si>
  <si>
    <t>A total of 260 SPF mature, virginal Wistar female rats aged 10–12 weeks and 30 SPF male Wistar rats aged 10–12 weeks were provided by the Center for Disease Control and Prevention of Hubei Province</t>
  </si>
  <si>
    <t>CBLB502, a Toll-like receptor 5 agonist, offers protection against radiation-induced male reproductive system damage in mice</t>
  </si>
  <si>
    <t>Male C57BL/6 (8- to 9-week-old) mice were purchased from Vital River Experimental Animal Company</t>
  </si>
  <si>
    <t>Ovaries were removed from the rats (n = 12) using a sterile technique, washed with saline…</t>
  </si>
  <si>
    <t>Cadmium induces ovarian granulosa cell damage by activating PERK-eIF2α-ATF4 through endoplasmic reticulum stress</t>
  </si>
  <si>
    <t xml:space="preserve">Volume 100, Issue 2, February 2019
</t>
  </si>
  <si>
    <t>Mature (7–8 weeks old) C57BL/6J (wild type) and homozygous Ai6(RCL-ZsGreen) were purchased from Jackson Laboratories. Endometriosis was induced as previously described [21] with modifications. Diestrous uteri from 7- to 8-week old cycling females were isolated...</t>
  </si>
  <si>
    <t>Characterization of cell fusion in an experimental mouse model of endometriosis</t>
  </si>
  <si>
    <t>Adult males (4 months old) of Mus pahari, M. musculus, M. caroli, M. spretus, and M. spicilegus were purchased from the Institut des Sciences de l’Evolution, CNRS-Université</t>
  </si>
  <si>
    <t>Faster and more efficient swimming: energy consumption of murine spermatozoa under sperm competition</t>
  </si>
  <si>
    <t xml:space="preserve">Rptor male germ cell KO mice were created by crossing female mice homozygous for a floxed Rptor allele (#013188, The Jackson Laboratory) with young (&lt;P60) male mice carrying one floxed allele as well as the Ddx4-Cre transgene (#006954, The Jackson Laboratory). </t>
  </si>
  <si>
    <t>The mTORC1 component RPTOR is required for maintenance of the foundational spermatogonial stem cell pool in mice</t>
  </si>
  <si>
    <t xml:space="preserve">CD1 retired breeder male mice were used (Charles River Laboratories, Wilmington, MA). </t>
  </si>
  <si>
    <t xml:space="preserve">Sperm capacitation is associated with phosphorylation of the testis-specific radial spoke protein Rsph6a </t>
  </si>
  <si>
    <t xml:space="preserve">The inhibitory effect of melatonin on mammary function of lactating dairy goats </t>
  </si>
  <si>
    <t>The third parity healthy female Guanzhong Saanen dairy goats were used in the study.</t>
  </si>
  <si>
    <t>NP CD1 female mice had a Pa-C10 implantable murine radiotelemetry pressure catheter (Data Science International) implanted in the left carotid artery.</t>
  </si>
  <si>
    <t>Rapid onset of severe septic shock in the pregnant mouse</t>
  </si>
  <si>
    <t>Studies were performed with male mice that were housed in a humidity- and temperature-controlled room…</t>
  </si>
  <si>
    <t>Sources of all-trans retinal oxidation independent of the aldehyde dehydrogenase 1A isozymes exist in the postnatal testis</t>
  </si>
  <si>
    <t>C57BL/6 male mice were originally purchased from Vital River Laboratories in Beijing, China</t>
  </si>
  <si>
    <t>Murine PAIP1 stimulates translation of spermiogenic mRNAs stored by YBX2 via its interaction with YBX2</t>
  </si>
  <si>
    <t>Volume 100, Issue 3, March 2019</t>
  </si>
  <si>
    <t>The present research is a retrospective observational study, which was conducted at the Reproductive Medical Center of Tongji Hospital between 2014 and 2016. A total of 1335 patients were enrolled.</t>
  </si>
  <si>
    <t>Is differences in embryo morphokinetic development significantly associated with human embryo sex?</t>
  </si>
  <si>
    <t>Exposure of pregnant sows to low doses of estradiol-17β impacts on the transcriptome of the endometrium and the female preimplantation embryos</t>
  </si>
  <si>
    <t>Male castrated piglets (approximately 20 weeks old) were used as most sensitive model because of lowest concentrations of endogenous E2….This is the second part of a long-term large animal trial. In the first part, the sows had been exposed to E2 over the entire length of gestation</t>
  </si>
  <si>
    <t>Effects of letrozole and clomiphene citrate on Wnt signaling pathway in endometrium of polycystic ovarian syndrome and healthy women</t>
  </si>
  <si>
    <t>This quasi-experimental study comprised 48 women with informed written consent obtained before sample collection and was carried out under an approved protocol by the Ethics Committee of Tehran University of Medical Science</t>
  </si>
  <si>
    <t>A total of 54 multiparous nonlactating Angus beef cows were randomly assigned to receive 1 ml of treatment:</t>
  </si>
  <si>
    <t>Seminal plasma modulates expression of endometrial inflammatory meditators in the bovine</t>
  </si>
  <si>
    <t>The estrous cycles of 35 Charolais-Limousin heifers with a mean age (±SD) of 24.9 ± 5.6 months and weight…</t>
  </si>
  <si>
    <t>Biochemical characterization of progesterone-induced alterations in bovine uterine fluid amino acid and carbohydrate composition during the conceptus elongation window</t>
  </si>
  <si>
    <t xml:space="preserve">Deletion of Adam6 in Mus musculus leads to male subfertility and deficits in sperm ascent into the oviduct
</t>
  </si>
  <si>
    <t>Wild-type female mice were superovulated and paired with Adam6−/−, Adam6res/res, or control mice. Animals were sacrificed 5–6 h after copulation, and the uterus and attached oviduct were removed.</t>
  </si>
  <si>
    <t>Mouse caudal epididymis and vas deferens were isolated together; the artery of vas deferens was carefully removed;…</t>
  </si>
  <si>
    <t>The protein phosphatase isoform PP1γ1 substitutes for PP1γ2 to support spermatogenesis but not normal sperm function and fertility</t>
  </si>
  <si>
    <t>Twenty virgin female rats were mated overnight, and pregnancy was confirmed by the identification of spermatozoa in vaginal smears the following morning, which was considered day 1 of gestation. Ten male Wistar rats in six litters (adjusted for a six-animal litter size) received 120 μg of 17β-estradiol (E2; 1,3,4[10]-estratriene-3, 17β-diol) in 25 μL of corn oil...</t>
  </si>
  <si>
    <t>Estrogen imprinting compromises male sexual behavior and affects the number of androgen-receptor-expressing hypothalamic neurons</t>
  </si>
  <si>
    <t>Using a cohort study design, we investigated AF samples from 334 women pregnant with singletons who had a clinically indicated amniocentesis for the purpose of second trimester genetic karyotyping…</t>
  </si>
  <si>
    <t>Tenascin-X in amniotic fluid and reproductive tissues of pregnancies complicated by infection and preterm prelabor rupture of membranes</t>
  </si>
  <si>
    <t>The primary genotypes of interests used in this study were male mice with a single X chromosome (XO) and a limited Y chromosome gene complement:</t>
  </si>
  <si>
    <t>Alterations of sex determination pathways in the genital ridges of males with limited Y chromosome genes</t>
  </si>
  <si>
    <t>Adult male Sprague-Dawley rats of 90 days of age were purchased from Shanghai Animal Centre…</t>
  </si>
  <si>
    <t>Acute effects of the translocator protein drug ligand FGIN-1-27 on serum testosterone and luteinizing hormone levels in male Sprague-Dawley rats</t>
  </si>
  <si>
    <t>Volume 157 (2019): Issue 1 (Jan 2019)</t>
  </si>
  <si>
    <t>Tammar wallabies (Macropus eugenii) of Kangaroo Island (South Australia) origin were held in our breeding colony. The sex of the pouch young was identified by the presence of scrotal budges (male) or mammary primordia (female)</t>
  </si>
  <si>
    <t>Effects of androgen and oestrogen on IGF pathways controlling phallus growth</t>
  </si>
  <si>
    <t xml:space="preserve">From the day of mating, ewes were housed indoors with 39 ewes fed a maintenance diet...At day 55 of gestation, ewes were then fed ad libitum pasture. A subgroup of these ewes (n = 23) were assigned for fetal collections. </t>
  </si>
  <si>
    <t>Gestational nutrition 2: gene expression in sheep fetal ovaries exposed to gestational under nutrition</t>
  </si>
  <si>
    <t xml:space="preserve">Armadillos were caught in the area of Loma Verde (35°16′S; 58°23′W;  http://g.co/maps/sswm, Province of Buenos Aires, Argentina)...From each trapped male, the left testis was withdrawn under anaesthesia </t>
  </si>
  <si>
    <t>Sertoli–immature spermatids disengagement during testis regression in the armadillo</t>
  </si>
  <si>
    <t>Human endometrium was obtained from six women with regular menstrual cycles undergoing endometrial biopsy or a hysterectomy...Mouse splenocytes were obtained from spleens scavenged from adult C57BL/6J background mice or FoxP3-GFP mice euthanised f</t>
  </si>
  <si>
    <t>Endometrial mesenchymal stem/stromal cell modulation of T cell proliferation</t>
  </si>
  <si>
    <t>Eight non-lactating German Holstein cows, clinically healthy and 35 ± 3 days (mean ± s.e.m.) after insemination, were used for the LPS trial. These cows were 3.7 ± 0.8 years old.</t>
  </si>
  <si>
    <t>Effects of intravenous infusion of E. coli lipopolysaccharide in early pregnant cows</t>
  </si>
  <si>
    <t>Modification of sperm fatty acid composition during epididymal maturation in bats</t>
  </si>
  <si>
    <t xml:space="preserve">Bats were collected from a captive population, having free access to a tropical dome mimicking a Belizean dry forest (Papiliorama, Kerzers, Switzerland). Thirty C. perspicillata males were individually marked (PIT tags) and housed in five cages (dimensions: 1 × 2 × 2 m), with six individuals per cage. </t>
  </si>
  <si>
    <t>In vitro and in vivo mouse follicle development in ovaries and reaggregated ovaries</t>
  </si>
  <si>
    <t xml:space="preserve">F1 pups at postnatal day 2 (P2) and 6 (P6) were cervically dislocated and the ovaries isolated to generate ROs. To allow adequate time for experimental planning and to reduce the number of surplus mice, the minimum neonatal age used was P2. Ovaries were also collected from F1 mice at P2, P6, P16 and P20 for histological analysis.
</t>
  </si>
  <si>
    <t>Volume 157 (2019): Issue 2 (Feb 2019)</t>
  </si>
  <si>
    <t>Female mice were placed with vasectomized males and were considered day pseudopregnant, and labeled day 0.5, upon observation of a vaginal seminal plug. On day 3.5 at 15:30 h, 20 μL of arachis oil were injected into the bilateral uterine lumen of each mouse through a dorsal incision to induce decidualization.</t>
  </si>
  <si>
    <t>Acute restraint stress triggers progesterone withdrawal and endometrial breakdown and shedding through corticosterone stimulation in mouse menstrual-like model</t>
  </si>
  <si>
    <t xml:space="preserve">Twenty ovarian chocolate cysts (ectopic endometriotium of endometriosis patients, mean age: 29.2 ± 4.0, stage III–IV) and 20 eutopic endometrium (mean age: 30.1 ± 3.9, stage III–IV) were obtained by biopsy undergoing laparoscopy in this study. </t>
  </si>
  <si>
    <t>Estradiol promotes EMT in endometriosis via MALAT1/miR200s sponge function</t>
  </si>
  <si>
    <t>Five-year-old Romney × Coopworth ewes (n = 100) with a history of either single or twin lambing and a narrow weight range (65–72 kg) were selected for this study</t>
  </si>
  <si>
    <t>Gestational nutrition 1: alterations to gestational nutrition can increase indicators of fertility in sheep</t>
  </si>
  <si>
    <t>Volume 157 (2019): Issue 3 (Mar 2019)</t>
  </si>
  <si>
    <t>characterize the number and location of spermatozoa within the cervix and (ii) quantify sialic acid and fucose within the cervical lumen and channels in Suffolk and Belclare ewes. Oestrus was synchronized in 18 Belclare and 14 Suffolk multiparous ewes…</t>
  </si>
  <si>
    <t>Cervical mucus sialic acid content determines the ability of frozen-thawed ram sperm to migrate through the cervix
Cervical mucus sialic acid content determines the ability of frozen-thawed ram sperm to migrate through the cervix
Cervical mucus sialic acid content determines the ability of frozen-thawed ram sperm to migrate through the cervix
Cervical mucus sialic acid content determines the ability of frozen-thawed ram sperm to migrate through the cervix
Cervical mucus sialic acid content determines the ability of frozen-thawed ram sperm to migrate through the cervix</t>
  </si>
  <si>
    <t>The subjects recruited into the study were women of reproductive age attending our department between October 2016 and October 2017.</t>
  </si>
  <si>
    <t>CXCL16/CXCR6 interaction promotes endometrial decidualization via the PI3K/AKT pathway</t>
  </si>
  <si>
    <t xml:space="preserve">Female mice carrying the Hdac8 floxed allele (fl/+), a kind gift from Eric Olson (Haberland et al. 2009) were crossed either with Zp3-Cre (JAX #003651) (de Vries et al. 2000) or Vasa-Cre (JAX # 006954) (Gallardo et al. 2007) male mice. To analyze the fertility of female mice with various genotypes, mutant female mice (6–8 weeks old) were bred with wild-type C57BL/6J mice. </t>
  </si>
  <si>
    <t>Oocyte-specific deletion of Hdac8 in mice reveals stage-specific effects on fertility</t>
  </si>
  <si>
    <t>Volume 157 (2019): Issue 4 (Apr 2019)</t>
  </si>
  <si>
    <t xml:space="preserve">Large White × Landrace gilts (age 11–14 months; n = 31) were observed daily for signs of oestrus and were housed in groups of 6–8 animals per pen….At GD45, 60 and 90, foetal sex was determined morphologically. </t>
  </si>
  <si>
    <t>Association of foetal size and sex with porcine foeto-maternal interface integrin expression</t>
  </si>
  <si>
    <t xml:space="preserve">Evidence that growth hormone can improve mitochondrial function in oocytes from aged mice
</t>
  </si>
  <si>
    <t xml:space="preserve">Female C57BL/6J mice, at 4 (~20 g) and 32 weeks of age (~30 g), were obtained from Beijing HFK Bioscience Co. Inc. Both young (4–5 weeks) and aged (32–33 weeks) mice were assigned randomly to experimental and control groups and treated for 8 weeks. </t>
  </si>
  <si>
    <t>As previously described (Zhang et al. 2016b), normal endometrial samples were obtained from 10 patients aged 27–40 years old (mean age: 33.10 years old) with tubal infertility and without endometriosis</t>
  </si>
  <si>
    <t>Notch activity mediates oestrogen-induced stromal cell invasion in endometriosis</t>
  </si>
  <si>
    <t xml:space="preserve">he oestrous cycles of 35 Charolais and Limousin crossbred heifers with a mean age (± s.d.) of 24.9 ± 5.6 months and weight (± s.d.) of 601.6 ± 47.7 kg were synchronized with an injection of gonadotropin-releasing hormone (GnRH) </t>
  </si>
  <si>
    <t>Progesterone alters the bovine uterine fluid lipidome during the period of elongation</t>
  </si>
  <si>
    <t xml:space="preserve">Cows were synchronized as previously described (Larson et al. 2006) and pregnancies established (day 0) by artificial insemination with frozen semen from a single sire. </t>
  </si>
  <si>
    <t>Serum and tissue pregnanes and pregnenes after dexamethasone treatment of cows in late gestation</t>
  </si>
  <si>
    <t>Volume 157 (2019): Issue 5 (May 2019)</t>
  </si>
  <si>
    <t xml:space="preserve">Gastrointestinal capacity, gut hormones and appetite change during rat pregnancy and lactation
</t>
  </si>
  <si>
    <t xml:space="preserve">Female Wistar rats (Harlan, Bicester, UK; n = 49) were housed in groups of three or four, with free access to standard rodent breeding diet (801730, Special Diets Service Essex, UK), water and bedding material. </t>
  </si>
  <si>
    <t>All female ICR mice used in this study were from Beijing Vital River Laboratory Animal Technology Co. Ltd. (Beijing, China)</t>
  </si>
  <si>
    <t xml:space="preserve">C-type natriuretic peptide enhances mouse preantral follicle growth
</t>
  </si>
  <si>
    <t xml:space="preserve">GV oocytes were obtained from 1.5- to 3.5-month-old unprimed F1 (C57Bl6/Tar × CBA/Tar) mice. </t>
  </si>
  <si>
    <t>Transcriptional status of mouse oocytes corresponds with their ability to generate Ca2+ release</t>
  </si>
  <si>
    <t>Volume 157 (2019): Issue 6 (Jun 2019)</t>
  </si>
  <si>
    <t xml:space="preserve">Ovaries were collected from a local slaughterhouse and transported to the laboratory at 28–35°C in physiological saline solution. </t>
  </si>
  <si>
    <t>HASPIN kinase mediates histone deacetylation to regulate oocyte meiotic maturation in pigs</t>
  </si>
  <si>
    <t>Female CD1 mice were randomly divided into four groups…</t>
  </si>
  <si>
    <t>Multiple superovulations alter histone modifications in mouse early embryos</t>
  </si>
  <si>
    <t xml:space="preserve">Seven premenopausal patients with tubal EM (case group) and seven premenopausal patients suffering from uterine leiomyoma (control group) were recruited. </t>
  </si>
  <si>
    <t>Genome-wide profiling of miRNA expression patterns in tubal endometriosis</t>
  </si>
  <si>
    <t xml:space="preserve">We selected endometrial and ectopic lesions from the secretory phase of patients with EMS according to preoperative ultrasonography and menstrual cycle data as the experimental group. </t>
  </si>
  <si>
    <t>AC002454.1 and CDK6 synergistically promote endometrial cell migration and invasion in endometriosis</t>
  </si>
  <si>
    <t xml:space="preserve">Bovine ovaries (one per animal) were collected at a local abattoir </t>
  </si>
  <si>
    <t xml:space="preserve">Transcriptome analyses of ovarian stroma: tunica albuginea, interstitium and theca interna
</t>
  </si>
  <si>
    <t>Volume 158 (2019): Issue 1 (Jul 2019)</t>
  </si>
  <si>
    <t>The reproductive tract of 225 female roe deer was obtained during regular huntings from September 2015 to January 2016 and September 2016 to January 2017.</t>
  </si>
  <si>
    <t>Uterine fluid proteome changes during diapause and resumption of embryo development in roe deer (Capreolus capreolus)</t>
  </si>
  <si>
    <t>Samples of surgically removed ovarian tissues were obtained from eight women in reproductive age (19-32 years old).</t>
  </si>
  <si>
    <t>Effect of the neuropeptide phoenixin and its receptor GPR173 during folliculogenesis</t>
  </si>
  <si>
    <t xml:space="preserve">The design was a prospective cohort study conducted from June 2016 to February 2017 at the University of Florida Dairy Unit using a group of 45 lactating Holstein Bos taurus taurus dairy cows </t>
  </si>
  <si>
    <t xml:space="preserve">Persistent effects on bovine granulosa cell transcriptome after resolution of uterine disease
</t>
  </si>
  <si>
    <t xml:space="preserve">Adult female virgin BALB/c mice (3 months old, ~26 g) were used in this study. </t>
  </si>
  <si>
    <t>Microtubule depolymerization attenuates WNT4/CaMKIIα signaling in mouse uterus and leads to implantation failure</t>
  </si>
  <si>
    <t>Adult female Kunming (KM) mice (8 weeks old, 20–25 g) were orally administrated at different concentrations of TOCP…</t>
  </si>
  <si>
    <t>Tri-ortho-cresyl phosphate induces autophagy of mouse ovarian granulosa cells</t>
  </si>
  <si>
    <t xml:space="preserve">Holstein primiparous cows (n = 37) were managed in loose housing during lactation. </t>
  </si>
  <si>
    <t>Effects of a n-3 polyunsaturated fatty acid-enriched diet on embryo production in dairy cows</t>
  </si>
  <si>
    <t>Bovine oviducts at the early luteal phase (corresponding to days 3–5 of the estrous cycle) were obtained from slaughtered heifers and selected based on ovarian morphology</t>
  </si>
  <si>
    <t xml:space="preserve">Gene expression and metabolic response of bovine oviduct epithelial cells to the early embryo
</t>
  </si>
  <si>
    <t>Placenta (with attached fetal membranes) and myometrium were obtained, with Institutional Research and Ethics Committee approval, from women at the time of delivery.</t>
  </si>
  <si>
    <t>Novel anti-inflammatory actions of TIPE2 in human primary amnion and myometrial cells</t>
  </si>
  <si>
    <t xml:space="preserve">Adult female mice were orally exposed to 10% (w/v) ethanol in drinking water for 17 days previous to mating and up to day 10 of gestation. </t>
  </si>
  <si>
    <t>Decidual vascularization during organogenesis after perigestational alcohol ingestion</t>
  </si>
  <si>
    <t xml:space="preserve">Porcine ovarian follicles, WAT around the kidney and plasma were collected from MS and LW sexually mature pigs at a local abattoir </t>
  </si>
  <si>
    <t>Vaspin in the pig ovarian follicles: expression and regulation by different hormones</t>
  </si>
  <si>
    <t>Volume 158 (2019): Issue 2 (Aug 2019)</t>
  </si>
  <si>
    <t>Females were killed by spinal dislocation at embryonic days: E10.5, E11.5, E12.5, E13.5, E14.5, E16.5 and E18.5, and the newborns were killed at 1 and 2 dpp (days post partum). The sex of all studied individuals was established by the genotyping using primers to detect Sly (Y chromosome) and Xlr (X chromosome) (McFarlane et al. 2013).</t>
  </si>
  <si>
    <t>Tissue-specific knockout of E-cadherin (Cdh1) in developing mouse gonads causes germ cells loss</t>
  </si>
  <si>
    <t>Placentae were collected from The Royal Women’s Hospital Melbourne, with informed consent as approved by the Human Research and Ethics Committee </t>
  </si>
  <si>
    <t>Dysregulation of the placental renin–angiotensin system in human fetal growth restriction</t>
  </si>
  <si>
    <t>Volume 158 (2019): Issue 3 (Sep 2019)</t>
  </si>
  <si>
    <t>Peripheral blood mononuclear cells (PBMCs) were collected from three groups of patients, including control, RM and RIF groups. The RM group includes ten women who had clinically spontaneous abortion for two or more times occurred prior to 20 weeks of gestation, confirmed by ultrasound</t>
  </si>
  <si>
    <t>Characterization of dendritic cell (DC)-10 in recurrent miscarriage and recurrent implantation failure</t>
  </si>
  <si>
    <t xml:space="preserve">The patients included in the current study were premenopausal women (aged 22–49 years) who attended the Obstetrics and Gynecology Hospital of Fudan University </t>
  </si>
  <si>
    <t>Elevated heme impairs macrophage phagocytosis in endometriosis</t>
  </si>
  <si>
    <t>We tested five adult male rhesus monkeys between the ages of 15 and 36 years. We tested 14 adult capuchin monkeys (nine females) between the ages of 9 and &gt;40 years</t>
  </si>
  <si>
    <t>Limited evidence of number–space mapping in rhesus monkeys (Macaca mulatta) and capuchin monkeys (Sapajus apella).</t>
  </si>
  <si>
    <t>2019, Volume 133, Issue 3 (August)</t>
  </si>
  <si>
    <t>Men were eligible to participate if they (a) had not had a vasectomy, (b) had never sought treatment for infertility, (c) were aged 18–35 years, and (d) were currently in a committed, sexually active relationship lasting at least 3 months</t>
  </si>
  <si>
    <t>Life history correlates of human (Homo sapiens) ejaculate quality.</t>
  </si>
  <si>
    <t>Monkeys (Sapajus apella and Macaca tonkeana) and great apes (Gorilla gorilla, Pongo abelii, Pan paniscus, and Pan troglodytes) play for the highest bid.</t>
  </si>
  <si>
    <t>Forty-two subjects took part in the experiment: six brown capuchin monkeys (Sapajus apella), five Tonkean macaques (Macaca tonkeana), six orangutans (Pongo abelii), seven gorillas (Gorilla gorilla), 12 chimpanzees (Pan troglodytes), and six bonobos (Pan paniscus; Table S1 in the online supplemental materials)....Population: Animal / Male / Female</t>
  </si>
  <si>
    <t>Transitivity and structural balance in marmot social networks</t>
  </si>
  <si>
    <t>June 2019, 73:88</t>
  </si>
  <si>
    <t>Data used in the current study come from 5 colonies (River, Bench, Town, Marmot Meadow, Picnic) that received similar levels of sampling in each year (average &gt; 100 h per colony per year).</t>
  </si>
  <si>
    <t>Learning prosociality: insights from young forager and subsistence farmer children’s food sharing with mothers and others</t>
  </si>
  <si>
    <t xml:space="preserve">Of these children, 23 were Efe (12 girls and 11 boys; Xage 26 months, SD = 10.1) and 22 were Lese (11 girls and 11 boys; Xage 24 months, SD = 9.6). </t>
  </si>
  <si>
    <t>Associative learning is necessary for airborne pheromones to activate sexual arousal-linked brain areas of female rats</t>
  </si>
  <si>
    <t>Eight pups for each age (4, 6, and 8 weeks) and sex were used as urine donors for analysis of the development of pheromone.</t>
  </si>
  <si>
    <t>Social flexibility and environmental unpredictability in African striped mice</t>
  </si>
  <si>
    <t>July 2019, 73:94</t>
  </si>
  <si>
    <t>Data for the reproductive tactic were available for 409 females from 15 generations twice per month, and radio-tracking at least one individual per group 5 days a week. Field study</t>
  </si>
  <si>
    <t>a long-term study of wild population of red squirrels within Champagne and Aishihik First Nation traditional territory along the Alaska Highway…</t>
  </si>
  <si>
    <t>August 2019, 73:113</t>
  </si>
  <si>
    <t>Stress activity is not predictive of coping style in North American red squirrel</t>
  </si>
  <si>
    <t>We captured 17 adult T. cirrhosus using mist nets in Soberanía National Park.</t>
  </si>
  <si>
    <t>Effects of information load on response times in frogs and bats: mate choice vs. prey choice</t>
  </si>
  <si>
    <t>List of subjects, sex, age (in months) and age class on the day of the experiment and responses: presence of an alarm call and gaze alternation</t>
  </si>
  <si>
    <t>The development of communication in alarm contexts in wild chimpanzees</t>
  </si>
  <si>
    <t>All adult (&gt; 5 years old) and sexually active females in this group (N = 13 females) were included in this study.</t>
  </si>
  <si>
    <t>The redder the better? Information content of red skin coloration in female Japanese macaques</t>
  </si>
  <si>
    <r>
      <t xml:space="preserve">We tested T. cirrhosus (n = 13, two non-reproductive females and 11 males) from February through June 2014. </t>
    </r>
    <r>
      <rPr>
        <sz val="12"/>
        <color rgb="FFFF0000"/>
        <rFont val="Calibri (Body)_x0000_"/>
      </rPr>
      <t>While we tested too few females (n = 2) to perform statistical tests comparing males and females, we saw no evidence of sex-based differences in behavior.</t>
    </r>
  </si>
  <si>
    <t>Habituation and ecological salience: insights into the foraging ecology of the fringed-lipped bat, Trachops cirrhosus</t>
  </si>
  <si>
    <t>We observed a total of 42 Verreaux’s sifakas living in 7 adjacent groups ranging in size from 2 to 10 individuals</t>
  </si>
  <si>
    <t>September 2019, 73:131</t>
  </si>
  <si>
    <t>One size fits all? Relationships among group size, health, and ecology indicate a lack of an optimal group size in a wild lemur population</t>
  </si>
  <si>
    <t>We used Longworth traps to capture 36 voles in four high-elevation populations (1428 to 1695 m a.s.l.) and 43 voles in five low-elevation populations</t>
  </si>
  <si>
    <t>Evidence of phenotypic correlation between exploration activity and resting metabolic rate among populations across an elevation gradient in a small rodent species</t>
  </si>
  <si>
    <t>We recorded L. africana calls between 1984 and 1990 and between 1998 and 2006 in Amboseli, Kenya</t>
  </si>
  <si>
    <t>Volume 30, Issue 3, May/June 2019</t>
  </si>
  <si>
    <t>Differences in combinatorial calls among the 3 elephant species cannot be explained by phylogeny</t>
  </si>
  <si>
    <t>We trapped coyotes in the Chicago area from April 2008 to January 2016 using leg-hold or snare traps.</t>
  </si>
  <si>
    <t>Behavioral responses by an apex predator to urbanization</t>
  </si>
  <si>
    <t>The sex of individual adult dolphins was determined by 1) molecular analysis of skin samples collected by remote biopsy sampling…</t>
  </si>
  <si>
    <t>Assortative interactions revealed in a fission–fusion society of Australian humpback dolphins</t>
  </si>
  <si>
    <t>Volume 30, Issue 4, July/August 2019</t>
  </si>
  <si>
    <t>Genetic relatedness delineates the social structure of southern Australian bottlenose dolphins</t>
  </si>
  <si>
    <t>f the 143 dolphins included in the social analyses, we were able to determine the sex of 100 individuals: 24 females and 23 males in PD community and 31 females and 22 males in DK community.</t>
  </si>
  <si>
    <t>The effects of stress and glucocorticoids on vocalizations: a test in North American red squirrels</t>
  </si>
  <si>
    <t>All squirrels were marked individually with ear tags with distinct alphanumeric combinations (Monel #1; National Band and Tag, Newport, KY), and wires in unique color combinations were threaded through the ear tags to allow for individual identification from a distance.</t>
  </si>
  <si>
    <t>Battle of the sexes: a multi-male mating strategy helps lionesses win the gender war of fitness</t>
  </si>
  <si>
    <t>We observed 70 adult lions (21 males and 49 females)</t>
  </si>
  <si>
    <t>Rate of intersexual interactions affects injury likelihood in Tasmanian devil contact networks</t>
  </si>
  <si>
    <t>All sexually mature devils (2 years of age and older) trapped in the study area with a trap history that indicated they were residents of the core area were fitted with collars between January and March 2015 (12 females, 10 males).</t>
  </si>
  <si>
    <t>the Sonso community consisted of 68 individuals (12 adult males and 23 adult females with their offspring)</t>
  </si>
  <si>
    <t>Volume 30, Issue 5, September/October</t>
  </si>
  <si>
    <t>MHC-associated mate choice under competitive conditions in captive versus wild Tasmanian devils</t>
  </si>
  <si>
    <r>
      <t>For captive devils, we examined MHC-associated reproductive success using data collected from 98 individuals (49 males and 49 females)...</t>
    </r>
    <r>
      <rPr>
        <sz val="12"/>
        <color rgb="FFFF0000"/>
        <rFont val="Calibri (Body)_x0000_"/>
      </rPr>
      <t>both sexes were analyzed separately</t>
    </r>
  </si>
  <si>
    <t>The costs of competition: injury patterns in 2 Asian colobine monkeys</t>
  </si>
  <si>
    <t>The study sample consisted of 59 adults and 24 immatures belonging to 2 neighboring groups (O and P) of Nepal gray langurs and 77 adults and 46 immatures from 4 neighboring groups (PA, PB, PO, and PS) of Phayre’s leaf monkeys (see Supplementary Table S1 for details; age–sex class definitions below).</t>
  </si>
  <si>
    <t>Mesopredators change temporal activity in response to a recolonizing apex predator</t>
  </si>
  <si>
    <t>Summary of independent detections, or photographs separated by at least 30 minutes, of humans, wolves (Canis lupus), coyotes (Canis latrans), and bobcats (Lynx rufus) in the study areas with (n = 2) and without (n = 2) established wolf packs</t>
  </si>
  <si>
    <t>xperimental data were collected over 2 periods (October 2015 to February 2016 and July–September 2017) on 7 wild groups (mean ± SD group size: 10.9 ± 5.2, range: 4–17);</t>
  </si>
  <si>
    <t>Experimental field evidence that out-group threats influence within-group behavior</t>
  </si>
  <si>
    <t>We obtained data on all 173 athletes (89 men aged 19–38 years; 84 women aged 22–40 years)</t>
  </si>
  <si>
    <t>Attractiveness is positively related to World Cup performance in male, but not female, biathletes</t>
  </si>
  <si>
    <t>Drought decreases cooperative sentinel behavior and affects vocal coordination in meerkats</t>
  </si>
  <si>
    <t>Epub Online: 03 July 2019</t>
  </si>
  <si>
    <t xml:space="preserve">All individuals’ age, sex, dominance status, group size, and whether and how many pups were in the group were documented. </t>
  </si>
  <si>
    <t>There are 696 households in five villages in our study site. In 2015, there were 182 living monks and 15 nuns in our study villages. The operational sex ratio excluding monks for the population is 89.83</t>
  </si>
  <si>
    <t>Marriage stability in a pastoralist society</t>
  </si>
  <si>
    <t>Epub Online: 08 July 2019</t>
  </si>
  <si>
    <t>The field survey was carried out from sunrise (typically between 04:30 and 05:00 AM) to 10:00 AM, which is the time squirrels are most active...We recorded 81 AD (urban habitat: human n = 17, predator n = 18, novel object n = 11; rural habitat: human n = 12, predator n = 14, novel object n = 9) and 137 FID (urban habitat: human n = 24, predator n = 29, novel object n = 25; rural habitat: human n = 25, predator n = 19, novel object n = 15).</t>
  </si>
  <si>
    <t>Decreased vigilance or habituation to humans? Mechanisms on increased boldness in urban animals</t>
  </si>
  <si>
    <t>Epub Online: 24 July 2019</t>
  </si>
  <si>
    <t>Analyzed by sex</t>
  </si>
  <si>
    <t>%Analyzed by sex</t>
  </si>
  <si>
    <t xml:space="preserve">2009 vs. 2019 Both Sexes vs Single and Unspecified </t>
  </si>
  <si>
    <t xml:space="preserve">p value </t>
  </si>
  <si>
    <t xml:space="preserve">signifiance </t>
  </si>
  <si>
    <t>**</t>
  </si>
  <si>
    <t>&lt;0.0001</t>
  </si>
  <si>
    <t>****</t>
  </si>
  <si>
    <t>p=0.0005</t>
  </si>
  <si>
    <t>p=0.0015</t>
  </si>
  <si>
    <t>***</t>
  </si>
  <si>
    <t>ns</t>
  </si>
  <si>
    <t>p=0.0176</t>
  </si>
  <si>
    <t>*</t>
  </si>
  <si>
    <t xml:space="preserve">2009 vs 2019 Sex-Based Analyses </t>
  </si>
  <si>
    <t xml:space="preserve">All Categories </t>
  </si>
  <si>
    <t>p&lt;0.0001</t>
  </si>
  <si>
    <t>Total</t>
  </si>
  <si>
    <t xml:space="preserve">M:F Ratio </t>
  </si>
  <si>
    <t>M:F Ratio</t>
  </si>
  <si>
    <t xml:space="preserve">% change </t>
  </si>
  <si>
    <t>F:M Ratio</t>
  </si>
  <si>
    <t xml:space="preserve">HUMAN STUDIES </t>
  </si>
  <si>
    <t>HUMAN STUDIES 2019</t>
  </si>
  <si>
    <t xml:space="preserve">HUMAN STUDIES 2009 </t>
  </si>
  <si>
    <t xml:space="preserve">Category </t>
  </si>
  <si>
    <t>Rationale</t>
  </si>
  <si>
    <t>All animals analysed were P3 or younger, thus no sex determination was attempted. Analyses are thought to include animals of both sexes at approximately equal proportions."</t>
  </si>
  <si>
    <t xml:space="preserve">"We only used male mice in this study to avoid potential artifacts that may arise in gender mismatched adoptive transfer (AT) settings. </t>
  </si>
  <si>
    <t>"To avoid the influence of hormonal changes, only male rats were included in this study."</t>
  </si>
  <si>
    <t>"Using male mice ensured reduced gender-dependent variability in plaque deposition."</t>
  </si>
  <si>
    <t>'"Because we have detected no difference in phenotype between male and female animals in past or present study of this animal model, results from both sexes were combined."</t>
  </si>
  <si>
    <t>"No sex differences were detected on primary outcome variables; therefore, data from male and female subjects were pooled for analysis."</t>
  </si>
  <si>
    <t>"We observed some difficulties when dealing with the female ob mice....Cleaning this out is quite time consuming, and we concentrated on male ob mice"</t>
  </si>
  <si>
    <t xml:space="preserve">Pharmacology </t>
  </si>
  <si>
    <t>"we used males exclusively in these experiments to minimize possible variability resulting from sex differences"</t>
  </si>
  <si>
    <t>"we did not have the power to examine for sex effects in the current design"</t>
  </si>
  <si>
    <t>"Since historically, predominantly females are exposed to these estrogenic compounds through contraceptive use and estrogen replacement therapy, and lupus exhibits a strong female sex bias, for this study we investigated the effects of E2 and EE on female NZB/WF1 mice only."</t>
  </si>
  <si>
    <t>"Female subjects were not enrolled to avoid potential gender-dimorphic variations in bone microarchitecture. "</t>
  </si>
  <si>
    <t xml:space="preserve">Behavioral Physiology </t>
  </si>
  <si>
    <t xml:space="preserve">Journal </t>
  </si>
  <si>
    <t>"Experiments on Foxp3Sf mice and FoxpWT littermate controls were done in male mice because the Foxp3Sf allele is X-linked and the experiments could not be done in female mice. Th9 transfer experiments were all done in male mice because Foxp3Sf donor Th9 cells were obtained from male mice and could not be transferred to female recipients due to risk of rejection. All remaining experiments were done in both male and female mice and were age and sex-matched within experiments."</t>
  </si>
  <si>
    <t>"studies in the fetal period used the male offspring while studies in the adult period used the female offspring, as ewe lambs are easier to group house when compared to growing rams"</t>
  </si>
  <si>
    <t>"At P21, litters were weaned and only male pups were included in the experiments described below as gender-specific effects of VPA exposure have been reported"</t>
  </si>
  <si>
    <t>"To minimize extrinsic variability, we used adult wild-type mice (C57BL/6J, Jackson Laboratories) of the same sex (male) maintained on the same diet (normal) and exposed to the same light-dark cycles and limited exercise."</t>
  </si>
  <si>
    <t xml:space="preserve">Article # </t>
  </si>
  <si>
    <t>"In all experiments, male and female littermates were pooled together and analyzed as one group"</t>
  </si>
  <si>
    <t>"As we have previously shown sex‐specific downregulation of SIRT1 by MHF in male offspring (Nguyen et al. 2017), only male offspring were examined in the present study."</t>
  </si>
  <si>
    <t>"We focused upon a single gender, as there are sex differences in glucose metabolism"</t>
  </si>
  <si>
    <t>"Because female mice are known to have a higher expression of retinoic X receptors and higher sensitivity to FXR agonists than males (Kosters et al., 2013), we focused on females in this study."</t>
  </si>
  <si>
    <t>"Six of the eight participants were women and consequently the study was not designed to assess the effects of sex on the metabolic response to dietary intervention."</t>
  </si>
  <si>
    <t>All data presented are from female mice….n addition, neuronal deletion of RANK has been shown to be involved in thermoregulation in female but not male mice,1 although it is unknown exactly which neurones are involved in this process. Therefore, we also used our female NPYcre/+;RANKlox/lox mice to investigate whether NPY neurones contribute to the control of thermoregulation by RANK.</t>
  </si>
  <si>
    <t>"We included only male mice to limit possible confounding off-target effects of tamoxifen in young female mice and other sex hormone turbulences of female mice."</t>
  </si>
  <si>
    <t>"Only women were recruited to reduce unwanted variability in the design"</t>
  </si>
  <si>
    <t>"We chose to use male mice, as female mice tend to have twice the levels of circulating CORT as males, and these levels may shift in response to stage of the estrus cycle"</t>
  </si>
  <si>
    <t>"We could not compare the sexes as only four of the 25 wood mice were females.However, we have previously shown that the sex of wood mice has no effects on seed management "</t>
  </si>
  <si>
    <t>"While we tested too few females (n = 2) to perform statistical tests comparing males and females, we saw no evidence of sex-based differences in behavior."</t>
  </si>
  <si>
    <t>"Because adult males and juveniles of either sex rarely called, we report data from adult females only"</t>
  </si>
  <si>
    <t>"….we were unable to consistently distinguish between male and female prairie dogs and therefore pooled both sexes in analyses.</t>
  </si>
  <si>
    <t>Inability to sex subjects</t>
  </si>
  <si>
    <t xml:space="preserve">Variability </t>
  </si>
  <si>
    <t xml:space="preserve">Thirty-two male Long Evans rats were obtained at 51–75 g...PPA has been associated with neurodevelopmental disorders including Autism Spectrum Disorders, which tends to occur more commonly in males than females [15]. As such, male rats were the primary focus in the present study, albeit a limitation, as there is a lack of research on the effect of PPA on female rats. </t>
  </si>
  <si>
    <t xml:space="preserve">Experimental Factors </t>
  </si>
  <si>
    <t xml:space="preserve">Animal Husbandry </t>
  </si>
  <si>
    <t xml:space="preserve">Inability to determine sex </t>
  </si>
  <si>
    <t>Increased experimental variability</t>
  </si>
  <si>
    <t>Knowledge of sex-differences or effects</t>
  </si>
  <si>
    <t>Limited sample size</t>
  </si>
  <si>
    <t xml:space="preserve">Animal husbandry </t>
  </si>
  <si>
    <t>Note: In original Beery and Zucker report, they sampled 100 articles each from Reproduction and Biol Reproduction for a total of 200 articles</t>
  </si>
  <si>
    <t xml:space="preserve">Experimental conditions </t>
  </si>
  <si>
    <t>Rationale for single-sex studies or lack of sex-based analyses</t>
  </si>
  <si>
    <t xml:space="preserve">N </t>
  </si>
  <si>
    <t>(%)</t>
  </si>
  <si>
    <t>Description of Rationale</t>
  </si>
  <si>
    <t>N Provided by Sex</t>
  </si>
  <si>
    <t>Percent N by Sex</t>
  </si>
  <si>
    <t>Total Studies to include both sexes</t>
  </si>
  <si>
    <t>TOTAL</t>
  </si>
  <si>
    <t xml:space="preserve">N Studies </t>
  </si>
  <si>
    <t>to obtain ADR (adr/adr) mice, Balb/c × adr/+ females were mated with Balb/c × adr/+ males and raised in a pathogen‐free animal facility….</t>
  </si>
  <si>
    <t xml:space="preserve">Thy1-GCaMP6s mice (C57BL/6J-Tg(Thy1-GCaMP6s)GP4.12Dkim/J; JAX stock 025776) (72) (2-3 months old) were placed on a warming plate and anesthetized with isoflurane and respiration closely monitored for all surgical and experimental procedures…..Hippocampal neurons were cultured from E18 C57/Bl6 wild type mice or APP/APLP1
double knock out (dKO) mice </t>
  </si>
  <si>
    <t>Growth, metabolism, and blood characteristics were measured in cohorts of male and female mice…</t>
  </si>
  <si>
    <t>Table Analyzed</t>
  </si>
  <si>
    <t>Physiology Analyses</t>
  </si>
  <si>
    <t>P value and statistical significance</t>
  </si>
  <si>
    <t>Test</t>
  </si>
  <si>
    <t>Chi-square</t>
  </si>
  <si>
    <t>Chi-square, df</t>
  </si>
  <si>
    <t>0.4068, 1</t>
  </si>
  <si>
    <t>z</t>
  </si>
  <si>
    <t>P value</t>
  </si>
  <si>
    <t>P value summary</t>
  </si>
  <si>
    <t>One- or two-sided</t>
  </si>
  <si>
    <t>Two-sided</t>
  </si>
  <si>
    <t>Statistically significant (P &lt; 0.05)?</t>
  </si>
  <si>
    <t>No</t>
  </si>
  <si>
    <t>Data analyzed</t>
  </si>
  <si>
    <t>Analyzed By Sex</t>
  </si>
  <si>
    <t>Did Not Analyze by Sex</t>
  </si>
  <si>
    <t>2009</t>
  </si>
  <si>
    <t>2019</t>
  </si>
  <si>
    <t>Percentage of row total</t>
  </si>
  <si>
    <t>30.00%</t>
  </si>
  <si>
    <t>70.00%</t>
  </si>
  <si>
    <t>41.38%</t>
  </si>
  <si>
    <t>58.62%</t>
  </si>
  <si>
    <t>Percentage of column total</t>
  </si>
  <si>
    <t>20.00%</t>
  </si>
  <si>
    <t>29.17%</t>
  </si>
  <si>
    <t>80.00%</t>
  </si>
  <si>
    <t>70.83%</t>
  </si>
  <si>
    <t>Physiology Both Sexes</t>
  </si>
  <si>
    <t>12.24, 1</t>
  </si>
  <si>
    <t>Yes</t>
  </si>
  <si>
    <t>Both Sexes</t>
  </si>
  <si>
    <t>12.50%</t>
  </si>
  <si>
    <t>87.50%</t>
  </si>
  <si>
    <t>36.25%</t>
  </si>
  <si>
    <t>63.75%</t>
  </si>
  <si>
    <t>25.64%</t>
  </si>
  <si>
    <t>57.85%</t>
  </si>
  <si>
    <t>74.36%</t>
  </si>
  <si>
    <t>42.15%</t>
  </si>
  <si>
    <t>General Biology Both Sexes</t>
  </si>
  <si>
    <t>10.06, 1</t>
  </si>
  <si>
    <t>Single Sex or Unspecified</t>
  </si>
  <si>
    <t xml:space="preserve">  2009</t>
  </si>
  <si>
    <t>33.75%</t>
  </si>
  <si>
    <t>66.25%</t>
  </si>
  <si>
    <t>58.75%</t>
  </si>
  <si>
    <t>41.25%</t>
  </si>
  <si>
    <t>36.49%</t>
  </si>
  <si>
    <t>61.63%</t>
  </si>
  <si>
    <t>63.51%</t>
  </si>
  <si>
    <t>38.37%</t>
  </si>
  <si>
    <t>General Biology Analyses</t>
  </si>
  <si>
    <t>2.160, 1</t>
  </si>
  <si>
    <t>37.04%</t>
  </si>
  <si>
    <t>62.96%</t>
  </si>
  <si>
    <t>21.28%</t>
  </si>
  <si>
    <t>78.72%</t>
  </si>
  <si>
    <t>50.00%</t>
  </si>
  <si>
    <t>31.48%</t>
  </si>
  <si>
    <t>68.52%</t>
  </si>
  <si>
    <t>Immunology Both Sexes</t>
  </si>
  <si>
    <t>16.76, 1</t>
  </si>
  <si>
    <t>16.25%</t>
  </si>
  <si>
    <t>83.75%</t>
  </si>
  <si>
    <t>46.25%</t>
  </si>
  <si>
    <t>53.75%</t>
  </si>
  <si>
    <t>26.00%</t>
  </si>
  <si>
    <t>60.91%</t>
  </si>
  <si>
    <t>74.00%</t>
  </si>
  <si>
    <t>39.09%</t>
  </si>
  <si>
    <t>Immunology Analyses</t>
  </si>
  <si>
    <t>0.07802, 1</t>
  </si>
  <si>
    <t>23.08%</t>
  </si>
  <si>
    <t>76.92%</t>
  </si>
  <si>
    <t>27.03%</t>
  </si>
  <si>
    <t>72.97%</t>
  </si>
  <si>
    <t>Neuroscience Both Sexes</t>
  </si>
  <si>
    <t>18.37, 1</t>
  </si>
  <si>
    <t>28.75%</t>
  </si>
  <si>
    <t>71.25%</t>
  </si>
  <si>
    <t>62.50%</t>
  </si>
  <si>
    <t>37.50%</t>
  </si>
  <si>
    <t>31.51%</t>
  </si>
  <si>
    <t>65.52%</t>
  </si>
  <si>
    <t>68.49%</t>
  </si>
  <si>
    <t>34.48%</t>
  </si>
  <si>
    <t>Neuroscience Analyses</t>
  </si>
  <si>
    <t>0.1421, 1</t>
  </si>
  <si>
    <t>21.74%</t>
  </si>
  <si>
    <t>78.26%</t>
  </si>
  <si>
    <t>18.00%</t>
  </si>
  <si>
    <t>82.00%</t>
  </si>
  <si>
    <t>35.71%</t>
  </si>
  <si>
    <t>30.51%</t>
  </si>
  <si>
    <t>64.29%</t>
  </si>
  <si>
    <t>69.49%</t>
  </si>
  <si>
    <t>Pharmacology Both Sexes</t>
  </si>
  <si>
    <t>0.2648, 1</t>
  </si>
  <si>
    <t>32.50%</t>
  </si>
  <si>
    <t>67.50%</t>
  </si>
  <si>
    <t>53.06%</t>
  </si>
  <si>
    <t>48.65%</t>
  </si>
  <si>
    <t>46.94%</t>
  </si>
  <si>
    <t>51.35%</t>
  </si>
  <si>
    <t>Pharmacology Analyses</t>
  </si>
  <si>
    <t>4.538, 1</t>
  </si>
  <si>
    <t>19.23%</t>
  </si>
  <si>
    <t>80.77%</t>
  </si>
  <si>
    <t>47.83%</t>
  </si>
  <si>
    <t>52.17%</t>
  </si>
  <si>
    <t>31.25%</t>
  </si>
  <si>
    <t>63.64%</t>
  </si>
  <si>
    <t>68.75%</t>
  </si>
  <si>
    <t>36.36%</t>
  </si>
  <si>
    <t>Endocrinology Both Sexes</t>
  </si>
  <si>
    <t>11.24, 1</t>
  </si>
  <si>
    <t>56.25%</t>
  </si>
  <si>
    <t>43.75%</t>
  </si>
  <si>
    <t>34.78%</t>
  </si>
  <si>
    <t>61.54%</t>
  </si>
  <si>
    <t>65.22%</t>
  </si>
  <si>
    <t>38.46%</t>
  </si>
  <si>
    <t>Endocrinology Analyses</t>
  </si>
  <si>
    <t>0.01803, 1</t>
  </si>
  <si>
    <t>58.33%</t>
  </si>
  <si>
    <t>41.67%</t>
  </si>
  <si>
    <t>60.00%</t>
  </si>
  <si>
    <t>40.00%</t>
  </si>
  <si>
    <t>34.15%</t>
  </si>
  <si>
    <t>65.85%</t>
  </si>
  <si>
    <t>Behavioral Physiology Both Sexes</t>
  </si>
  <si>
    <t>5.633, 1</t>
  </si>
  <si>
    <t>42.50%</t>
  </si>
  <si>
    <t>57.50%</t>
  </si>
  <si>
    <t>61.25%</t>
  </si>
  <si>
    <t>38.75%</t>
  </si>
  <si>
    <t>40.96%</t>
  </si>
  <si>
    <t>59.74%</t>
  </si>
  <si>
    <t>59.04%</t>
  </si>
  <si>
    <t>40.26%</t>
  </si>
  <si>
    <t>Behavioral Physiology Analyses</t>
  </si>
  <si>
    <t>0.03776, 1</t>
  </si>
  <si>
    <t>47.06%</t>
  </si>
  <si>
    <t>52.94%</t>
  </si>
  <si>
    <t>44.90%</t>
  </si>
  <si>
    <t>55.10%</t>
  </si>
  <si>
    <t>42.11%</t>
  </si>
  <si>
    <t>57.89%</t>
  </si>
  <si>
    <t>Reproduction Both Sexes</t>
  </si>
  <si>
    <t>0.8820, 1</t>
  </si>
  <si>
    <t>19.00%</t>
  </si>
  <si>
    <t>81.00%</t>
  </si>
  <si>
    <t>13.75%</t>
  </si>
  <si>
    <t>86.25%</t>
  </si>
  <si>
    <t>63.33%</t>
  </si>
  <si>
    <t>54.00%</t>
  </si>
  <si>
    <t>36.67%</t>
  </si>
  <si>
    <t>46.00%</t>
  </si>
  <si>
    <t>Reproduction Analyses</t>
  </si>
  <si>
    <t>3.701, 1</t>
  </si>
  <si>
    <t>100.00%</t>
  </si>
  <si>
    <t>0.00%</t>
  </si>
  <si>
    <t>81.82%</t>
  </si>
  <si>
    <t>18.18%</t>
  </si>
  <si>
    <t>67.86%</t>
  </si>
  <si>
    <t>32.14%</t>
  </si>
  <si>
    <t>Total Both Sexes</t>
  </si>
  <si>
    <t>49.66, 1</t>
  </si>
  <si>
    <t>31.35%</t>
  </si>
  <si>
    <t>68.65%</t>
  </si>
  <si>
    <t>49.44%</t>
  </si>
  <si>
    <t>50.56%</t>
  </si>
  <si>
    <t>39.46%</t>
  </si>
  <si>
    <t>58.26%</t>
  </si>
  <si>
    <t>60.54%</t>
  </si>
  <si>
    <t>41.74%</t>
  </si>
  <si>
    <t>Total Analyses</t>
  </si>
  <si>
    <t>3.638, 1</t>
  </si>
  <si>
    <t>Analyzed by Sex</t>
  </si>
  <si>
    <t>50.43%</t>
  </si>
  <si>
    <t>49.57%</t>
  </si>
  <si>
    <t>42.42%</t>
  </si>
  <si>
    <t>57.58%</t>
  </si>
  <si>
    <t>43.66%</t>
  </si>
  <si>
    <t>35.94%</t>
  </si>
  <si>
    <t>56.34%</t>
  </si>
  <si>
    <t>64.06%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</si>
</sst>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2"/>
      <color theme="1"/>
      <name val="Calibri"/>
      <family val="2"/>
      <scheme val="minor"/>
    </font>
    <font>
      <sz val="12"/>
      <color theme="1"/>
      <name val="Calibri"/>
      <family val="2"/>
      <scheme val="minor"/>
    </font>
    <font>
      <sz val="12"/>
      <color rgb="FFFF0000"/>
      <name val="Calibri"/>
      <family val="2"/>
      <scheme val="minor"/>
    </font>
    <font>
      <b/>
      <sz val="10"/>
      <name val="Verdana"/>
      <family val="2"/>
    </font>
    <font>
      <sz val="10"/>
      <name val="Verdana"/>
      <family val="2"/>
    </font>
    <font>
      <sz val="12"/>
      <color rgb="FFFF0000"/>
      <name val="Calibri (Body)_x0000_"/>
    </font>
    <font>
      <sz val="12"/>
      <color rgb="FF9C0006"/>
      <name val="Calibri"/>
      <family val="2"/>
      <scheme val="minor"/>
    </font>
    <font>
      <sz val="12"/>
      <color rgb="FF202020"/>
      <name val="Calibri"/>
      <family val="2"/>
      <scheme val="minor"/>
    </font>
    <font>
      <b/>
      <sz val="12"/>
      <color theme="1"/>
      <name val="Calibri"/>
      <family val="2"/>
      <scheme val="minor"/>
    </font>
    <font>
      <sz val="16"/>
      <color rgb="FF000000"/>
      <name val="Times New Roman"/>
      <family val="1"/>
    </font>
    <font>
      <sz val="12"/>
      <color theme="1"/>
      <name val="Calibri (Body)_x0000_"/>
    </font>
    <font>
      <b/>
      <sz val="10"/>
      <color theme="1"/>
      <name val="Verdana"/>
      <family val="2"/>
    </font>
    <font>
      <sz val="10"/>
      <color theme="1"/>
      <name val="Verdana"/>
      <family val="2"/>
    </font>
    <font>
      <sz val="12"/>
      <color theme="1"/>
      <name val="Calibri"/>
      <family val="2"/>
    </font>
    <font>
      <sz val="12"/>
      <color rgb="FFFF0000"/>
      <name val="Calibri"/>
      <family val="2"/>
    </font>
    <font>
      <sz val="12"/>
      <color rgb="FF1C1D1E"/>
      <name val="Calibri"/>
      <family val="2"/>
    </font>
    <font>
      <sz val="12"/>
      <color rgb="FF2E2E2E"/>
      <name val="Calibri"/>
      <family val="2"/>
    </font>
    <font>
      <sz val="12"/>
      <color rgb="FF222222"/>
      <name val="Calibri"/>
      <family val="2"/>
    </font>
    <font>
      <b/>
      <sz val="12"/>
      <name val="Calibri"/>
      <family val="2"/>
    </font>
    <font>
      <b/>
      <sz val="12"/>
      <color theme="1"/>
      <name val="Calibri"/>
      <family val="2"/>
    </font>
    <font>
      <sz val="12"/>
      <name val="Calibri"/>
      <family val="2"/>
    </font>
    <font>
      <sz val="12"/>
      <color rgb="FF000000"/>
      <name val="Calibri"/>
      <family val="2"/>
    </font>
    <font>
      <b/>
      <sz val="12"/>
      <color rgb="FF7030A0"/>
      <name val="Calibri"/>
      <family val="2"/>
      <scheme val="minor"/>
    </font>
    <font>
      <b/>
      <sz val="12"/>
      <color rgb="FF7030A0"/>
      <name val="Calibri"/>
      <family val="2"/>
    </font>
    <font>
      <sz val="12"/>
      <color rgb="FFFF0000"/>
      <name val="Calibri (Body)"/>
    </font>
    <font>
      <b/>
      <sz val="14"/>
      <color theme="1"/>
      <name val="Calibri"/>
      <family val="2"/>
      <scheme val="minor"/>
    </font>
    <font>
      <sz val="12"/>
      <color rgb="FF9C5700"/>
      <name val="Calibri"/>
      <family val="2"/>
      <scheme val="minor"/>
    </font>
    <font>
      <b/>
      <sz val="12"/>
      <color rgb="FFFF0000"/>
      <name val="Calibri"/>
      <family val="2"/>
      <scheme val="minor"/>
    </font>
    <font>
      <sz val="12"/>
      <color rgb="FF7030A0"/>
      <name val="Calibri"/>
      <family val="2"/>
      <scheme val="minor"/>
    </font>
    <font>
      <u/>
      <sz val="12"/>
      <color theme="10"/>
      <name val="Calibri"/>
      <family val="2"/>
      <scheme val="minor"/>
    </font>
    <font>
      <u/>
      <sz val="12"/>
      <color theme="11"/>
      <name val="Calibri"/>
      <family val="2"/>
      <scheme val="minor"/>
    </font>
    <font>
      <sz val="12"/>
      <name val="Arial"/>
      <family val="2"/>
    </font>
    <font>
      <b/>
      <sz val="12"/>
      <color rgb="FFFF0000"/>
      <name val="Calibri (Body)_x0000_"/>
    </font>
    <font>
      <b/>
      <sz val="14"/>
      <color rgb="FFFF0000"/>
      <name val="Calibri"/>
      <family val="2"/>
    </font>
  </fonts>
  <fills count="4">
    <fill>
      <patternFill patternType="none"/>
    </fill>
    <fill>
      <patternFill patternType="gray125"/>
    </fill>
    <fill>
      <patternFill patternType="solid">
        <fgColor rgb="FFFFC7CE"/>
      </patternFill>
    </fill>
    <fill>
      <patternFill patternType="solid">
        <fgColor rgb="FFFFEB9C"/>
      </patternFill>
    </fill>
  </fills>
  <borders count="9">
    <border>
      <left/>
      <right/>
      <top/>
      <bottom/>
      <diagonal/>
    </border>
    <border>
      <left style="thin">
        <color auto="1"/>
      </left>
      <right/>
      <top/>
      <bottom/>
      <diagonal/>
    </border>
    <border>
      <left/>
      <right/>
      <top/>
      <bottom style="medium">
        <color auto="1"/>
      </bottom>
      <diagonal/>
    </border>
    <border>
      <left/>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auto="1"/>
      </bottom>
      <diagonal/>
    </border>
    <border>
      <left style="thin">
        <color auto="1"/>
      </left>
      <right/>
      <top/>
      <bottom style="medium">
        <color indexed="64"/>
      </bottom>
      <diagonal/>
    </border>
  </borders>
  <cellStyleXfs count="49">
    <xf numFmtId="0" fontId="0" fillId="0" borderId="0"/>
    <xf numFmtId="0" fontId="6" fillId="2" borderId="0" applyNumberFormat="0" applyBorder="0" applyAlignment="0" applyProtection="0"/>
    <xf numFmtId="0" fontId="4" fillId="0" borderId="0"/>
    <xf numFmtId="9" fontId="1" fillId="0" borderId="0" applyFont="0" applyFill="0" applyBorder="0" applyAlignment="0" applyProtection="0"/>
    <xf numFmtId="0" fontId="26" fillId="3" borderId="0" applyNumberFormat="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126">
    <xf numFmtId="0" fontId="0" fillId="0" borderId="0" xfId="0"/>
    <xf numFmtId="0" fontId="3" fillId="0" borderId="0" xfId="0" applyFont="1" applyAlignment="1">
      <alignment wrapText="1"/>
    </xf>
    <xf numFmtId="49" fontId="3" fillId="0" borderId="0" xfId="0" applyNumberFormat="1" applyFont="1" applyAlignment="1">
      <alignment wrapText="1"/>
    </xf>
    <xf numFmtId="164" fontId="0" fillId="0" borderId="0" xfId="0" applyNumberFormat="1"/>
    <xf numFmtId="1" fontId="0" fillId="0" borderId="0" xfId="0" applyNumberFormat="1"/>
    <xf numFmtId="0" fontId="0" fillId="0" borderId="0" xfId="0" applyFill="1"/>
    <xf numFmtId="0" fontId="0" fillId="0" borderId="0" xfId="0" applyAlignment="1"/>
    <xf numFmtId="0" fontId="7" fillId="0" borderId="0" xfId="0" applyFont="1"/>
    <xf numFmtId="0" fontId="8" fillId="0" borderId="0" xfId="0" applyFont="1"/>
    <xf numFmtId="0" fontId="0" fillId="0" borderId="0" xfId="0" applyFont="1"/>
    <xf numFmtId="0" fontId="9" fillId="0" borderId="0" xfId="0" applyFont="1" applyAlignment="1">
      <alignment wrapText="1"/>
    </xf>
    <xf numFmtId="15" fontId="10" fillId="0" borderId="0" xfId="0" applyNumberFormat="1" applyFont="1" applyAlignment="1"/>
    <xf numFmtId="49" fontId="0" fillId="0" borderId="0" xfId="0" applyNumberFormat="1"/>
    <xf numFmtId="0" fontId="11" fillId="0" borderId="0" xfId="0" applyFont="1" applyAlignment="1">
      <alignment wrapText="1"/>
    </xf>
    <xf numFmtId="0" fontId="12" fillId="0" borderId="0" xfId="0" applyFont="1"/>
    <xf numFmtId="0" fontId="13" fillId="0" borderId="0" xfId="0" applyFont="1"/>
    <xf numFmtId="0" fontId="13" fillId="0" borderId="0" xfId="0" applyFont="1" applyBorder="1"/>
    <xf numFmtId="0" fontId="13" fillId="0" borderId="0" xfId="0" applyFont="1" applyFill="1" applyBorder="1"/>
    <xf numFmtId="0" fontId="13" fillId="0" borderId="0" xfId="0" applyFont="1" applyAlignment="1">
      <alignment wrapText="1"/>
    </xf>
    <xf numFmtId="0" fontId="14" fillId="0" borderId="0" xfId="0" applyFont="1" applyAlignment="1">
      <alignment wrapText="1"/>
    </xf>
    <xf numFmtId="49" fontId="13" fillId="0" borderId="0" xfId="0" applyNumberFormat="1" applyFont="1" applyAlignment="1">
      <alignment wrapText="1"/>
    </xf>
    <xf numFmtId="49" fontId="13" fillId="0" borderId="0" xfId="0" applyNumberFormat="1" applyFont="1" applyBorder="1" applyAlignment="1">
      <alignment wrapText="1"/>
    </xf>
    <xf numFmtId="0" fontId="13" fillId="0" borderId="0" xfId="0" applyFont="1" applyBorder="1" applyAlignment="1">
      <alignment wrapText="1"/>
    </xf>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19" fillId="0" borderId="0" xfId="0" applyFont="1" applyAlignment="1">
      <alignment wrapText="1"/>
    </xf>
    <xf numFmtId="49" fontId="18" fillId="0" borderId="0" xfId="0" applyNumberFormat="1" applyFont="1" applyAlignment="1">
      <alignment wrapText="1"/>
    </xf>
    <xf numFmtId="0" fontId="20" fillId="0" borderId="0" xfId="0" applyFont="1" applyBorder="1"/>
    <xf numFmtId="49" fontId="20" fillId="0" borderId="0" xfId="0" applyNumberFormat="1" applyFont="1" applyBorder="1"/>
    <xf numFmtId="49" fontId="20" fillId="0" borderId="0" xfId="0" applyNumberFormat="1" applyFont="1" applyBorder="1" applyAlignment="1">
      <alignment wrapText="1"/>
    </xf>
    <xf numFmtId="0" fontId="20" fillId="0" borderId="0" xfId="0" applyFont="1" applyBorder="1" applyAlignment="1">
      <alignment wrapText="1"/>
    </xf>
    <xf numFmtId="0" fontId="20" fillId="0" borderId="0" xfId="0" applyFont="1"/>
    <xf numFmtId="49" fontId="20" fillId="0" borderId="0" xfId="0" applyNumberFormat="1" applyFont="1"/>
    <xf numFmtId="49" fontId="20" fillId="0" borderId="0" xfId="0" applyNumberFormat="1" applyFont="1" applyAlignment="1">
      <alignment wrapText="1"/>
    </xf>
    <xf numFmtId="49" fontId="20" fillId="0" borderId="0" xfId="0" applyNumberFormat="1" applyFont="1" applyFill="1"/>
    <xf numFmtId="49" fontId="20" fillId="0" borderId="0" xfId="0" applyNumberFormat="1" applyFont="1" applyFill="1" applyBorder="1"/>
    <xf numFmtId="0" fontId="0" fillId="0" borderId="0" xfId="0"/>
    <xf numFmtId="0" fontId="2" fillId="0" borderId="0" xfId="0" applyFont="1"/>
    <xf numFmtId="0" fontId="0" fillId="0" borderId="0" xfId="0"/>
    <xf numFmtId="0" fontId="12" fillId="0" borderId="0" xfId="2" applyFont="1"/>
    <xf numFmtId="0" fontId="12" fillId="0" borderId="0" xfId="2" applyFont="1" applyFill="1"/>
    <xf numFmtId="0" fontId="0" fillId="0" borderId="0" xfId="0"/>
    <xf numFmtId="0" fontId="5" fillId="0" borderId="0" xfId="0" applyFont="1"/>
    <xf numFmtId="0" fontId="0" fillId="0" borderId="0" xfId="0" applyBorder="1"/>
    <xf numFmtId="0" fontId="0" fillId="0" borderId="0" xfId="0"/>
    <xf numFmtId="0" fontId="22" fillId="0" borderId="0" xfId="0" applyFont="1"/>
    <xf numFmtId="0" fontId="23" fillId="0" borderId="0" xfId="0" applyFont="1"/>
    <xf numFmtId="49" fontId="23" fillId="0" borderId="0" xfId="0" applyNumberFormat="1" applyFont="1" applyAlignment="1">
      <alignment wrapText="1"/>
    </xf>
    <xf numFmtId="0" fontId="0" fillId="0" borderId="0" xfId="0"/>
    <xf numFmtId="0" fontId="8" fillId="0" borderId="0" xfId="0" applyFont="1" applyAlignment="1"/>
    <xf numFmtId="9" fontId="0" fillId="0" borderId="0" xfId="3" applyFont="1"/>
    <xf numFmtId="0" fontId="0" fillId="0" borderId="0" xfId="0"/>
    <xf numFmtId="0" fontId="24" fillId="0" borderId="0" xfId="0" applyFont="1"/>
    <xf numFmtId="0" fontId="0" fillId="0" borderId="0" xfId="0"/>
    <xf numFmtId="0" fontId="25" fillId="0" borderId="0" xfId="0" applyFont="1"/>
    <xf numFmtId="0" fontId="0" fillId="0" borderId="0" xfId="0"/>
    <xf numFmtId="0" fontId="0" fillId="0" borderId="0" xfId="0" applyAlignment="1">
      <alignment vertical="top"/>
    </xf>
    <xf numFmtId="0" fontId="21" fillId="0" borderId="0" xfId="0" applyFont="1"/>
    <xf numFmtId="0" fontId="13" fillId="0" borderId="0" xfId="0" applyFont="1" applyAlignment="1"/>
    <xf numFmtId="0" fontId="13" fillId="0" borderId="0" xfId="0" applyFont="1" applyAlignment="1">
      <alignment vertical="top"/>
    </xf>
    <xf numFmtId="0" fontId="0" fillId="0" borderId="0" xfId="0"/>
    <xf numFmtId="1" fontId="0" fillId="0" borderId="0" xfId="3" applyNumberFormat="1" applyFont="1"/>
    <xf numFmtId="9" fontId="0" fillId="0" borderId="0" xfId="0" applyNumberFormat="1"/>
    <xf numFmtId="0" fontId="27" fillId="0" borderId="0" xfId="0" applyFont="1"/>
    <xf numFmtId="9" fontId="2" fillId="0" borderId="0" xfId="3" applyFont="1"/>
    <xf numFmtId="0" fontId="0" fillId="0" borderId="0" xfId="0" applyAlignment="1">
      <alignment horizontal="left"/>
    </xf>
    <xf numFmtId="0" fontId="20" fillId="0" borderId="0" xfId="0" applyFont="1" applyAlignment="1">
      <alignment horizontal="left"/>
    </xf>
    <xf numFmtId="0" fontId="13" fillId="0" borderId="0" xfId="0" applyFont="1" applyAlignment="1">
      <alignment horizontal="left"/>
    </xf>
    <xf numFmtId="2" fontId="0" fillId="0" borderId="0" xfId="3" applyNumberFormat="1" applyFont="1"/>
    <xf numFmtId="0" fontId="14" fillId="0" borderId="0" xfId="0" applyFont="1" applyAlignment="1"/>
    <xf numFmtId="0" fontId="8" fillId="0" borderId="2" xfId="0" applyFont="1" applyBorder="1" applyAlignment="1"/>
    <xf numFmtId="0" fontId="0" fillId="0" borderId="0" xfId="0" applyFill="1" applyAlignment="1"/>
    <xf numFmtId="0" fontId="12" fillId="0" borderId="0" xfId="2" applyFont="1" applyFill="1" applyAlignment="1"/>
    <xf numFmtId="0" fontId="20" fillId="0" borderId="0" xfId="0" applyFont="1" applyAlignment="1"/>
    <xf numFmtId="49" fontId="20" fillId="0" borderId="0" xfId="0" applyNumberFormat="1" applyFont="1" applyAlignment="1"/>
    <xf numFmtId="49" fontId="13" fillId="0" borderId="0" xfId="0" applyNumberFormat="1" applyFont="1" applyAlignment="1"/>
    <xf numFmtId="49" fontId="20" fillId="0" borderId="0" xfId="0" applyNumberFormat="1" applyFont="1" applyFill="1" applyAlignment="1"/>
    <xf numFmtId="0" fontId="0" fillId="0" borderId="0" xfId="0" applyAlignment="1">
      <alignment vertical="top" wrapText="1"/>
    </xf>
    <xf numFmtId="0" fontId="8" fillId="0" borderId="2" xfId="0" applyFont="1" applyBorder="1" applyAlignment="1">
      <alignment vertical="top" wrapText="1"/>
    </xf>
    <xf numFmtId="0" fontId="0" fillId="0" borderId="0" xfId="0" quotePrefix="1" applyAlignment="1">
      <alignment vertical="top" wrapText="1"/>
    </xf>
    <xf numFmtId="0" fontId="0" fillId="0" borderId="0" xfId="0" quotePrefix="1" applyAlignment="1">
      <alignment vertical="top"/>
    </xf>
    <xf numFmtId="0" fontId="20" fillId="0" borderId="0" xfId="0" applyFont="1" applyAlignment="1">
      <alignment vertical="top"/>
    </xf>
    <xf numFmtId="0" fontId="0" fillId="0" borderId="0" xfId="0" applyFont="1" applyAlignment="1"/>
    <xf numFmtId="0" fontId="8" fillId="0" borderId="0" xfId="0" applyFont="1" applyBorder="1" applyAlignment="1">
      <alignment vertical="top"/>
    </xf>
    <xf numFmtId="0" fontId="31" fillId="0" borderId="0" xfId="0" applyFont="1" applyAlignment="1">
      <alignment horizontal="left"/>
    </xf>
    <xf numFmtId="0" fontId="1" fillId="0" borderId="0" xfId="4" applyFont="1" applyFill="1"/>
    <xf numFmtId="9" fontId="1" fillId="0" borderId="0" xfId="3" applyFont="1" applyFill="1"/>
    <xf numFmtId="1" fontId="1" fillId="0" borderId="0" xfId="3" applyNumberFormat="1" applyFont="1" applyFill="1"/>
    <xf numFmtId="0" fontId="28" fillId="0" borderId="0" xfId="4" applyFont="1" applyFill="1"/>
    <xf numFmtId="9" fontId="28" fillId="0" borderId="0" xfId="4" applyNumberFormat="1" applyFont="1" applyFill="1"/>
    <xf numFmtId="0" fontId="28" fillId="0" borderId="0" xfId="0" applyFont="1" applyFill="1"/>
    <xf numFmtId="9" fontId="28" fillId="0" borderId="0" xfId="3" applyFont="1" applyFill="1"/>
    <xf numFmtId="0" fontId="22" fillId="0" borderId="0" xfId="0" applyFont="1" applyAlignment="1"/>
    <xf numFmtId="0" fontId="3" fillId="0" borderId="4" xfId="0" applyFont="1" applyBorder="1" applyAlignment="1">
      <alignment wrapText="1"/>
    </xf>
    <xf numFmtId="9" fontId="0" fillId="0" borderId="0" xfId="3" applyFont="1" applyBorder="1"/>
    <xf numFmtId="1" fontId="0" fillId="0" borderId="0" xfId="3" applyNumberFormat="1" applyFont="1" applyBorder="1"/>
    <xf numFmtId="2" fontId="0" fillId="0" borderId="0" xfId="3" applyNumberFormat="1" applyFont="1" applyBorder="1"/>
    <xf numFmtId="0" fontId="0" fillId="0" borderId="0" xfId="0" applyFont="1" applyBorder="1"/>
    <xf numFmtId="0" fontId="2" fillId="0" borderId="2" xfId="0" applyFont="1" applyBorder="1"/>
    <xf numFmtId="9" fontId="2" fillId="0" borderId="2" xfId="3" applyFont="1" applyBorder="1"/>
    <xf numFmtId="1" fontId="2" fillId="0" borderId="2" xfId="0" applyNumberFormat="1" applyFont="1" applyBorder="1"/>
    <xf numFmtId="2" fontId="0" fillId="0" borderId="2" xfId="3" applyNumberFormat="1" applyFont="1" applyBorder="1"/>
    <xf numFmtId="0" fontId="3" fillId="0" borderId="5" xfId="0" applyFont="1" applyBorder="1" applyAlignment="1">
      <alignment wrapText="1"/>
    </xf>
    <xf numFmtId="2" fontId="0" fillId="0" borderId="6" xfId="3" applyNumberFormat="1" applyFont="1" applyBorder="1"/>
    <xf numFmtId="2" fontId="0" fillId="0" borderId="7" xfId="3" applyNumberFormat="1" applyFont="1" applyBorder="1"/>
    <xf numFmtId="0" fontId="0" fillId="0" borderId="0" xfId="0" applyBorder="1" applyAlignment="1"/>
    <xf numFmtId="0" fontId="0" fillId="0" borderId="1" xfId="0" applyBorder="1"/>
    <xf numFmtId="0" fontId="28" fillId="0" borderId="1" xfId="4" applyFont="1" applyFill="1" applyBorder="1"/>
    <xf numFmtId="0" fontId="2" fillId="0" borderId="8" xfId="0" applyFont="1" applyBorder="1"/>
    <xf numFmtId="0" fontId="3" fillId="0" borderId="1" xfId="0" applyFont="1" applyBorder="1" applyAlignment="1">
      <alignment wrapText="1"/>
    </xf>
    <xf numFmtId="2" fontId="0" fillId="0" borderId="6" xfId="0" applyNumberFormat="1" applyBorder="1"/>
    <xf numFmtId="2" fontId="28" fillId="0" borderId="6" xfId="0" applyNumberFormat="1" applyFont="1" applyFill="1" applyBorder="1"/>
    <xf numFmtId="0" fontId="0" fillId="0" borderId="0" xfId="0" applyAlignment="1">
      <alignment wrapText="1"/>
    </xf>
    <xf numFmtId="1" fontId="27" fillId="0" borderId="0" xfId="0" applyNumberFormat="1" applyFont="1"/>
    <xf numFmtId="9" fontId="27" fillId="0" borderId="0" xfId="3" applyFont="1"/>
    <xf numFmtId="0" fontId="19" fillId="0" borderId="0" xfId="0" applyFont="1"/>
    <xf numFmtId="9" fontId="13" fillId="0" borderId="0" xfId="3" applyFont="1"/>
    <xf numFmtId="9" fontId="2" fillId="0" borderId="0" xfId="0" applyNumberFormat="1" applyFont="1"/>
    <xf numFmtId="0" fontId="32" fillId="0" borderId="0" xfId="0" applyFont="1"/>
    <xf numFmtId="0" fontId="13" fillId="0" borderId="0" xfId="1" applyFont="1" applyFill="1"/>
    <xf numFmtId="0" fontId="33" fillId="0" borderId="0" xfId="0" applyFont="1"/>
    <xf numFmtId="0" fontId="31" fillId="0" borderId="0" xfId="0" applyFont="1"/>
    <xf numFmtId="0" fontId="8" fillId="0" borderId="3" xfId="0" applyFont="1" applyBorder="1" applyAlignment="1">
      <alignment horizontal="center"/>
    </xf>
    <xf numFmtId="0" fontId="0" fillId="0" borderId="3" xfId="0" applyBorder="1" applyAlignment="1">
      <alignment horizontal="center"/>
    </xf>
  </cellXfs>
  <cellStyles count="49">
    <cellStyle name="Bad" xfId="1" builtinId="27"/>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eutral" xfId="4" builtinId="28"/>
    <cellStyle name="Normal" xfId="0" builtinId="0"/>
    <cellStyle name="Normal 2" xfId="2" xr:uid="{00000000-0005-0000-0000-00002F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73"/>
  <sheetViews>
    <sheetView tabSelected="1" workbookViewId="0">
      <pane xSplit="1" topLeftCell="J1" activePane="topRight" state="frozen"/>
      <selection pane="topRight" activeCell="T15" sqref="T15:W37"/>
    </sheetView>
  </sheetViews>
  <sheetFormatPr baseColWidth="10" defaultRowHeight="16"/>
  <cols>
    <col min="1" max="1" width="21.83203125" customWidth="1"/>
    <col min="3" max="3" width="8.1640625" style="46" customWidth="1"/>
    <col min="5" max="5" width="10.83203125" style="46"/>
    <col min="7" max="7" width="10.83203125" style="46"/>
    <col min="9" max="9" width="10.83203125" style="46"/>
    <col min="10" max="10" width="10.83203125" style="62"/>
    <col min="11" max="11" width="10.83203125" style="43"/>
    <col min="12" max="12" width="10.83203125" style="62"/>
    <col min="13" max="13" width="11" style="62" customWidth="1"/>
    <col min="15" max="15" width="10.83203125" style="46"/>
    <col min="17" max="17" width="10.83203125" style="46"/>
    <col min="19" max="19" width="10.83203125" style="46"/>
    <col min="21" max="21" width="12.6640625" style="46" customWidth="1"/>
    <col min="25" max="25" width="9.6640625" customWidth="1"/>
  </cols>
  <sheetData>
    <row r="1" spans="1:27" s="46" customFormat="1" ht="17" thickBot="1">
      <c r="A1" s="51"/>
      <c r="B1" s="124">
        <v>2019</v>
      </c>
      <c r="C1" s="124"/>
      <c r="D1" s="124"/>
      <c r="E1" s="124"/>
      <c r="F1" s="124"/>
      <c r="G1" s="124"/>
      <c r="H1" s="124"/>
      <c r="I1" s="124"/>
      <c r="J1" s="124"/>
      <c r="K1" s="124"/>
      <c r="L1" s="124"/>
      <c r="M1" s="124"/>
      <c r="N1" s="107"/>
      <c r="O1" s="125">
        <v>2009</v>
      </c>
      <c r="P1" s="125"/>
      <c r="Q1" s="125"/>
      <c r="R1" s="125"/>
      <c r="S1" s="125"/>
      <c r="T1" s="125"/>
      <c r="U1" s="125"/>
      <c r="V1" s="125"/>
      <c r="W1" s="125"/>
      <c r="X1" s="125"/>
      <c r="Y1" s="125"/>
    </row>
    <row r="2" spans="1:27" ht="30" thickTop="1">
      <c r="A2" s="8" t="s">
        <v>1040</v>
      </c>
      <c r="B2" s="95" t="s">
        <v>11</v>
      </c>
      <c r="C2" s="95" t="s">
        <v>1273</v>
      </c>
      <c r="D2" s="95" t="s">
        <v>12</v>
      </c>
      <c r="E2" s="95" t="s">
        <v>1274</v>
      </c>
      <c r="F2" s="95" t="s">
        <v>13</v>
      </c>
      <c r="G2" s="95" t="s">
        <v>1275</v>
      </c>
      <c r="H2" s="95" t="s">
        <v>14</v>
      </c>
      <c r="I2" s="95" t="s">
        <v>1276</v>
      </c>
      <c r="J2" s="95" t="s">
        <v>1760</v>
      </c>
      <c r="K2" s="95" t="s">
        <v>1761</v>
      </c>
      <c r="L2" s="95" t="s">
        <v>1778</v>
      </c>
      <c r="M2" s="104" t="s">
        <v>1781</v>
      </c>
      <c r="N2" s="1"/>
      <c r="O2" s="111" t="s">
        <v>11</v>
      </c>
      <c r="P2" s="1" t="s">
        <v>1273</v>
      </c>
      <c r="Q2" s="1" t="s">
        <v>12</v>
      </c>
      <c r="R2" s="1" t="s">
        <v>1274</v>
      </c>
      <c r="S2" s="1" t="s">
        <v>13</v>
      </c>
      <c r="T2" s="1" t="s">
        <v>1275</v>
      </c>
      <c r="U2" s="1" t="s">
        <v>14</v>
      </c>
      <c r="V2" s="1" t="s">
        <v>1277</v>
      </c>
      <c r="W2" s="1" t="s">
        <v>1760</v>
      </c>
      <c r="X2" s="1" t="s">
        <v>1761</v>
      </c>
      <c r="Y2" s="104" t="s">
        <v>1779</v>
      </c>
    </row>
    <row r="3" spans="1:27">
      <c r="A3" s="8" t="s">
        <v>212</v>
      </c>
      <c r="B3" s="45">
        <v>15</v>
      </c>
      <c r="C3" s="96">
        <f>B3/80</f>
        <v>0.1875</v>
      </c>
      <c r="D3" s="45">
        <v>10</v>
      </c>
      <c r="E3" s="96">
        <f>D3/80</f>
        <v>0.125</v>
      </c>
      <c r="F3" s="45">
        <v>47</v>
      </c>
      <c r="G3" s="96">
        <f>F3/80</f>
        <v>0.58750000000000002</v>
      </c>
      <c r="H3" s="45">
        <v>8</v>
      </c>
      <c r="I3" s="96">
        <f>H3/80</f>
        <v>0.1</v>
      </c>
      <c r="J3" s="97">
        <v>10</v>
      </c>
      <c r="K3" s="96">
        <f>(J3/F3)</f>
        <v>0.21276595744680851</v>
      </c>
      <c r="L3" s="98">
        <f>C3/E3</f>
        <v>1.5</v>
      </c>
      <c r="M3" s="105">
        <f>E3/C3</f>
        <v>0.66666666666666663</v>
      </c>
      <c r="N3" s="70"/>
      <c r="O3" s="108">
        <v>14</v>
      </c>
      <c r="P3" s="52">
        <f>O3/80</f>
        <v>0.17499999999999999</v>
      </c>
      <c r="Q3">
        <v>5</v>
      </c>
      <c r="R3" s="52">
        <f>Q3/80</f>
        <v>6.25E-2</v>
      </c>
      <c r="S3">
        <v>27</v>
      </c>
      <c r="T3" s="52">
        <f>S3/80</f>
        <v>0.33750000000000002</v>
      </c>
      <c r="U3">
        <v>34</v>
      </c>
      <c r="V3" s="52">
        <f>U3/80</f>
        <v>0.42499999999999999</v>
      </c>
      <c r="W3">
        <v>10</v>
      </c>
      <c r="X3" s="52">
        <f>(W3/S3)</f>
        <v>0.37037037037037035</v>
      </c>
      <c r="Y3" s="112">
        <f>P3/R3</f>
        <v>2.8</v>
      </c>
    </row>
    <row r="4" spans="1:27">
      <c r="A4" s="8" t="s">
        <v>1041</v>
      </c>
      <c r="B4" s="45">
        <v>10</v>
      </c>
      <c r="C4" s="96">
        <f t="shared" ref="C4:C11" si="0">B4/80</f>
        <v>0.125</v>
      </c>
      <c r="D4" s="45">
        <v>12</v>
      </c>
      <c r="E4" s="96">
        <f t="shared" ref="E4:E11" si="1">D4/80</f>
        <v>0.15</v>
      </c>
      <c r="F4" s="45">
        <v>37</v>
      </c>
      <c r="G4" s="96">
        <f t="shared" ref="G4:G11" si="2">F4/80</f>
        <v>0.46250000000000002</v>
      </c>
      <c r="H4" s="45">
        <v>21</v>
      </c>
      <c r="I4" s="96">
        <f t="shared" ref="I4:I11" si="3">H4/80</f>
        <v>0.26250000000000001</v>
      </c>
      <c r="J4" s="97">
        <v>10</v>
      </c>
      <c r="K4" s="96">
        <f t="shared" ref="K4:K12" si="4">(J4/F4)</f>
        <v>0.27027027027027029</v>
      </c>
      <c r="L4" s="98">
        <f t="shared" ref="L4:L12" si="5">C4/E4</f>
        <v>0.83333333333333337</v>
      </c>
      <c r="M4" s="105">
        <f t="shared" ref="M4:M12" si="6">E4/C4</f>
        <v>1.2</v>
      </c>
      <c r="N4" s="70"/>
      <c r="O4" s="108">
        <v>6</v>
      </c>
      <c r="P4" s="52">
        <f t="shared" ref="P4:P8" si="7">O4/80</f>
        <v>7.4999999999999997E-2</v>
      </c>
      <c r="Q4">
        <v>13</v>
      </c>
      <c r="R4" s="52">
        <f t="shared" ref="R4:R8" si="8">Q4/80</f>
        <v>0.16250000000000001</v>
      </c>
      <c r="S4">
        <v>13</v>
      </c>
      <c r="T4" s="52">
        <f t="shared" ref="T4:T8" si="9">S4/80</f>
        <v>0.16250000000000001</v>
      </c>
      <c r="U4">
        <v>49</v>
      </c>
      <c r="V4" s="52">
        <f t="shared" ref="V4:V7" si="10">U4/80</f>
        <v>0.61250000000000004</v>
      </c>
      <c r="W4">
        <v>3</v>
      </c>
      <c r="X4" s="52">
        <f t="shared" ref="X4:X12" si="11">(W4/S4)</f>
        <v>0.23076923076923078</v>
      </c>
      <c r="Y4" s="112">
        <f t="shared" ref="Y4:Y12" si="12">P4/R4</f>
        <v>0.46153846153846151</v>
      </c>
    </row>
    <row r="5" spans="1:27">
      <c r="A5" s="8" t="s">
        <v>1042</v>
      </c>
      <c r="B5" s="45">
        <v>22</v>
      </c>
      <c r="C5" s="96">
        <f t="shared" si="0"/>
        <v>0.27500000000000002</v>
      </c>
      <c r="D5" s="45">
        <v>3</v>
      </c>
      <c r="E5" s="96">
        <f t="shared" si="1"/>
        <v>3.7499999999999999E-2</v>
      </c>
      <c r="F5" s="45">
        <v>50</v>
      </c>
      <c r="G5" s="96">
        <f t="shared" si="2"/>
        <v>0.625</v>
      </c>
      <c r="H5" s="45">
        <v>5</v>
      </c>
      <c r="I5" s="96">
        <f t="shared" si="3"/>
        <v>6.25E-2</v>
      </c>
      <c r="J5" s="97">
        <v>9</v>
      </c>
      <c r="K5" s="96">
        <f t="shared" si="4"/>
        <v>0.18</v>
      </c>
      <c r="L5" s="98">
        <f t="shared" si="5"/>
        <v>7.3333333333333339</v>
      </c>
      <c r="M5" s="105">
        <f t="shared" si="6"/>
        <v>0.13636363636363635</v>
      </c>
      <c r="N5" s="70"/>
      <c r="O5" s="108">
        <v>33</v>
      </c>
      <c r="P5" s="52">
        <f t="shared" si="7"/>
        <v>0.41249999999999998</v>
      </c>
      <c r="Q5">
        <v>6</v>
      </c>
      <c r="R5" s="52">
        <f t="shared" si="8"/>
        <v>7.4999999999999997E-2</v>
      </c>
      <c r="S5">
        <v>23</v>
      </c>
      <c r="T5" s="52">
        <f t="shared" si="9"/>
        <v>0.28749999999999998</v>
      </c>
      <c r="U5">
        <v>18</v>
      </c>
      <c r="V5" s="52">
        <f t="shared" si="10"/>
        <v>0.22500000000000001</v>
      </c>
      <c r="W5">
        <v>5</v>
      </c>
      <c r="X5" s="52">
        <f t="shared" si="11"/>
        <v>0.21739130434782608</v>
      </c>
      <c r="Y5" s="112">
        <f t="shared" si="12"/>
        <v>5.5</v>
      </c>
    </row>
    <row r="6" spans="1:27">
      <c r="A6" s="8" t="s">
        <v>1043</v>
      </c>
      <c r="B6" s="45">
        <v>41</v>
      </c>
      <c r="C6" s="96">
        <f t="shared" si="0"/>
        <v>0.51249999999999996</v>
      </c>
      <c r="D6" s="45">
        <v>3</v>
      </c>
      <c r="E6" s="96">
        <f t="shared" si="1"/>
        <v>3.7499999999999999E-2</v>
      </c>
      <c r="F6" s="45">
        <v>29</v>
      </c>
      <c r="G6" s="96">
        <f t="shared" si="2"/>
        <v>0.36249999999999999</v>
      </c>
      <c r="H6" s="45">
        <v>7</v>
      </c>
      <c r="I6" s="96">
        <f t="shared" si="3"/>
        <v>8.7499999999999994E-2</v>
      </c>
      <c r="J6" s="97">
        <v>12</v>
      </c>
      <c r="K6" s="96">
        <f t="shared" si="4"/>
        <v>0.41379310344827586</v>
      </c>
      <c r="L6" s="98">
        <f t="shared" si="5"/>
        <v>13.666666666666666</v>
      </c>
      <c r="M6" s="105">
        <f t="shared" si="6"/>
        <v>7.3170731707317083E-2</v>
      </c>
      <c r="N6" s="70"/>
      <c r="O6" s="108">
        <v>41</v>
      </c>
      <c r="P6" s="52">
        <f t="shared" si="7"/>
        <v>0.51249999999999996</v>
      </c>
      <c r="Q6">
        <v>11</v>
      </c>
      <c r="R6" s="52">
        <f t="shared" si="8"/>
        <v>0.13750000000000001</v>
      </c>
      <c r="S6">
        <v>10</v>
      </c>
      <c r="T6" s="52">
        <f t="shared" si="9"/>
        <v>0.125</v>
      </c>
      <c r="U6">
        <v>18</v>
      </c>
      <c r="V6" s="52">
        <f t="shared" si="10"/>
        <v>0.22500000000000001</v>
      </c>
      <c r="W6">
        <v>3</v>
      </c>
      <c r="X6" s="52">
        <f t="shared" si="11"/>
        <v>0.3</v>
      </c>
      <c r="Y6" s="112">
        <f t="shared" si="12"/>
        <v>3.7272727272727266</v>
      </c>
    </row>
    <row r="7" spans="1:27" ht="17" customHeight="1">
      <c r="A7" s="8" t="s">
        <v>562</v>
      </c>
      <c r="B7" s="45">
        <v>46</v>
      </c>
      <c r="C7" s="96">
        <f t="shared" si="0"/>
        <v>0.57499999999999996</v>
      </c>
      <c r="D7" s="45">
        <v>8</v>
      </c>
      <c r="E7" s="96">
        <f t="shared" si="1"/>
        <v>0.1</v>
      </c>
      <c r="F7" s="45">
        <v>23</v>
      </c>
      <c r="G7" s="96">
        <f t="shared" si="2"/>
        <v>0.28749999999999998</v>
      </c>
      <c r="H7" s="45">
        <v>3</v>
      </c>
      <c r="I7" s="96">
        <f t="shared" si="3"/>
        <v>3.7499999999999999E-2</v>
      </c>
      <c r="J7" s="97">
        <v>11</v>
      </c>
      <c r="K7" s="96">
        <f t="shared" si="4"/>
        <v>0.47826086956521741</v>
      </c>
      <c r="L7" s="98">
        <f t="shared" si="5"/>
        <v>5.7499999999999991</v>
      </c>
      <c r="M7" s="105">
        <f t="shared" si="6"/>
        <v>0.17391304347826089</v>
      </c>
      <c r="N7" s="70"/>
      <c r="O7" s="108">
        <v>40</v>
      </c>
      <c r="P7" s="52">
        <f t="shared" si="7"/>
        <v>0.5</v>
      </c>
      <c r="Q7">
        <v>8</v>
      </c>
      <c r="R7" s="52">
        <f t="shared" si="8"/>
        <v>0.1</v>
      </c>
      <c r="S7">
        <v>26</v>
      </c>
      <c r="T7" s="52">
        <f t="shared" si="9"/>
        <v>0.32500000000000001</v>
      </c>
      <c r="U7">
        <v>6</v>
      </c>
      <c r="V7" s="52">
        <f t="shared" si="10"/>
        <v>7.4999999999999997E-2</v>
      </c>
      <c r="W7">
        <v>5</v>
      </c>
      <c r="X7" s="52">
        <f t="shared" si="11"/>
        <v>0.19230769230769232</v>
      </c>
      <c r="Y7" s="112">
        <f t="shared" si="12"/>
        <v>5</v>
      </c>
    </row>
    <row r="8" spans="1:27">
      <c r="A8" s="8" t="s">
        <v>565</v>
      </c>
      <c r="B8" s="99">
        <v>18</v>
      </c>
      <c r="C8" s="96">
        <f t="shared" si="0"/>
        <v>0.22500000000000001</v>
      </c>
      <c r="D8" s="99">
        <v>17</v>
      </c>
      <c r="E8" s="96">
        <f t="shared" si="1"/>
        <v>0.21249999999999999</v>
      </c>
      <c r="F8" s="99">
        <v>45</v>
      </c>
      <c r="G8" s="96">
        <f t="shared" si="2"/>
        <v>0.5625</v>
      </c>
      <c r="H8" s="99">
        <v>0</v>
      </c>
      <c r="I8" s="96">
        <f t="shared" si="3"/>
        <v>0</v>
      </c>
      <c r="J8" s="97">
        <v>27</v>
      </c>
      <c r="K8" s="96">
        <f t="shared" si="4"/>
        <v>0.6</v>
      </c>
      <c r="L8" s="98">
        <f t="shared" si="5"/>
        <v>1.0588235294117647</v>
      </c>
      <c r="M8" s="105">
        <f t="shared" si="6"/>
        <v>0.94444444444444442</v>
      </c>
      <c r="N8" s="70"/>
      <c r="O8" s="108">
        <v>37</v>
      </c>
      <c r="P8" s="52">
        <f t="shared" si="7"/>
        <v>0.46250000000000002</v>
      </c>
      <c r="Q8">
        <v>17</v>
      </c>
      <c r="R8" s="52">
        <f t="shared" si="8"/>
        <v>0.21249999999999999</v>
      </c>
      <c r="S8">
        <v>24</v>
      </c>
      <c r="T8" s="52">
        <f t="shared" si="9"/>
        <v>0.3</v>
      </c>
      <c r="U8">
        <v>2</v>
      </c>
      <c r="V8" s="52">
        <f>U8/80</f>
        <v>2.5000000000000001E-2</v>
      </c>
      <c r="W8">
        <v>14</v>
      </c>
      <c r="X8" s="52">
        <f t="shared" si="11"/>
        <v>0.58333333333333337</v>
      </c>
      <c r="Y8" s="112">
        <f t="shared" si="12"/>
        <v>2.1764705882352944</v>
      </c>
    </row>
    <row r="9" spans="1:27">
      <c r="A9" s="8" t="s">
        <v>568</v>
      </c>
      <c r="B9" s="45">
        <v>15</v>
      </c>
      <c r="C9" s="96">
        <f t="shared" si="0"/>
        <v>0.1875</v>
      </c>
      <c r="D9" s="45">
        <v>54</v>
      </c>
      <c r="E9" s="96">
        <f t="shared" si="1"/>
        <v>0.67500000000000004</v>
      </c>
      <c r="F9" s="45">
        <v>11</v>
      </c>
      <c r="G9" s="96">
        <f t="shared" si="2"/>
        <v>0.13750000000000001</v>
      </c>
      <c r="H9" s="45">
        <v>0</v>
      </c>
      <c r="I9" s="96">
        <f t="shared" si="3"/>
        <v>0</v>
      </c>
      <c r="J9" s="97">
        <v>9</v>
      </c>
      <c r="K9" s="96">
        <f t="shared" si="4"/>
        <v>0.81818181818181823</v>
      </c>
      <c r="L9" s="98">
        <f t="shared" si="5"/>
        <v>0.27777777777777773</v>
      </c>
      <c r="M9" s="105">
        <f t="shared" si="6"/>
        <v>3.6</v>
      </c>
      <c r="N9" s="70"/>
      <c r="O9" s="109">
        <v>70</v>
      </c>
      <c r="P9" s="91">
        <f>O9/200</f>
        <v>0.35</v>
      </c>
      <c r="Q9" s="90">
        <v>110</v>
      </c>
      <c r="R9" s="91">
        <f>Q9/200</f>
        <v>0.55000000000000004</v>
      </c>
      <c r="S9" s="90">
        <v>19</v>
      </c>
      <c r="T9" s="91">
        <f>S9/200</f>
        <v>9.5000000000000001E-2</v>
      </c>
      <c r="U9" s="90">
        <v>1</v>
      </c>
      <c r="V9" s="91">
        <f>(U9/200)</f>
        <v>5.0000000000000001E-3</v>
      </c>
      <c r="W9" s="92">
        <v>19</v>
      </c>
      <c r="X9" s="93">
        <f t="shared" si="11"/>
        <v>1</v>
      </c>
      <c r="Y9" s="113">
        <f t="shared" si="12"/>
        <v>0.63636363636363624</v>
      </c>
      <c r="Z9" s="94" t="s">
        <v>1829</v>
      </c>
      <c r="AA9" s="62"/>
    </row>
    <row r="10" spans="1:27">
      <c r="A10" s="8" t="s">
        <v>566</v>
      </c>
      <c r="B10" s="45">
        <v>19</v>
      </c>
      <c r="C10" s="96">
        <f t="shared" si="0"/>
        <v>0.23749999999999999</v>
      </c>
      <c r="D10" s="45">
        <v>11</v>
      </c>
      <c r="E10" s="96">
        <f t="shared" si="1"/>
        <v>0.13750000000000001</v>
      </c>
      <c r="F10" s="45">
        <v>49</v>
      </c>
      <c r="G10" s="96">
        <f t="shared" si="2"/>
        <v>0.61250000000000004</v>
      </c>
      <c r="H10" s="45">
        <v>1</v>
      </c>
      <c r="I10" s="96">
        <f t="shared" si="3"/>
        <v>1.2500000000000001E-2</v>
      </c>
      <c r="J10" s="97">
        <v>22</v>
      </c>
      <c r="K10" s="96">
        <f t="shared" si="4"/>
        <v>0.44897959183673469</v>
      </c>
      <c r="L10" s="98">
        <f t="shared" si="5"/>
        <v>1.7272727272727271</v>
      </c>
      <c r="M10" s="105">
        <f t="shared" si="6"/>
        <v>0.57894736842105265</v>
      </c>
      <c r="N10" s="70"/>
      <c r="O10" s="108">
        <v>27</v>
      </c>
      <c r="P10" s="52">
        <f>O10/80</f>
        <v>0.33750000000000002</v>
      </c>
      <c r="Q10">
        <v>18</v>
      </c>
      <c r="R10" s="52">
        <f>Q10/80</f>
        <v>0.22500000000000001</v>
      </c>
      <c r="S10">
        <v>34</v>
      </c>
      <c r="T10" s="52">
        <f>S10/80</f>
        <v>0.42499999999999999</v>
      </c>
      <c r="U10">
        <v>1</v>
      </c>
      <c r="V10" s="52">
        <f>U10/80</f>
        <v>1.2500000000000001E-2</v>
      </c>
      <c r="W10">
        <v>16</v>
      </c>
      <c r="X10" s="52">
        <f t="shared" si="11"/>
        <v>0.47058823529411764</v>
      </c>
      <c r="Y10" s="112">
        <f t="shared" si="12"/>
        <v>1.5</v>
      </c>
    </row>
    <row r="11" spans="1:27">
      <c r="A11" s="8" t="s">
        <v>422</v>
      </c>
      <c r="B11" s="45">
        <v>5</v>
      </c>
      <c r="C11" s="96">
        <f t="shared" si="0"/>
        <v>6.25E-2</v>
      </c>
      <c r="D11" s="45">
        <v>9</v>
      </c>
      <c r="E11" s="96">
        <f t="shared" si="1"/>
        <v>0.1125</v>
      </c>
      <c r="F11" s="45">
        <v>65</v>
      </c>
      <c r="G11" s="96">
        <f t="shared" si="2"/>
        <v>0.8125</v>
      </c>
      <c r="H11" s="45">
        <v>1</v>
      </c>
      <c r="I11" s="96">
        <f t="shared" si="3"/>
        <v>1.2500000000000001E-2</v>
      </c>
      <c r="J11" s="97">
        <v>41</v>
      </c>
      <c r="K11" s="96">
        <f>(J11/F11)</f>
        <v>0.63076923076923075</v>
      </c>
      <c r="L11" s="98">
        <f t="shared" si="5"/>
        <v>0.55555555555555558</v>
      </c>
      <c r="M11" s="105">
        <f t="shared" si="6"/>
        <v>1.8</v>
      </c>
      <c r="N11" s="70"/>
      <c r="O11" s="108">
        <v>11</v>
      </c>
      <c r="P11" s="52">
        <f>O11/80</f>
        <v>0.13750000000000001</v>
      </c>
      <c r="Q11">
        <v>8</v>
      </c>
      <c r="R11" s="52">
        <f>Q11/80</f>
        <v>0.1</v>
      </c>
      <c r="S11">
        <v>56</v>
      </c>
      <c r="T11" s="52">
        <f>S11/80</f>
        <v>0.7</v>
      </c>
      <c r="U11">
        <v>5</v>
      </c>
      <c r="V11" s="52">
        <f>U11/80</f>
        <v>6.25E-2</v>
      </c>
      <c r="W11">
        <v>42</v>
      </c>
      <c r="X11" s="52">
        <f t="shared" si="11"/>
        <v>0.75</v>
      </c>
      <c r="Y11" s="112">
        <f t="shared" si="12"/>
        <v>1.375</v>
      </c>
    </row>
    <row r="12" spans="1:27" ht="17" thickBot="1">
      <c r="A12" s="65" t="s">
        <v>1039</v>
      </c>
      <c r="B12" s="100">
        <f>SUM(B3:B11)</f>
        <v>191</v>
      </c>
      <c r="C12" s="101">
        <f>B12/720</f>
        <v>0.26527777777777778</v>
      </c>
      <c r="D12" s="100">
        <f>SUM(D3:D11)</f>
        <v>127</v>
      </c>
      <c r="E12" s="101">
        <f>D12/720</f>
        <v>0.1763888888888889</v>
      </c>
      <c r="F12" s="100">
        <f>SUM(F3:F11)</f>
        <v>356</v>
      </c>
      <c r="G12" s="101">
        <f>F12/720</f>
        <v>0.49444444444444446</v>
      </c>
      <c r="H12" s="100">
        <f>SUM(H3:H11)</f>
        <v>46</v>
      </c>
      <c r="I12" s="101">
        <f>H12/720</f>
        <v>6.3888888888888884E-2</v>
      </c>
      <c r="J12" s="102">
        <f>SUM(J3:J11)</f>
        <v>151</v>
      </c>
      <c r="K12" s="101">
        <f t="shared" si="4"/>
        <v>0.4241573033707865</v>
      </c>
      <c r="L12" s="103">
        <f t="shared" si="5"/>
        <v>1.5039370078740157</v>
      </c>
      <c r="M12" s="106">
        <f t="shared" si="6"/>
        <v>0.66492146596858648</v>
      </c>
      <c r="N12" s="70"/>
      <c r="O12" s="110">
        <f>SUM(O3:O11)</f>
        <v>279</v>
      </c>
      <c r="P12" s="101">
        <f>O12/841</f>
        <v>0.33174791914387636</v>
      </c>
      <c r="Q12" s="100">
        <f>SUM(Q3:Q11)</f>
        <v>196</v>
      </c>
      <c r="R12" s="101">
        <f>Q12/841</f>
        <v>0.23305588585017836</v>
      </c>
      <c r="S12" s="100">
        <f>SUM(S3:S11)</f>
        <v>232</v>
      </c>
      <c r="T12" s="101">
        <f>S12/841</f>
        <v>0.27586206896551724</v>
      </c>
      <c r="U12" s="100">
        <f>SUM(U3:U11)</f>
        <v>134</v>
      </c>
      <c r="V12" s="101">
        <f>U12/841</f>
        <v>0.15933412604042807</v>
      </c>
      <c r="W12" s="100">
        <f>SUM(W3:W11)</f>
        <v>117</v>
      </c>
      <c r="X12" s="101">
        <f t="shared" si="11"/>
        <v>0.50431034482758619</v>
      </c>
      <c r="Y12" s="112">
        <f t="shared" si="12"/>
        <v>1.4234693877551021</v>
      </c>
    </row>
    <row r="14" spans="1:27" s="62" customFormat="1"/>
    <row r="15" spans="1:27">
      <c r="B15" t="s">
        <v>1762</v>
      </c>
      <c r="G15" s="46" t="s">
        <v>1774</v>
      </c>
      <c r="K15" s="62">
        <v>2019</v>
      </c>
      <c r="L15" s="62">
        <v>2009</v>
      </c>
      <c r="O15" s="86" t="s">
        <v>1843</v>
      </c>
      <c r="P15" s="123" t="s">
        <v>2011</v>
      </c>
      <c r="Q15" s="123"/>
      <c r="R15" s="123"/>
      <c r="T15" s="86" t="s">
        <v>1843</v>
      </c>
      <c r="U15" s="123" t="s">
        <v>2021</v>
      </c>
      <c r="V15" s="123"/>
      <c r="W15" s="123"/>
    </row>
    <row r="16" spans="1:27">
      <c r="A16" s="8" t="s">
        <v>1040</v>
      </c>
      <c r="B16" t="s">
        <v>1763</v>
      </c>
      <c r="C16" s="46" t="s">
        <v>1764</v>
      </c>
      <c r="G16" s="62" t="s">
        <v>1763</v>
      </c>
      <c r="H16" s="62" t="s">
        <v>1764</v>
      </c>
      <c r="J16" s="8" t="s">
        <v>1040</v>
      </c>
      <c r="K16" s="52" t="s">
        <v>1275</v>
      </c>
      <c r="L16" s="52" t="s">
        <v>1275</v>
      </c>
      <c r="M16" s="62" t="s">
        <v>1780</v>
      </c>
      <c r="O16" s="86"/>
      <c r="P16" s="123"/>
      <c r="Q16" s="123"/>
      <c r="R16" s="123"/>
      <c r="T16" s="86"/>
      <c r="U16" s="123"/>
      <c r="V16" s="123"/>
      <c r="W16" s="123"/>
    </row>
    <row r="17" spans="1:23">
      <c r="A17" s="8" t="s">
        <v>212</v>
      </c>
      <c r="B17" s="67" t="s">
        <v>1769</v>
      </c>
      <c r="C17" s="46" t="s">
        <v>1765</v>
      </c>
      <c r="G17" s="15">
        <v>0.14169999999999999</v>
      </c>
      <c r="H17" s="15"/>
      <c r="J17" s="9" t="s">
        <v>1042</v>
      </c>
      <c r="K17" s="52">
        <v>0.625</v>
      </c>
      <c r="L17" s="52">
        <v>0.28749999999999998</v>
      </c>
      <c r="M17" s="64">
        <f t="shared" ref="M17:M26" si="13">K17-L17</f>
        <v>0.33750000000000002</v>
      </c>
      <c r="O17" s="86" t="s">
        <v>1845</v>
      </c>
      <c r="P17" s="123"/>
      <c r="Q17" s="123"/>
      <c r="R17" s="123"/>
      <c r="T17" s="86" t="s">
        <v>1845</v>
      </c>
      <c r="U17" s="123"/>
      <c r="V17" s="123"/>
      <c r="W17" s="123"/>
    </row>
    <row r="18" spans="1:23">
      <c r="A18" s="8" t="s">
        <v>1041</v>
      </c>
      <c r="B18" s="67" t="s">
        <v>1766</v>
      </c>
      <c r="C18" s="46" t="s">
        <v>1767</v>
      </c>
      <c r="G18" s="15">
        <v>0.78</v>
      </c>
      <c r="H18" s="15"/>
      <c r="J18" s="9" t="s">
        <v>1041</v>
      </c>
      <c r="K18" s="52">
        <v>0.46250000000000002</v>
      </c>
      <c r="L18" s="52">
        <v>0.16250000000000001</v>
      </c>
      <c r="M18" s="64">
        <f t="shared" si="13"/>
        <v>0.30000000000000004</v>
      </c>
      <c r="N18" s="64"/>
      <c r="O18" s="86" t="s">
        <v>1846</v>
      </c>
      <c r="P18" s="123" t="s">
        <v>1847</v>
      </c>
      <c r="Q18" s="123"/>
      <c r="R18" s="123"/>
      <c r="T18" s="86" t="s">
        <v>1846</v>
      </c>
      <c r="U18" s="123" t="s">
        <v>1847</v>
      </c>
      <c r="V18" s="123"/>
      <c r="W18" s="123"/>
    </row>
    <row r="19" spans="1:23">
      <c r="A19" s="8" t="s">
        <v>1042</v>
      </c>
      <c r="B19" s="67" t="s">
        <v>1766</v>
      </c>
      <c r="C19" s="46" t="s">
        <v>1767</v>
      </c>
      <c r="G19" s="15">
        <v>0.70620000000000005</v>
      </c>
      <c r="H19" s="15"/>
      <c r="J19" s="9" t="s">
        <v>565</v>
      </c>
      <c r="K19" s="52">
        <v>0.5625</v>
      </c>
      <c r="L19" s="52">
        <v>0.3</v>
      </c>
      <c r="M19" s="64">
        <f t="shared" si="13"/>
        <v>0.26250000000000001</v>
      </c>
      <c r="N19" s="64"/>
      <c r="O19" s="86" t="s">
        <v>1848</v>
      </c>
      <c r="P19" s="123" t="s">
        <v>2012</v>
      </c>
      <c r="Q19" s="123"/>
      <c r="R19" s="123"/>
      <c r="T19" s="86" t="s">
        <v>1848</v>
      </c>
      <c r="U19" s="123" t="s">
        <v>2022</v>
      </c>
      <c r="V19" s="123"/>
      <c r="W19" s="123"/>
    </row>
    <row r="20" spans="1:23">
      <c r="A20" s="8" t="s">
        <v>1043</v>
      </c>
      <c r="B20" s="67" t="s">
        <v>1768</v>
      </c>
      <c r="C20" s="46" t="s">
        <v>1770</v>
      </c>
      <c r="G20" s="15">
        <v>0.52359999999999995</v>
      </c>
      <c r="H20" s="15"/>
      <c r="J20" s="9" t="s">
        <v>212</v>
      </c>
      <c r="K20" s="52">
        <v>0.58750000000000002</v>
      </c>
      <c r="L20" s="52">
        <v>0.33750000000000002</v>
      </c>
      <c r="M20" s="64">
        <f t="shared" si="13"/>
        <v>0.25</v>
      </c>
      <c r="N20" s="64"/>
      <c r="O20" s="86" t="s">
        <v>1850</v>
      </c>
      <c r="P20" s="123">
        <v>7.0469999999999997</v>
      </c>
      <c r="Q20" s="123"/>
      <c r="R20" s="123"/>
      <c r="T20" s="86" t="s">
        <v>1850</v>
      </c>
      <c r="U20" s="123">
        <v>1.907</v>
      </c>
      <c r="V20" s="123"/>
      <c r="W20" s="123"/>
    </row>
    <row r="21" spans="1:23">
      <c r="A21" s="8" t="s">
        <v>562</v>
      </c>
      <c r="B21" s="68">
        <v>0.6069</v>
      </c>
      <c r="C21" s="15" t="s">
        <v>1771</v>
      </c>
      <c r="G21" s="15">
        <v>3.32E-2</v>
      </c>
      <c r="H21" s="33" t="s">
        <v>1773</v>
      </c>
      <c r="J21" s="9" t="s">
        <v>1043</v>
      </c>
      <c r="K21" s="52">
        <v>0.36249999999999999</v>
      </c>
      <c r="L21" s="52">
        <v>0.125</v>
      </c>
      <c r="M21" s="64">
        <f t="shared" si="13"/>
        <v>0.23749999999999999</v>
      </c>
      <c r="N21" s="64"/>
      <c r="O21" s="86" t="s">
        <v>1851</v>
      </c>
      <c r="P21" s="123" t="s">
        <v>1766</v>
      </c>
      <c r="Q21" s="123"/>
      <c r="R21" s="123"/>
      <c r="T21" s="86" t="s">
        <v>1851</v>
      </c>
      <c r="U21" s="123">
        <v>5.6500000000000002E-2</v>
      </c>
      <c r="V21" s="123"/>
      <c r="W21" s="123"/>
    </row>
    <row r="22" spans="1:23">
      <c r="A22" s="8" t="s">
        <v>565</v>
      </c>
      <c r="B22" s="69">
        <v>8.0000000000000004E-4</v>
      </c>
      <c r="C22" s="15" t="s">
        <v>1770</v>
      </c>
      <c r="G22" s="15">
        <v>0.89319999999999999</v>
      </c>
      <c r="H22" s="15"/>
      <c r="J22" s="65" t="s">
        <v>1039</v>
      </c>
      <c r="K22" s="66">
        <v>0.49444444444444446</v>
      </c>
      <c r="L22" s="66">
        <v>0.27586206896551724</v>
      </c>
      <c r="M22" s="119">
        <f t="shared" si="13"/>
        <v>0.21858237547892723</v>
      </c>
      <c r="N22" s="64"/>
      <c r="O22" s="86" t="s">
        <v>1852</v>
      </c>
      <c r="P22" s="123" t="s">
        <v>1767</v>
      </c>
      <c r="Q22" s="123"/>
      <c r="R22" s="123"/>
      <c r="T22" s="86" t="s">
        <v>1852</v>
      </c>
      <c r="U22" s="123" t="s">
        <v>1771</v>
      </c>
      <c r="V22" s="123"/>
      <c r="W22" s="123"/>
    </row>
    <row r="23" spans="1:23">
      <c r="A23" s="8" t="s">
        <v>568</v>
      </c>
      <c r="B23" s="68">
        <v>0.34770000000000001</v>
      </c>
      <c r="C23" s="15" t="s">
        <v>1771</v>
      </c>
      <c r="G23" s="33">
        <v>5.4399999999999997E-2</v>
      </c>
      <c r="H23" s="15"/>
      <c r="J23" s="9" t="s">
        <v>566</v>
      </c>
      <c r="K23" s="52">
        <v>0.61250000000000004</v>
      </c>
      <c r="L23" s="52">
        <v>0.42499999999999999</v>
      </c>
      <c r="M23" s="64">
        <f t="shared" si="13"/>
        <v>0.18750000000000006</v>
      </c>
      <c r="N23" s="64"/>
      <c r="O23" s="86" t="s">
        <v>1853</v>
      </c>
      <c r="P23" s="123" t="s">
        <v>1854</v>
      </c>
      <c r="Q23" s="123"/>
      <c r="R23" s="123"/>
      <c r="T23" s="86" t="s">
        <v>1853</v>
      </c>
      <c r="U23" s="123" t="s">
        <v>1854</v>
      </c>
      <c r="V23" s="123"/>
      <c r="W23" s="123"/>
    </row>
    <row r="24" spans="1:23">
      <c r="A24" s="8" t="s">
        <v>566</v>
      </c>
      <c r="B24" s="69" t="s">
        <v>1772</v>
      </c>
      <c r="C24" s="15" t="s">
        <v>1773</v>
      </c>
      <c r="G24" s="15">
        <v>0.84589999999999999</v>
      </c>
      <c r="H24" s="15"/>
      <c r="J24" s="9" t="s">
        <v>422</v>
      </c>
      <c r="K24" s="52">
        <v>0.8125</v>
      </c>
      <c r="L24" s="52">
        <v>0.7</v>
      </c>
      <c r="M24" s="64">
        <f t="shared" si="13"/>
        <v>0.11250000000000004</v>
      </c>
      <c r="N24" s="64"/>
      <c r="O24" s="86" t="s">
        <v>1855</v>
      </c>
      <c r="P24" s="123" t="s">
        <v>1874</v>
      </c>
      <c r="Q24" s="123"/>
      <c r="R24" s="123"/>
      <c r="T24" s="86" t="s">
        <v>1855</v>
      </c>
      <c r="U24" s="123" t="s">
        <v>1856</v>
      </c>
      <c r="V24" s="123"/>
      <c r="W24" s="123"/>
    </row>
    <row r="25" spans="1:23">
      <c r="A25" s="8" t="s">
        <v>422</v>
      </c>
      <c r="B25" s="68">
        <v>9.7500000000000003E-2</v>
      </c>
      <c r="C25" s="15" t="s">
        <v>1771</v>
      </c>
      <c r="G25" s="33">
        <v>0.1588</v>
      </c>
      <c r="H25" s="15"/>
      <c r="J25" s="9" t="s">
        <v>568</v>
      </c>
      <c r="K25" s="52">
        <v>0.13750000000000001</v>
      </c>
      <c r="L25" s="52">
        <v>9.5000000000000001E-2</v>
      </c>
      <c r="M25" s="64">
        <f t="shared" si="13"/>
        <v>4.250000000000001E-2</v>
      </c>
      <c r="N25" s="64"/>
      <c r="O25" s="86"/>
      <c r="P25" s="123"/>
      <c r="Q25" s="123"/>
      <c r="R25" s="123"/>
      <c r="T25" s="86"/>
      <c r="U25" s="123"/>
      <c r="V25" s="123"/>
      <c r="W25" s="123"/>
    </row>
    <row r="26" spans="1:23">
      <c r="A26" s="8" t="s">
        <v>1775</v>
      </c>
      <c r="B26" t="s">
        <v>1776</v>
      </c>
      <c r="C26" s="15" t="s">
        <v>1767</v>
      </c>
      <c r="G26" s="62">
        <v>0.29859999999999998</v>
      </c>
      <c r="J26" s="9" t="s">
        <v>562</v>
      </c>
      <c r="K26" s="52">
        <v>0.28749999999999998</v>
      </c>
      <c r="L26" s="52">
        <v>0.32500000000000001</v>
      </c>
      <c r="M26" s="64">
        <f t="shared" si="13"/>
        <v>-3.7500000000000033E-2</v>
      </c>
      <c r="N26" s="64"/>
      <c r="O26" s="86" t="s">
        <v>1857</v>
      </c>
      <c r="P26" s="123" t="s">
        <v>1875</v>
      </c>
      <c r="Q26" s="123" t="s">
        <v>1886</v>
      </c>
      <c r="R26" s="123" t="s">
        <v>1777</v>
      </c>
      <c r="T26" s="86" t="s">
        <v>1857</v>
      </c>
      <c r="U26" s="123" t="s">
        <v>2023</v>
      </c>
      <c r="V26" s="123" t="s">
        <v>1859</v>
      </c>
      <c r="W26" s="123" t="s">
        <v>1777</v>
      </c>
    </row>
    <row r="27" spans="1:23">
      <c r="K27" s="8"/>
      <c r="L27" s="52"/>
      <c r="M27" s="52"/>
      <c r="N27" s="64"/>
      <c r="O27" s="86" t="s">
        <v>1887</v>
      </c>
      <c r="P27" s="123">
        <v>232</v>
      </c>
      <c r="Q27" s="123">
        <v>508</v>
      </c>
      <c r="R27" s="123">
        <v>740</v>
      </c>
      <c r="T27" s="86" t="s">
        <v>1887</v>
      </c>
      <c r="U27" s="123">
        <v>117</v>
      </c>
      <c r="V27" s="123">
        <v>115</v>
      </c>
      <c r="W27" s="123">
        <v>232</v>
      </c>
    </row>
    <row r="28" spans="1:23" ht="68">
      <c r="A28" s="8" t="s">
        <v>1040</v>
      </c>
      <c r="B28" s="114" t="s">
        <v>1835</v>
      </c>
      <c r="C28" s="114" t="s">
        <v>1836</v>
      </c>
      <c r="D28" s="114" t="s">
        <v>1837</v>
      </c>
      <c r="O28" s="86" t="s">
        <v>1861</v>
      </c>
      <c r="P28" s="123">
        <v>356</v>
      </c>
      <c r="Q28" s="123">
        <v>364</v>
      </c>
      <c r="R28" s="123">
        <v>720</v>
      </c>
      <c r="T28" s="86" t="s">
        <v>1861</v>
      </c>
      <c r="U28" s="123">
        <v>151</v>
      </c>
      <c r="V28" s="123">
        <v>205</v>
      </c>
      <c r="W28" s="123">
        <v>356</v>
      </c>
    </row>
    <row r="29" spans="1:23">
      <c r="A29" s="62" t="s">
        <v>9</v>
      </c>
      <c r="B29" s="62">
        <v>24</v>
      </c>
      <c r="C29" s="52">
        <f>(B29/D29)</f>
        <v>0.48</v>
      </c>
      <c r="D29" s="62">
        <v>50</v>
      </c>
      <c r="E29" s="64"/>
      <c r="O29" s="86" t="s">
        <v>1777</v>
      </c>
      <c r="P29" s="123">
        <v>588</v>
      </c>
      <c r="Q29" s="123">
        <v>872</v>
      </c>
      <c r="R29" s="123">
        <v>1460</v>
      </c>
      <c r="T29" s="86" t="s">
        <v>1777</v>
      </c>
      <c r="U29" s="123">
        <v>268</v>
      </c>
      <c r="V29" s="123">
        <v>320</v>
      </c>
      <c r="W29" s="123">
        <v>588</v>
      </c>
    </row>
    <row r="30" spans="1:23">
      <c r="A30" s="62" t="s">
        <v>558</v>
      </c>
      <c r="B30" s="62">
        <v>25</v>
      </c>
      <c r="C30" s="52">
        <f>(B30/D30)</f>
        <v>0.53191489361702127</v>
      </c>
      <c r="D30" s="62">
        <v>47</v>
      </c>
      <c r="E30" s="64"/>
      <c r="O30" s="86"/>
      <c r="P30" s="123"/>
      <c r="Q30" s="123"/>
      <c r="R30" s="123"/>
      <c r="T30" s="86"/>
      <c r="U30" s="123"/>
      <c r="V30" s="123"/>
      <c r="W30" s="123"/>
    </row>
    <row r="31" spans="1:23">
      <c r="A31" s="62" t="s">
        <v>559</v>
      </c>
      <c r="B31" s="62">
        <v>21</v>
      </c>
      <c r="C31" s="52">
        <f>(B31/D31)</f>
        <v>0.56756756756756754</v>
      </c>
      <c r="D31" s="62">
        <v>37</v>
      </c>
      <c r="E31" s="64"/>
      <c r="O31" s="86" t="s">
        <v>1862</v>
      </c>
      <c r="P31" s="123" t="s">
        <v>1875</v>
      </c>
      <c r="Q31" s="123" t="s">
        <v>1886</v>
      </c>
      <c r="R31" s="123"/>
      <c r="T31" s="86" t="s">
        <v>1862</v>
      </c>
      <c r="U31" s="123" t="s">
        <v>2023</v>
      </c>
      <c r="V31" s="123" t="s">
        <v>1859</v>
      </c>
      <c r="W31" s="123"/>
    </row>
    <row r="32" spans="1:23">
      <c r="A32" s="62" t="s">
        <v>561</v>
      </c>
      <c r="B32" s="62">
        <v>19</v>
      </c>
      <c r="C32" s="52">
        <f>(B32/D32)</f>
        <v>0.65517241379310343</v>
      </c>
      <c r="D32" s="62">
        <v>29</v>
      </c>
      <c r="E32" s="64"/>
      <c r="O32" s="86" t="s">
        <v>1887</v>
      </c>
      <c r="P32" s="123" t="s">
        <v>2013</v>
      </c>
      <c r="Q32" s="123" t="s">
        <v>2014</v>
      </c>
      <c r="R32" s="123"/>
      <c r="T32" s="86" t="s">
        <v>1887</v>
      </c>
      <c r="U32" s="123" t="s">
        <v>2024</v>
      </c>
      <c r="V32" s="123" t="s">
        <v>2025</v>
      </c>
      <c r="W32" s="123"/>
    </row>
    <row r="33" spans="1:26">
      <c r="A33" s="65" t="s">
        <v>1838</v>
      </c>
      <c r="B33" s="115">
        <f>SUM(B24:B32)</f>
        <v>89.097499999999997</v>
      </c>
      <c r="C33" s="116">
        <f>261/356</f>
        <v>0.7331460674157303</v>
      </c>
      <c r="D33" s="65">
        <f>SUM(D24:D32)</f>
        <v>163</v>
      </c>
      <c r="E33" s="64"/>
      <c r="O33" s="86" t="s">
        <v>1861</v>
      </c>
      <c r="P33" s="123" t="s">
        <v>2015</v>
      </c>
      <c r="Q33" s="123" t="s">
        <v>2016</v>
      </c>
      <c r="R33" s="123"/>
      <c r="T33" s="86" t="s">
        <v>1861</v>
      </c>
      <c r="U33" s="123" t="s">
        <v>2026</v>
      </c>
      <c r="V33" s="123" t="s">
        <v>2027</v>
      </c>
      <c r="W33" s="123"/>
    </row>
    <row r="34" spans="1:26">
      <c r="A34" s="62" t="s">
        <v>567</v>
      </c>
      <c r="B34" s="62">
        <v>53</v>
      </c>
      <c r="C34" s="52">
        <f>(B34/D34)</f>
        <v>0.81538461538461537</v>
      </c>
      <c r="D34" s="62">
        <v>65</v>
      </c>
      <c r="E34" s="64"/>
      <c r="O34" s="86"/>
      <c r="P34" s="123"/>
      <c r="Q34" s="123"/>
      <c r="R34" s="123"/>
      <c r="T34" s="86"/>
      <c r="U34" s="123"/>
      <c r="V34" s="123"/>
      <c r="W34" s="123"/>
    </row>
    <row r="35" spans="1:26">
      <c r="A35" s="62" t="s">
        <v>562</v>
      </c>
      <c r="B35" s="62">
        <v>20</v>
      </c>
      <c r="C35" s="52">
        <f>(B35/D35)</f>
        <v>0.86956521739130432</v>
      </c>
      <c r="D35" s="62">
        <v>23</v>
      </c>
      <c r="E35" s="64"/>
      <c r="O35" s="86" t="s">
        <v>1867</v>
      </c>
      <c r="P35" s="123" t="s">
        <v>1875</v>
      </c>
      <c r="Q35" s="123" t="s">
        <v>1886</v>
      </c>
      <c r="R35" s="123"/>
      <c r="T35" s="86" t="s">
        <v>1867</v>
      </c>
      <c r="U35" s="123" t="s">
        <v>2023</v>
      </c>
      <c r="V35" s="123" t="s">
        <v>1859</v>
      </c>
      <c r="W35" s="123"/>
    </row>
    <row r="36" spans="1:26">
      <c r="A36" s="62" t="s">
        <v>565</v>
      </c>
      <c r="B36" s="62">
        <v>42</v>
      </c>
      <c r="C36" s="52">
        <f>(B36/D36)</f>
        <v>0.93333333333333335</v>
      </c>
      <c r="D36" s="62">
        <v>45</v>
      </c>
      <c r="E36" s="64"/>
      <c r="O36" s="86" t="s">
        <v>1887</v>
      </c>
      <c r="P36" s="123" t="s">
        <v>2017</v>
      </c>
      <c r="Q36" s="123" t="s">
        <v>2018</v>
      </c>
      <c r="R36" s="123"/>
      <c r="T36" s="86" t="s">
        <v>1887</v>
      </c>
      <c r="U36" s="123" t="s">
        <v>2028</v>
      </c>
      <c r="V36" s="123" t="s">
        <v>2029</v>
      </c>
      <c r="W36" s="123"/>
    </row>
    <row r="37" spans="1:26">
      <c r="A37" s="62" t="s">
        <v>566</v>
      </c>
      <c r="B37" s="62">
        <v>46</v>
      </c>
      <c r="C37" s="52">
        <f>(B37/D37)</f>
        <v>0.93877551020408168</v>
      </c>
      <c r="D37" s="62">
        <v>49</v>
      </c>
      <c r="E37" s="64"/>
      <c r="O37" s="86" t="s">
        <v>1861</v>
      </c>
      <c r="P37" s="123" t="s">
        <v>2019</v>
      </c>
      <c r="Q37" s="123" t="s">
        <v>2020</v>
      </c>
      <c r="R37" s="123"/>
      <c r="T37" s="86" t="s">
        <v>1861</v>
      </c>
      <c r="U37" s="123" t="s">
        <v>2030</v>
      </c>
      <c r="V37" s="123" t="s">
        <v>2031</v>
      </c>
      <c r="W37" s="123"/>
    </row>
    <row r="38" spans="1:26">
      <c r="A38" t="s">
        <v>563</v>
      </c>
      <c r="B38">
        <v>11</v>
      </c>
      <c r="C38" s="52">
        <f>(B38/D38)</f>
        <v>1</v>
      </c>
      <c r="D38">
        <v>11</v>
      </c>
    </row>
    <row r="40" spans="1:26" ht="17" thickBot="1">
      <c r="A40" s="51" t="s">
        <v>1782</v>
      </c>
      <c r="B40" s="124" t="s">
        <v>1783</v>
      </c>
      <c r="C40" s="124"/>
      <c r="D40" s="124"/>
      <c r="E40" s="124"/>
      <c r="F40" s="124"/>
      <c r="G40" s="124"/>
      <c r="H40" s="124"/>
      <c r="I40" s="124"/>
      <c r="J40" s="124"/>
      <c r="K40" s="124"/>
      <c r="L40" s="124"/>
      <c r="N40" s="62"/>
      <c r="O40" s="124" t="s">
        <v>1784</v>
      </c>
      <c r="P40" s="124"/>
      <c r="Q40" s="124"/>
      <c r="R40" s="124"/>
      <c r="S40" s="124"/>
      <c r="T40" s="124"/>
      <c r="U40" s="124"/>
      <c r="V40" s="124"/>
      <c r="W40" s="124"/>
      <c r="X40" s="62"/>
      <c r="Y40" s="62"/>
    </row>
    <row r="41" spans="1:26" ht="30" thickTop="1">
      <c r="A41" s="8" t="s">
        <v>1040</v>
      </c>
      <c r="B41" s="1" t="s">
        <v>11</v>
      </c>
      <c r="C41" s="1" t="s">
        <v>1273</v>
      </c>
      <c r="D41" s="1" t="s">
        <v>12</v>
      </c>
      <c r="E41" s="1" t="s">
        <v>1274</v>
      </c>
      <c r="F41" s="1" t="s">
        <v>13</v>
      </c>
      <c r="G41" s="1" t="s">
        <v>1275</v>
      </c>
      <c r="H41" s="1" t="s">
        <v>14</v>
      </c>
      <c r="I41" s="1" t="s">
        <v>1276</v>
      </c>
      <c r="J41" s="1" t="s">
        <v>1428</v>
      </c>
      <c r="K41" s="1" t="s">
        <v>1760</v>
      </c>
      <c r="L41" s="1" t="s">
        <v>1761</v>
      </c>
      <c r="M41" s="1"/>
      <c r="N41" s="1"/>
      <c r="O41" s="1" t="s">
        <v>11</v>
      </c>
      <c r="P41" s="1" t="s">
        <v>1273</v>
      </c>
      <c r="Q41" s="1" t="s">
        <v>12</v>
      </c>
      <c r="R41" s="1" t="s">
        <v>1274</v>
      </c>
      <c r="S41" s="1" t="s">
        <v>13</v>
      </c>
      <c r="T41" s="1" t="s">
        <v>1275</v>
      </c>
      <c r="U41" s="1" t="s">
        <v>14</v>
      </c>
      <c r="V41" s="1" t="s">
        <v>1277</v>
      </c>
      <c r="W41" s="1" t="s">
        <v>1777</v>
      </c>
      <c r="X41" s="1"/>
      <c r="Y41" s="1"/>
      <c r="Z41" s="62"/>
    </row>
    <row r="42" spans="1:26">
      <c r="A42" s="8" t="s">
        <v>212</v>
      </c>
      <c r="B42" s="62">
        <v>0</v>
      </c>
      <c r="C42" s="52">
        <f>B42/J42</f>
        <v>0</v>
      </c>
      <c r="D42" s="62">
        <v>2</v>
      </c>
      <c r="E42" s="52">
        <f>D42/J42</f>
        <v>0.11764705882352941</v>
      </c>
      <c r="F42" s="62">
        <v>14</v>
      </c>
      <c r="G42" s="52">
        <f>F42/J42</f>
        <v>0.82352941176470584</v>
      </c>
      <c r="H42" s="62">
        <v>1</v>
      </c>
      <c r="I42" s="52">
        <f>H42/J42</f>
        <v>5.8823529411764705E-2</v>
      </c>
      <c r="J42" s="63">
        <f>SUM(B42,D42,F42,H42,)</f>
        <v>17</v>
      </c>
      <c r="K42" s="63">
        <v>2</v>
      </c>
      <c r="L42" s="52">
        <v>0.14285714285714285</v>
      </c>
      <c r="M42" s="52"/>
      <c r="N42" s="62"/>
      <c r="O42" s="62">
        <v>3</v>
      </c>
      <c r="P42" s="52">
        <f>O42/W42</f>
        <v>0.13636363636363635</v>
      </c>
      <c r="Q42" s="62">
        <v>1</v>
      </c>
      <c r="R42" s="52">
        <f>Q42/W42</f>
        <v>4.5454545454545456E-2</v>
      </c>
      <c r="S42" s="62">
        <v>15</v>
      </c>
      <c r="T42" s="52">
        <f>S42/W42</f>
        <v>0.68181818181818177</v>
      </c>
      <c r="U42" s="62">
        <v>3</v>
      </c>
      <c r="V42" s="52">
        <f>U42/W42</f>
        <v>0.13636363636363635</v>
      </c>
      <c r="W42" s="63">
        <f>SUM(O42,Q42,S42,U42,)</f>
        <v>22</v>
      </c>
      <c r="X42" s="62"/>
      <c r="Y42" s="52"/>
      <c r="Z42" s="62"/>
    </row>
    <row r="43" spans="1:26">
      <c r="A43" s="8" t="s">
        <v>1041</v>
      </c>
      <c r="B43" s="62">
        <v>0</v>
      </c>
      <c r="C43" s="52">
        <f t="shared" ref="C43:C51" si="14">B43/J43</f>
        <v>0</v>
      </c>
      <c r="D43" s="62">
        <v>1</v>
      </c>
      <c r="E43" s="52">
        <f t="shared" ref="E43:E51" si="15">D43/J43</f>
        <v>5.2631578947368418E-2</v>
      </c>
      <c r="F43" s="62">
        <v>17</v>
      </c>
      <c r="G43" s="52">
        <f t="shared" ref="G43:G51" si="16">F43/J43</f>
        <v>0.89473684210526316</v>
      </c>
      <c r="H43" s="62">
        <v>1</v>
      </c>
      <c r="I43" s="52">
        <f t="shared" ref="I43:I51" si="17">H43/J43</f>
        <v>5.2631578947368418E-2</v>
      </c>
      <c r="J43" s="63">
        <f t="shared" ref="J43:J51" si="18">SUM(B43,D43,F43,H43,)</f>
        <v>19</v>
      </c>
      <c r="K43" s="63">
        <v>9</v>
      </c>
      <c r="L43" s="52">
        <v>0.52941176470588236</v>
      </c>
      <c r="M43" s="52"/>
      <c r="N43" s="62"/>
      <c r="O43" s="62">
        <v>1</v>
      </c>
      <c r="P43" s="52">
        <f t="shared" ref="P43:P51" si="19">O43/W43</f>
        <v>7.1428571428571425E-2</v>
      </c>
      <c r="Q43" s="62">
        <v>1</v>
      </c>
      <c r="R43" s="52">
        <f t="shared" ref="R43:R51" si="20">Q43/W43</f>
        <v>7.1428571428571425E-2</v>
      </c>
      <c r="S43" s="62">
        <v>8</v>
      </c>
      <c r="T43" s="52">
        <f t="shared" ref="T43:T51" si="21">S43/W43</f>
        <v>0.5714285714285714</v>
      </c>
      <c r="U43" s="62">
        <v>4</v>
      </c>
      <c r="V43" s="52">
        <f t="shared" ref="V43:V51" si="22">U43/W43</f>
        <v>0.2857142857142857</v>
      </c>
      <c r="W43" s="63">
        <f t="shared" ref="W43:W51" si="23">SUM(O43,Q43,S43,U43,)</f>
        <v>14</v>
      </c>
      <c r="X43" s="62"/>
      <c r="Y43" s="52"/>
      <c r="Z43" s="62"/>
    </row>
    <row r="44" spans="1:26">
      <c r="A44" s="8" t="s">
        <v>1042</v>
      </c>
      <c r="B44" s="62">
        <v>3</v>
      </c>
      <c r="C44" s="52">
        <f t="shared" si="14"/>
        <v>0.15</v>
      </c>
      <c r="D44" s="62">
        <v>0</v>
      </c>
      <c r="E44" s="52">
        <f t="shared" si="15"/>
        <v>0</v>
      </c>
      <c r="F44" s="62">
        <v>16</v>
      </c>
      <c r="G44" s="52">
        <f t="shared" si="16"/>
        <v>0.8</v>
      </c>
      <c r="H44" s="62">
        <v>1</v>
      </c>
      <c r="I44" s="52">
        <f t="shared" si="17"/>
        <v>0.05</v>
      </c>
      <c r="J44" s="63">
        <f t="shared" si="18"/>
        <v>20</v>
      </c>
      <c r="K44" s="63">
        <v>6</v>
      </c>
      <c r="L44" s="52">
        <v>0.375</v>
      </c>
      <c r="M44" s="52"/>
      <c r="N44" s="62"/>
      <c r="O44" s="62">
        <v>2</v>
      </c>
      <c r="P44" s="52">
        <f t="shared" si="19"/>
        <v>0.15384615384615385</v>
      </c>
      <c r="Q44" s="62">
        <v>0</v>
      </c>
      <c r="R44" s="52">
        <f t="shared" si="20"/>
        <v>0</v>
      </c>
      <c r="S44" s="62">
        <v>10</v>
      </c>
      <c r="T44" s="52">
        <f t="shared" si="21"/>
        <v>0.76923076923076927</v>
      </c>
      <c r="U44" s="62">
        <v>1</v>
      </c>
      <c r="V44" s="52">
        <f t="shared" si="22"/>
        <v>7.6923076923076927E-2</v>
      </c>
      <c r="W44" s="63">
        <f t="shared" si="23"/>
        <v>13</v>
      </c>
      <c r="X44" s="62"/>
      <c r="Y44" s="52"/>
      <c r="Z44" s="62"/>
    </row>
    <row r="45" spans="1:26">
      <c r="A45" s="8" t="s">
        <v>1043</v>
      </c>
      <c r="B45" s="62">
        <v>3</v>
      </c>
      <c r="C45" s="52">
        <f t="shared" si="14"/>
        <v>0.17647058823529413</v>
      </c>
      <c r="D45" s="62">
        <v>2</v>
      </c>
      <c r="E45" s="52">
        <f t="shared" si="15"/>
        <v>0.11764705882352941</v>
      </c>
      <c r="F45" s="62">
        <v>10</v>
      </c>
      <c r="G45" s="52">
        <f t="shared" si="16"/>
        <v>0.58823529411764708</v>
      </c>
      <c r="H45" s="62">
        <v>2</v>
      </c>
      <c r="I45" s="52">
        <f t="shared" si="17"/>
        <v>0.11764705882352941</v>
      </c>
      <c r="J45" s="63">
        <f t="shared" si="18"/>
        <v>17</v>
      </c>
      <c r="K45" s="63">
        <v>4</v>
      </c>
      <c r="L45" s="52">
        <v>0.4</v>
      </c>
      <c r="M45" s="52"/>
      <c r="N45" s="62"/>
      <c r="O45" s="62">
        <v>6</v>
      </c>
      <c r="P45" s="52">
        <f t="shared" si="19"/>
        <v>0.33333333333333331</v>
      </c>
      <c r="Q45" s="62">
        <v>0</v>
      </c>
      <c r="R45" s="52">
        <f t="shared" si="20"/>
        <v>0</v>
      </c>
      <c r="S45" s="62">
        <v>7</v>
      </c>
      <c r="T45" s="52">
        <f t="shared" si="21"/>
        <v>0.3888888888888889</v>
      </c>
      <c r="U45" s="62">
        <v>5</v>
      </c>
      <c r="V45" s="52">
        <f t="shared" si="22"/>
        <v>0.27777777777777779</v>
      </c>
      <c r="W45" s="63">
        <f t="shared" si="23"/>
        <v>18</v>
      </c>
      <c r="X45" s="62"/>
      <c r="Y45" s="52"/>
      <c r="Z45" s="62"/>
    </row>
    <row r="46" spans="1:26">
      <c r="A46" s="8" t="s">
        <v>562</v>
      </c>
      <c r="B46" s="62">
        <v>4</v>
      </c>
      <c r="C46" s="52">
        <f t="shared" si="14"/>
        <v>0.33333333333333331</v>
      </c>
      <c r="D46" s="62">
        <v>0</v>
      </c>
      <c r="E46" s="52">
        <f t="shared" si="15"/>
        <v>0</v>
      </c>
      <c r="F46" s="62">
        <v>7</v>
      </c>
      <c r="G46" s="52">
        <f t="shared" si="16"/>
        <v>0.58333333333333337</v>
      </c>
      <c r="H46" s="62">
        <v>1</v>
      </c>
      <c r="I46" s="52">
        <f t="shared" si="17"/>
        <v>8.3333333333333329E-2</v>
      </c>
      <c r="J46" s="63">
        <f t="shared" si="18"/>
        <v>12</v>
      </c>
      <c r="K46" s="63">
        <v>3</v>
      </c>
      <c r="L46" s="52">
        <v>0.42857142857142855</v>
      </c>
      <c r="M46" s="52"/>
      <c r="N46" s="62"/>
      <c r="O46" s="62">
        <v>2</v>
      </c>
      <c r="P46" s="52">
        <f t="shared" si="19"/>
        <v>0.1</v>
      </c>
      <c r="Q46" s="62">
        <v>1</v>
      </c>
      <c r="R46" s="52">
        <f t="shared" si="20"/>
        <v>0.05</v>
      </c>
      <c r="S46" s="62">
        <v>15</v>
      </c>
      <c r="T46" s="52">
        <f t="shared" si="21"/>
        <v>0.75</v>
      </c>
      <c r="U46" s="62">
        <v>2</v>
      </c>
      <c r="V46" s="52">
        <f t="shared" si="22"/>
        <v>0.1</v>
      </c>
      <c r="W46" s="63">
        <f t="shared" si="23"/>
        <v>20</v>
      </c>
      <c r="X46" s="62"/>
      <c r="Y46" s="52"/>
      <c r="Z46" s="62"/>
    </row>
    <row r="47" spans="1:26">
      <c r="A47" s="8" t="s">
        <v>565</v>
      </c>
      <c r="B47" s="9">
        <v>3</v>
      </c>
      <c r="C47" s="52">
        <f t="shared" si="14"/>
        <v>9.0909090909090912E-2</v>
      </c>
      <c r="D47" s="9">
        <v>6</v>
      </c>
      <c r="E47" s="52">
        <f t="shared" si="15"/>
        <v>0.18181818181818182</v>
      </c>
      <c r="F47" s="9">
        <v>24</v>
      </c>
      <c r="G47" s="52">
        <f t="shared" si="16"/>
        <v>0.72727272727272729</v>
      </c>
      <c r="H47" s="9">
        <v>0</v>
      </c>
      <c r="I47" s="52">
        <f t="shared" si="17"/>
        <v>0</v>
      </c>
      <c r="J47" s="63">
        <f t="shared" si="18"/>
        <v>33</v>
      </c>
      <c r="K47" s="63">
        <v>13</v>
      </c>
      <c r="L47" s="52">
        <v>0.54166666666666663</v>
      </c>
      <c r="M47" s="52"/>
      <c r="N47" s="62"/>
      <c r="O47" s="62">
        <v>4</v>
      </c>
      <c r="P47" s="52">
        <f t="shared" si="19"/>
        <v>0.2</v>
      </c>
      <c r="Q47" s="62">
        <v>1</v>
      </c>
      <c r="R47" s="52">
        <f t="shared" si="20"/>
        <v>0.05</v>
      </c>
      <c r="S47" s="62">
        <v>15</v>
      </c>
      <c r="T47" s="52">
        <f t="shared" si="21"/>
        <v>0.75</v>
      </c>
      <c r="U47" s="62">
        <v>0</v>
      </c>
      <c r="V47" s="52">
        <f t="shared" si="22"/>
        <v>0</v>
      </c>
      <c r="W47" s="63">
        <f t="shared" si="23"/>
        <v>20</v>
      </c>
      <c r="X47" s="62"/>
      <c r="Y47" s="52"/>
      <c r="Z47" s="62"/>
    </row>
    <row r="48" spans="1:26">
      <c r="A48" s="8" t="s">
        <v>568</v>
      </c>
      <c r="B48" s="62">
        <v>0</v>
      </c>
      <c r="C48" s="52">
        <f t="shared" si="14"/>
        <v>0</v>
      </c>
      <c r="D48" s="62">
        <v>13</v>
      </c>
      <c r="E48" s="52">
        <f t="shared" si="15"/>
        <v>0.9285714285714286</v>
      </c>
      <c r="F48" s="62">
        <v>1</v>
      </c>
      <c r="G48" s="52">
        <f t="shared" si="16"/>
        <v>7.1428571428571425E-2</v>
      </c>
      <c r="H48" s="62">
        <v>0</v>
      </c>
      <c r="I48" s="52">
        <f t="shared" si="17"/>
        <v>0</v>
      </c>
      <c r="J48" s="63">
        <f t="shared" si="18"/>
        <v>14</v>
      </c>
      <c r="K48" s="63">
        <v>1</v>
      </c>
      <c r="L48" s="52">
        <v>1</v>
      </c>
      <c r="M48" s="52"/>
      <c r="N48" s="62"/>
      <c r="O48" s="87">
        <v>4</v>
      </c>
      <c r="P48" s="88">
        <f t="shared" si="19"/>
        <v>0.33333333333333331</v>
      </c>
      <c r="Q48" s="87">
        <v>7</v>
      </c>
      <c r="R48" s="88">
        <f t="shared" si="20"/>
        <v>0.58333333333333337</v>
      </c>
      <c r="S48" s="87">
        <v>0</v>
      </c>
      <c r="T48" s="88">
        <f t="shared" si="21"/>
        <v>0</v>
      </c>
      <c r="U48" s="87">
        <v>1</v>
      </c>
      <c r="V48" s="88">
        <f t="shared" si="22"/>
        <v>8.3333333333333329E-2</v>
      </c>
      <c r="W48" s="89">
        <f t="shared" si="23"/>
        <v>12</v>
      </c>
      <c r="X48" s="62"/>
      <c r="Y48" s="52"/>
      <c r="Z48" s="62"/>
    </row>
    <row r="49" spans="1:26">
      <c r="A49" s="8" t="s">
        <v>566</v>
      </c>
      <c r="B49" s="62">
        <v>3</v>
      </c>
      <c r="C49" s="52">
        <f t="shared" si="14"/>
        <v>0.13636363636363635</v>
      </c>
      <c r="D49" s="62">
        <v>2</v>
      </c>
      <c r="E49" s="52">
        <f t="shared" si="15"/>
        <v>9.0909090909090912E-2</v>
      </c>
      <c r="F49" s="62">
        <v>17</v>
      </c>
      <c r="G49" s="52">
        <f t="shared" si="16"/>
        <v>0.77272727272727271</v>
      </c>
      <c r="H49" s="62">
        <v>0</v>
      </c>
      <c r="I49" s="52">
        <f t="shared" si="17"/>
        <v>0</v>
      </c>
      <c r="J49" s="63">
        <f t="shared" si="18"/>
        <v>22</v>
      </c>
      <c r="K49" s="63">
        <v>8</v>
      </c>
      <c r="L49" s="52">
        <v>0.47058823529411764</v>
      </c>
      <c r="M49" s="52"/>
      <c r="N49" s="62"/>
      <c r="O49" s="62">
        <v>1</v>
      </c>
      <c r="P49" s="52">
        <f t="shared" si="19"/>
        <v>0.125</v>
      </c>
      <c r="Q49" s="62">
        <v>2</v>
      </c>
      <c r="R49" s="52">
        <f t="shared" si="20"/>
        <v>0.25</v>
      </c>
      <c r="S49" s="62">
        <v>5</v>
      </c>
      <c r="T49" s="52">
        <f t="shared" si="21"/>
        <v>0.625</v>
      </c>
      <c r="U49" s="62">
        <v>0</v>
      </c>
      <c r="V49" s="52">
        <f t="shared" si="22"/>
        <v>0</v>
      </c>
      <c r="W49" s="63">
        <f t="shared" si="23"/>
        <v>8</v>
      </c>
      <c r="X49" s="62"/>
      <c r="Y49" s="52"/>
      <c r="Z49" s="62"/>
    </row>
    <row r="50" spans="1:26">
      <c r="A50" s="8" t="s">
        <v>422</v>
      </c>
      <c r="B50" s="62">
        <v>1</v>
      </c>
      <c r="C50" s="52">
        <f t="shared" si="14"/>
        <v>0.16666666666666666</v>
      </c>
      <c r="D50" s="62">
        <v>0</v>
      </c>
      <c r="E50" s="52">
        <f t="shared" si="15"/>
        <v>0</v>
      </c>
      <c r="F50" s="62">
        <v>5</v>
      </c>
      <c r="G50" s="52">
        <f t="shared" si="16"/>
        <v>0.83333333333333337</v>
      </c>
      <c r="H50" s="62">
        <v>0</v>
      </c>
      <c r="I50" s="52">
        <f t="shared" si="17"/>
        <v>0</v>
      </c>
      <c r="J50" s="63">
        <f t="shared" si="18"/>
        <v>6</v>
      </c>
      <c r="K50" s="63">
        <v>4</v>
      </c>
      <c r="L50" s="52">
        <v>0.8</v>
      </c>
      <c r="M50" s="52"/>
      <c r="N50" s="62"/>
      <c r="O50" s="62">
        <v>1</v>
      </c>
      <c r="P50" s="52">
        <f t="shared" si="19"/>
        <v>0.2</v>
      </c>
      <c r="Q50" s="62">
        <v>0</v>
      </c>
      <c r="R50" s="52">
        <f t="shared" si="20"/>
        <v>0</v>
      </c>
      <c r="S50" s="62">
        <v>4</v>
      </c>
      <c r="T50" s="52">
        <f t="shared" si="21"/>
        <v>0.8</v>
      </c>
      <c r="U50" s="62">
        <v>0</v>
      </c>
      <c r="V50" s="52">
        <f t="shared" si="22"/>
        <v>0</v>
      </c>
      <c r="W50" s="63">
        <f t="shared" si="23"/>
        <v>5</v>
      </c>
      <c r="X50" s="62"/>
      <c r="Y50" s="52"/>
      <c r="Z50" s="62"/>
    </row>
    <row r="51" spans="1:26">
      <c r="A51" s="65" t="s">
        <v>1039</v>
      </c>
      <c r="B51" s="39">
        <f>SUM(B42:B50)</f>
        <v>17</v>
      </c>
      <c r="C51" s="52">
        <f t="shared" si="14"/>
        <v>0.10625</v>
      </c>
      <c r="D51" s="39">
        <f t="shared" ref="D51:K51" si="24">SUM(D42:D50)</f>
        <v>26</v>
      </c>
      <c r="E51" s="52">
        <f t="shared" si="15"/>
        <v>0.16250000000000001</v>
      </c>
      <c r="F51" s="39">
        <f t="shared" si="24"/>
        <v>111</v>
      </c>
      <c r="G51" s="52">
        <f t="shared" si="16"/>
        <v>0.69374999999999998</v>
      </c>
      <c r="H51" s="39">
        <f t="shared" si="24"/>
        <v>6</v>
      </c>
      <c r="I51" s="52">
        <f t="shared" si="17"/>
        <v>3.7499999999999999E-2</v>
      </c>
      <c r="J51" s="63">
        <f t="shared" si="18"/>
        <v>160</v>
      </c>
      <c r="K51" s="39">
        <f t="shared" si="24"/>
        <v>50</v>
      </c>
      <c r="L51" s="52">
        <v>0.45045045045045046</v>
      </c>
      <c r="M51" s="52"/>
      <c r="N51" s="62"/>
      <c r="O51" s="39">
        <f>SUM(O42:O50)</f>
        <v>24</v>
      </c>
      <c r="P51" s="52">
        <f t="shared" si="19"/>
        <v>0.18181818181818182</v>
      </c>
      <c r="Q51" s="39">
        <f t="shared" ref="Q51:U51" si="25">SUM(Q42:Q50)</f>
        <v>13</v>
      </c>
      <c r="R51" s="52">
        <f t="shared" si="20"/>
        <v>9.8484848484848481E-2</v>
      </c>
      <c r="S51" s="39">
        <f t="shared" si="25"/>
        <v>79</v>
      </c>
      <c r="T51" s="52">
        <f t="shared" si="21"/>
        <v>0.59848484848484851</v>
      </c>
      <c r="U51" s="39">
        <f t="shared" si="25"/>
        <v>16</v>
      </c>
      <c r="V51" s="52">
        <f t="shared" si="22"/>
        <v>0.12121212121212122</v>
      </c>
      <c r="W51" s="63">
        <f t="shared" si="23"/>
        <v>132</v>
      </c>
      <c r="X51" s="39"/>
      <c r="Y51" s="66"/>
      <c r="Z51" s="62"/>
    </row>
    <row r="54" spans="1:26">
      <c r="A54" s="8" t="s">
        <v>1831</v>
      </c>
      <c r="F54" s="117" t="s">
        <v>1834</v>
      </c>
      <c r="G54" s="15" t="s">
        <v>1832</v>
      </c>
      <c r="H54" s="15" t="s">
        <v>1833</v>
      </c>
    </row>
    <row r="55" spans="1:26">
      <c r="A55" s="8" t="s">
        <v>1040</v>
      </c>
      <c r="B55" t="s">
        <v>1839</v>
      </c>
      <c r="F55" s="68" t="s">
        <v>1825</v>
      </c>
      <c r="G55" s="15">
        <v>8</v>
      </c>
      <c r="H55" s="118">
        <f>G55/30</f>
        <v>0.26666666666666666</v>
      </c>
    </row>
    <row r="56" spans="1:26">
      <c r="A56" s="9" t="s">
        <v>212</v>
      </c>
      <c r="B56">
        <v>2</v>
      </c>
      <c r="C56" s="71"/>
      <c r="F56" s="68" t="s">
        <v>1826</v>
      </c>
      <c r="G56" s="15">
        <v>9</v>
      </c>
      <c r="H56" s="118">
        <f t="shared" ref="H56:H60" si="26">G56/30</f>
        <v>0.3</v>
      </c>
    </row>
    <row r="57" spans="1:26">
      <c r="A57" s="9" t="s">
        <v>1041</v>
      </c>
      <c r="B57">
        <v>2</v>
      </c>
      <c r="F57" s="68" t="s">
        <v>1830</v>
      </c>
      <c r="G57" s="15">
        <v>4</v>
      </c>
      <c r="H57" s="118">
        <f t="shared" si="26"/>
        <v>0.13333333333333333</v>
      </c>
    </row>
    <row r="58" spans="1:26">
      <c r="A58" s="9" t="s">
        <v>1042</v>
      </c>
      <c r="B58">
        <v>5</v>
      </c>
      <c r="F58" s="68" t="s">
        <v>1827</v>
      </c>
      <c r="G58" s="15">
        <v>4</v>
      </c>
      <c r="H58" s="118">
        <f t="shared" si="26"/>
        <v>0.13333333333333333</v>
      </c>
    </row>
    <row r="59" spans="1:26">
      <c r="A59" s="9" t="s">
        <v>1043</v>
      </c>
      <c r="B59">
        <v>5</v>
      </c>
      <c r="F59" s="68" t="s">
        <v>1819</v>
      </c>
      <c r="G59" s="15">
        <v>3</v>
      </c>
      <c r="H59" s="118">
        <f t="shared" si="26"/>
        <v>0.1</v>
      </c>
    </row>
    <row r="60" spans="1:26">
      <c r="A60" s="9" t="s">
        <v>562</v>
      </c>
      <c r="B60">
        <v>3</v>
      </c>
      <c r="F60" s="68" t="s">
        <v>1828</v>
      </c>
      <c r="G60" s="15">
        <v>2</v>
      </c>
      <c r="H60" s="118">
        <f t="shared" si="26"/>
        <v>6.6666666666666666E-2</v>
      </c>
    </row>
    <row r="61" spans="1:26">
      <c r="A61" s="9" t="s">
        <v>565</v>
      </c>
      <c r="B61">
        <v>6</v>
      </c>
    </row>
    <row r="62" spans="1:26">
      <c r="A62" s="9" t="s">
        <v>568</v>
      </c>
      <c r="B62">
        <v>0</v>
      </c>
    </row>
    <row r="63" spans="1:26">
      <c r="A63" s="9" t="s">
        <v>566</v>
      </c>
      <c r="B63">
        <v>3</v>
      </c>
    </row>
    <row r="64" spans="1:26">
      <c r="A64" s="9" t="s">
        <v>422</v>
      </c>
      <c r="B64">
        <v>4</v>
      </c>
    </row>
    <row r="65" spans="1:3">
      <c r="A65" s="65" t="s">
        <v>1039</v>
      </c>
      <c r="B65">
        <f>SUM(B56:B64)</f>
        <v>30</v>
      </c>
    </row>
    <row r="66" spans="1:3" s="62" customFormat="1">
      <c r="A66" s="65"/>
    </row>
    <row r="67" spans="1:3">
      <c r="A67" s="8"/>
    </row>
    <row r="68" spans="1:3">
      <c r="A68" s="86"/>
      <c r="C68" s="52"/>
    </row>
    <row r="69" spans="1:3">
      <c r="A69" s="86"/>
      <c r="C69" s="52"/>
    </row>
    <row r="70" spans="1:3">
      <c r="A70" s="86"/>
      <c r="C70" s="52"/>
    </row>
    <row r="71" spans="1:3">
      <c r="A71" s="86"/>
      <c r="C71" s="52"/>
    </row>
    <row r="72" spans="1:3">
      <c r="A72" s="86"/>
      <c r="C72" s="52"/>
    </row>
    <row r="73" spans="1:3">
      <c r="A73" s="86"/>
      <c r="B73" s="62"/>
      <c r="C73" s="52"/>
    </row>
  </sheetData>
  <sortState ref="A29:D38">
    <sortCondition ref="C29"/>
  </sortState>
  <mergeCells count="4">
    <mergeCell ref="B1:M1"/>
    <mergeCell ref="O1:Y1"/>
    <mergeCell ref="B40:L40"/>
    <mergeCell ref="O40:W40"/>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P107"/>
  <sheetViews>
    <sheetView workbookViewId="0">
      <pane ySplit="1" topLeftCell="A71" activePane="bottomLeft" state="frozen"/>
      <selection pane="bottomLeft" activeCell="F85" sqref="F85:I107"/>
    </sheetView>
  </sheetViews>
  <sheetFormatPr baseColWidth="10" defaultRowHeight="16"/>
  <cols>
    <col min="1" max="1" width="10.83203125" style="15"/>
    <col min="2" max="2" width="8" style="15" customWidth="1"/>
    <col min="3" max="3" width="21.33203125" style="15" customWidth="1"/>
    <col min="4" max="16384" width="10.83203125" style="15"/>
  </cols>
  <sheetData>
    <row r="1" spans="1:16" s="18" customFormat="1" ht="85">
      <c r="A1" s="26" t="s">
        <v>0</v>
      </c>
      <c r="B1" s="26" t="s">
        <v>1</v>
      </c>
      <c r="C1" s="27" t="s">
        <v>2</v>
      </c>
      <c r="D1" s="26" t="s">
        <v>3</v>
      </c>
      <c r="E1" s="26" t="s">
        <v>4</v>
      </c>
      <c r="F1" s="28" t="s">
        <v>5</v>
      </c>
      <c r="G1" s="26" t="s">
        <v>11</v>
      </c>
      <c r="H1" s="26" t="s">
        <v>12</v>
      </c>
      <c r="I1" s="26" t="s">
        <v>13</v>
      </c>
      <c r="J1" s="26" t="s">
        <v>133</v>
      </c>
      <c r="K1" s="26" t="s">
        <v>25</v>
      </c>
      <c r="L1" s="26" t="s">
        <v>41</v>
      </c>
      <c r="M1" s="26" t="s">
        <v>14</v>
      </c>
      <c r="N1" s="26" t="s">
        <v>32</v>
      </c>
      <c r="O1" s="26" t="s">
        <v>137</v>
      </c>
    </row>
    <row r="2" spans="1:16">
      <c r="A2" s="15" t="s">
        <v>568</v>
      </c>
      <c r="B2" s="15">
        <v>13</v>
      </c>
      <c r="C2" s="59" t="s">
        <v>564</v>
      </c>
      <c r="E2" s="15" t="s">
        <v>1518</v>
      </c>
      <c r="F2" s="15" t="s">
        <v>1544</v>
      </c>
      <c r="G2" s="15">
        <v>0</v>
      </c>
      <c r="H2" s="15">
        <v>1</v>
      </c>
      <c r="I2" s="15">
        <v>0</v>
      </c>
      <c r="J2" s="15">
        <v>0</v>
      </c>
      <c r="K2" s="15">
        <v>0</v>
      </c>
      <c r="L2" s="15">
        <v>0</v>
      </c>
      <c r="M2" s="15">
        <v>0</v>
      </c>
      <c r="N2" s="15" t="s">
        <v>17</v>
      </c>
      <c r="O2" s="15" t="s">
        <v>1543</v>
      </c>
    </row>
    <row r="3" spans="1:16">
      <c r="A3" s="15" t="s">
        <v>568</v>
      </c>
      <c r="B3" s="15">
        <v>30</v>
      </c>
      <c r="C3" s="59" t="s">
        <v>564</v>
      </c>
      <c r="E3" s="60" t="s">
        <v>1578</v>
      </c>
      <c r="F3" s="60" t="s">
        <v>1580</v>
      </c>
      <c r="G3" s="15">
        <v>0</v>
      </c>
      <c r="H3" s="15">
        <v>0</v>
      </c>
      <c r="I3" s="15">
        <v>1</v>
      </c>
      <c r="J3" s="15">
        <v>1</v>
      </c>
      <c r="K3" s="15">
        <v>1</v>
      </c>
      <c r="L3" s="15">
        <v>0</v>
      </c>
      <c r="M3" s="15">
        <v>0</v>
      </c>
      <c r="N3" s="15" t="s">
        <v>17</v>
      </c>
      <c r="O3" s="15" t="s">
        <v>1579</v>
      </c>
    </row>
    <row r="4" spans="1:16">
      <c r="A4" s="15" t="s">
        <v>568</v>
      </c>
      <c r="B4" s="15">
        <v>32</v>
      </c>
      <c r="C4" s="59" t="s">
        <v>564</v>
      </c>
      <c r="E4" s="60" t="s">
        <v>1578</v>
      </c>
      <c r="F4" s="60" t="s">
        <v>1583</v>
      </c>
      <c r="G4" s="15">
        <v>0</v>
      </c>
      <c r="H4" s="15">
        <v>1</v>
      </c>
      <c r="I4" s="15">
        <v>0</v>
      </c>
      <c r="J4" s="15">
        <v>0</v>
      </c>
      <c r="K4" s="15">
        <v>0</v>
      </c>
      <c r="L4" s="15">
        <v>0</v>
      </c>
      <c r="M4" s="15">
        <v>0</v>
      </c>
      <c r="N4" s="15" t="s">
        <v>17</v>
      </c>
      <c r="O4" s="15" t="s">
        <v>1584</v>
      </c>
    </row>
    <row r="5" spans="1:16">
      <c r="A5" s="15" t="s">
        <v>568</v>
      </c>
      <c r="B5" s="15">
        <v>38</v>
      </c>
      <c r="C5" s="59" t="s">
        <v>564</v>
      </c>
      <c r="E5" s="60" t="s">
        <v>1578</v>
      </c>
      <c r="F5" s="60" t="s">
        <v>1596</v>
      </c>
      <c r="G5" s="15">
        <v>0</v>
      </c>
      <c r="H5" s="15">
        <v>1</v>
      </c>
      <c r="I5" s="15">
        <v>0</v>
      </c>
      <c r="J5" s="15">
        <v>0</v>
      </c>
      <c r="K5" s="15">
        <v>0</v>
      </c>
      <c r="L5" s="15">
        <v>0</v>
      </c>
      <c r="M5" s="15">
        <v>0</v>
      </c>
      <c r="N5" s="15" t="s">
        <v>17</v>
      </c>
      <c r="O5" s="15" t="s">
        <v>1595</v>
      </c>
    </row>
    <row r="6" spans="1:16">
      <c r="A6" s="15" t="s">
        <v>568</v>
      </c>
      <c r="B6" s="15">
        <v>9</v>
      </c>
      <c r="C6" s="59" t="s">
        <v>563</v>
      </c>
      <c r="E6" s="60" t="s">
        <v>1616</v>
      </c>
      <c r="F6" s="60" t="s">
        <v>1620</v>
      </c>
      <c r="G6" s="15">
        <v>0</v>
      </c>
      <c r="H6" s="15">
        <v>1</v>
      </c>
      <c r="I6" s="15">
        <v>0</v>
      </c>
      <c r="J6" s="15">
        <v>0</v>
      </c>
      <c r="K6" s="15">
        <v>0</v>
      </c>
      <c r="L6" s="15">
        <v>0</v>
      </c>
      <c r="M6" s="15">
        <v>0</v>
      </c>
      <c r="N6" s="15" t="s">
        <v>17</v>
      </c>
      <c r="O6" s="60" t="s">
        <v>1619</v>
      </c>
    </row>
    <row r="7" spans="1:16">
      <c r="A7" s="15" t="s">
        <v>568</v>
      </c>
      <c r="B7" s="15">
        <v>12</v>
      </c>
      <c r="C7" s="59" t="s">
        <v>563</v>
      </c>
      <c r="E7" s="60" t="s">
        <v>1623</v>
      </c>
      <c r="F7" s="60" t="s">
        <v>1627</v>
      </c>
      <c r="G7" s="15">
        <v>0</v>
      </c>
      <c r="H7" s="15">
        <v>1</v>
      </c>
      <c r="I7" s="15">
        <v>0</v>
      </c>
      <c r="J7" s="15">
        <v>0</v>
      </c>
      <c r="K7" s="15">
        <v>0</v>
      </c>
      <c r="L7" s="15">
        <v>0</v>
      </c>
      <c r="M7" s="15">
        <v>0</v>
      </c>
      <c r="N7" s="15" t="s">
        <v>17</v>
      </c>
      <c r="O7" s="60" t="s">
        <v>1626</v>
      </c>
    </row>
    <row r="8" spans="1:16">
      <c r="A8" s="15" t="s">
        <v>568</v>
      </c>
      <c r="B8" s="15">
        <v>16</v>
      </c>
      <c r="C8" s="59" t="s">
        <v>563</v>
      </c>
      <c r="E8" s="60" t="s">
        <v>1630</v>
      </c>
      <c r="F8" s="60" t="s">
        <v>1636</v>
      </c>
      <c r="G8" s="15">
        <v>0</v>
      </c>
      <c r="H8" s="15">
        <v>1</v>
      </c>
      <c r="I8" s="15">
        <v>0</v>
      </c>
      <c r="J8" s="15">
        <v>0</v>
      </c>
      <c r="K8" s="15">
        <v>0</v>
      </c>
      <c r="L8" s="15">
        <v>0</v>
      </c>
      <c r="M8" s="15">
        <v>0</v>
      </c>
      <c r="N8" s="15" t="s">
        <v>17</v>
      </c>
      <c r="O8" s="60" t="s">
        <v>1635</v>
      </c>
    </row>
    <row r="9" spans="1:16">
      <c r="A9" s="15" t="s">
        <v>568</v>
      </c>
      <c r="B9" s="15">
        <v>24</v>
      </c>
      <c r="C9" s="59" t="s">
        <v>563</v>
      </c>
      <c r="E9" s="15" t="s">
        <v>1648</v>
      </c>
      <c r="F9" s="60" t="s">
        <v>1654</v>
      </c>
      <c r="G9" s="15">
        <v>0</v>
      </c>
      <c r="H9" s="15">
        <v>1</v>
      </c>
      <c r="I9" s="15">
        <v>0</v>
      </c>
      <c r="J9" s="15">
        <v>0</v>
      </c>
      <c r="K9" s="15">
        <v>0</v>
      </c>
      <c r="L9" s="15">
        <v>0</v>
      </c>
      <c r="M9" s="15">
        <v>0</v>
      </c>
      <c r="N9" s="15" t="s">
        <v>17</v>
      </c>
      <c r="O9" s="60" t="s">
        <v>1653</v>
      </c>
    </row>
    <row r="10" spans="1:16">
      <c r="A10" s="15" t="s">
        <v>568</v>
      </c>
      <c r="B10" s="15">
        <v>25</v>
      </c>
      <c r="C10" s="59" t="s">
        <v>563</v>
      </c>
      <c r="E10" s="15" t="s">
        <v>1648</v>
      </c>
      <c r="F10" s="60" t="s">
        <v>1656</v>
      </c>
      <c r="G10" s="15">
        <v>0</v>
      </c>
      <c r="H10" s="15">
        <v>1</v>
      </c>
      <c r="I10" s="15">
        <v>0</v>
      </c>
      <c r="J10" s="15">
        <v>0</v>
      </c>
      <c r="K10" s="15">
        <v>0</v>
      </c>
      <c r="L10" s="15">
        <v>0</v>
      </c>
      <c r="M10" s="15">
        <v>0</v>
      </c>
      <c r="N10" s="15" t="s">
        <v>17</v>
      </c>
      <c r="O10" s="60" t="s">
        <v>1655</v>
      </c>
    </row>
    <row r="11" spans="1:16">
      <c r="A11" s="15" t="s">
        <v>568</v>
      </c>
      <c r="B11" s="15">
        <v>28</v>
      </c>
      <c r="C11" s="59" t="s">
        <v>563</v>
      </c>
      <c r="E11" s="15" t="s">
        <v>1659</v>
      </c>
      <c r="F11" s="60" t="s">
        <v>1663</v>
      </c>
      <c r="G11" s="15">
        <v>0</v>
      </c>
      <c r="H11" s="15">
        <v>1</v>
      </c>
      <c r="I11" s="15">
        <v>0</v>
      </c>
      <c r="J11" s="15">
        <v>0</v>
      </c>
      <c r="K11" s="15">
        <v>0</v>
      </c>
      <c r="L11" s="15">
        <v>0</v>
      </c>
      <c r="M11" s="15">
        <v>0</v>
      </c>
      <c r="N11" s="15" t="s">
        <v>17</v>
      </c>
      <c r="O11" s="60" t="s">
        <v>1662</v>
      </c>
    </row>
    <row r="12" spans="1:16">
      <c r="A12" s="15" t="s">
        <v>568</v>
      </c>
      <c r="B12" s="15">
        <v>34</v>
      </c>
      <c r="C12" s="59" t="s">
        <v>563</v>
      </c>
      <c r="E12" s="15" t="s">
        <v>1659</v>
      </c>
      <c r="F12" s="60" t="s">
        <v>1675</v>
      </c>
      <c r="G12" s="15">
        <v>0</v>
      </c>
      <c r="H12" s="15">
        <v>1</v>
      </c>
      <c r="I12" s="15">
        <v>0</v>
      </c>
      <c r="J12" s="15">
        <v>0</v>
      </c>
      <c r="K12" s="15">
        <v>0</v>
      </c>
      <c r="L12" s="15">
        <v>0</v>
      </c>
      <c r="M12" s="15">
        <v>0</v>
      </c>
      <c r="N12" s="15" t="s">
        <v>17</v>
      </c>
      <c r="O12" s="60" t="s">
        <v>1674</v>
      </c>
    </row>
    <row r="13" spans="1:16">
      <c r="A13" s="15" t="s">
        <v>568</v>
      </c>
      <c r="B13" s="15">
        <v>38</v>
      </c>
      <c r="C13" s="59" t="s">
        <v>563</v>
      </c>
      <c r="E13" s="15" t="s">
        <v>1685</v>
      </c>
      <c r="F13" s="60" t="s">
        <v>1684</v>
      </c>
      <c r="G13" s="15">
        <v>0</v>
      </c>
      <c r="H13" s="15">
        <v>1</v>
      </c>
      <c r="I13" s="15">
        <v>0</v>
      </c>
      <c r="J13" s="15">
        <v>0</v>
      </c>
      <c r="K13" s="15">
        <v>0</v>
      </c>
      <c r="L13" s="15">
        <v>0</v>
      </c>
      <c r="M13" s="15">
        <v>0</v>
      </c>
      <c r="N13" s="15" t="s">
        <v>17</v>
      </c>
      <c r="O13" s="15" t="s">
        <v>1683</v>
      </c>
    </row>
    <row r="14" spans="1:16">
      <c r="A14" s="15" t="s">
        <v>568</v>
      </c>
      <c r="B14" s="15">
        <v>39</v>
      </c>
      <c r="C14" s="59" t="s">
        <v>563</v>
      </c>
      <c r="E14" s="15" t="s">
        <v>1685</v>
      </c>
      <c r="F14" s="60" t="s">
        <v>1687</v>
      </c>
      <c r="G14" s="15">
        <v>0</v>
      </c>
      <c r="H14" s="15">
        <v>1</v>
      </c>
      <c r="I14" s="15">
        <v>0</v>
      </c>
      <c r="J14" s="15">
        <v>0</v>
      </c>
      <c r="K14" s="15">
        <v>0</v>
      </c>
      <c r="L14" s="15">
        <v>0</v>
      </c>
      <c r="M14" s="15">
        <v>0</v>
      </c>
      <c r="N14" s="15" t="s">
        <v>17</v>
      </c>
      <c r="O14" s="15" t="s">
        <v>1686</v>
      </c>
    </row>
    <row r="15" spans="1:16">
      <c r="A15" s="15" t="s">
        <v>568</v>
      </c>
      <c r="B15" s="15">
        <v>40</v>
      </c>
      <c r="C15" s="59" t="s">
        <v>563</v>
      </c>
      <c r="E15" s="15" t="s">
        <v>1685</v>
      </c>
      <c r="F15" s="60" t="s">
        <v>1689</v>
      </c>
      <c r="G15" s="15">
        <v>0</v>
      </c>
      <c r="H15" s="15">
        <v>1</v>
      </c>
      <c r="I15" s="15">
        <v>0</v>
      </c>
      <c r="J15" s="15">
        <v>0</v>
      </c>
      <c r="K15" s="15">
        <v>0</v>
      </c>
      <c r="L15" s="15">
        <v>0</v>
      </c>
      <c r="M15" s="15">
        <v>0</v>
      </c>
      <c r="N15" s="15" t="s">
        <v>17</v>
      </c>
      <c r="O15" s="15" t="s">
        <v>1688</v>
      </c>
    </row>
    <row r="16" spans="1:16">
      <c r="A16" s="15" t="s">
        <v>568</v>
      </c>
      <c r="B16" s="15">
        <v>2</v>
      </c>
      <c r="C16" s="59" t="s">
        <v>564</v>
      </c>
      <c r="E16" s="15" t="s">
        <v>1518</v>
      </c>
      <c r="F16" s="15" t="s">
        <v>1522</v>
      </c>
      <c r="G16" s="15">
        <v>0</v>
      </c>
      <c r="H16" s="15">
        <v>1</v>
      </c>
      <c r="I16" s="15">
        <v>0</v>
      </c>
      <c r="J16" s="15">
        <v>0</v>
      </c>
      <c r="K16" s="15">
        <v>0</v>
      </c>
      <c r="L16" s="15">
        <v>0</v>
      </c>
      <c r="M16" s="15">
        <v>0</v>
      </c>
      <c r="N16" s="15" t="s">
        <v>18</v>
      </c>
      <c r="O16" s="15" t="s">
        <v>1521</v>
      </c>
      <c r="P16" s="15" t="s">
        <v>17</v>
      </c>
    </row>
    <row r="17" spans="1:16">
      <c r="A17" s="15" t="s">
        <v>568</v>
      </c>
      <c r="B17" s="15">
        <v>3</v>
      </c>
      <c r="C17" s="59" t="s">
        <v>564</v>
      </c>
      <c r="E17" s="15" t="s">
        <v>1518</v>
      </c>
      <c r="F17" s="15" t="s">
        <v>1524</v>
      </c>
      <c r="G17" s="15">
        <v>0</v>
      </c>
      <c r="H17" s="15">
        <v>1</v>
      </c>
      <c r="I17" s="15">
        <v>0</v>
      </c>
      <c r="J17" s="15">
        <v>0</v>
      </c>
      <c r="K17" s="15">
        <v>0</v>
      </c>
      <c r="L17" s="15">
        <v>0</v>
      </c>
      <c r="M17" s="15">
        <v>0</v>
      </c>
      <c r="N17" s="15" t="s">
        <v>18</v>
      </c>
      <c r="O17" s="15" t="s">
        <v>1523</v>
      </c>
      <c r="P17" s="15" t="s">
        <v>18</v>
      </c>
    </row>
    <row r="18" spans="1:16">
      <c r="A18" s="15" t="s">
        <v>568</v>
      </c>
      <c r="B18" s="15">
        <v>6</v>
      </c>
      <c r="C18" s="59" t="s">
        <v>564</v>
      </c>
      <c r="E18" s="15" t="s">
        <v>1518</v>
      </c>
      <c r="F18" s="15" t="s">
        <v>1530</v>
      </c>
      <c r="G18" s="15">
        <v>0</v>
      </c>
      <c r="H18" s="15">
        <v>1</v>
      </c>
      <c r="I18" s="15">
        <v>0</v>
      </c>
      <c r="J18" s="15">
        <v>0</v>
      </c>
      <c r="K18" s="15">
        <v>0</v>
      </c>
      <c r="L18" s="15">
        <v>0</v>
      </c>
      <c r="M18" s="15">
        <v>0</v>
      </c>
      <c r="N18" s="15" t="s">
        <v>18</v>
      </c>
      <c r="O18" s="15" t="s">
        <v>1529</v>
      </c>
      <c r="P18" s="15" t="s">
        <v>21</v>
      </c>
    </row>
    <row r="19" spans="1:16">
      <c r="A19" s="15" t="s">
        <v>568</v>
      </c>
      <c r="B19" s="15">
        <v>16</v>
      </c>
      <c r="C19" s="59" t="s">
        <v>564</v>
      </c>
      <c r="E19" s="15" t="s">
        <v>1518</v>
      </c>
      <c r="F19" s="15" t="s">
        <v>1550</v>
      </c>
      <c r="G19" s="15">
        <v>0</v>
      </c>
      <c r="H19" s="15">
        <v>1</v>
      </c>
      <c r="I19" s="15">
        <v>0</v>
      </c>
      <c r="J19" s="15">
        <v>0</v>
      </c>
      <c r="K19" s="15">
        <v>0</v>
      </c>
      <c r="L19" s="15">
        <v>0</v>
      </c>
      <c r="M19" s="15">
        <v>0</v>
      </c>
      <c r="N19" s="15" t="s">
        <v>18</v>
      </c>
      <c r="O19" s="15" t="s">
        <v>1549</v>
      </c>
    </row>
    <row r="20" spans="1:16">
      <c r="A20" s="15" t="s">
        <v>568</v>
      </c>
      <c r="B20" s="15">
        <v>18</v>
      </c>
      <c r="C20" s="59" t="s">
        <v>564</v>
      </c>
      <c r="E20" s="15" t="s">
        <v>1518</v>
      </c>
      <c r="F20" s="15" t="s">
        <v>1554</v>
      </c>
      <c r="G20" s="15">
        <v>0</v>
      </c>
      <c r="H20" s="15">
        <v>0</v>
      </c>
      <c r="I20" s="15">
        <v>1</v>
      </c>
      <c r="J20" s="15">
        <v>1</v>
      </c>
      <c r="K20" s="15">
        <v>1</v>
      </c>
      <c r="L20" s="15">
        <v>0</v>
      </c>
      <c r="M20" s="15">
        <v>0</v>
      </c>
      <c r="N20" s="15" t="s">
        <v>18</v>
      </c>
      <c r="O20" s="15" t="s">
        <v>1553</v>
      </c>
    </row>
    <row r="21" spans="1:16">
      <c r="A21" s="15" t="s">
        <v>568</v>
      </c>
      <c r="B21" s="15">
        <v>20</v>
      </c>
      <c r="C21" s="59" t="s">
        <v>564</v>
      </c>
      <c r="E21" s="15" t="s">
        <v>1518</v>
      </c>
      <c r="F21" s="15" t="s">
        <v>1557</v>
      </c>
      <c r="G21" s="15">
        <v>1</v>
      </c>
      <c r="H21" s="15">
        <v>0</v>
      </c>
      <c r="I21" s="15">
        <v>0</v>
      </c>
      <c r="J21" s="15">
        <v>0</v>
      </c>
      <c r="K21" s="15">
        <v>0</v>
      </c>
      <c r="L21" s="15">
        <v>0</v>
      </c>
      <c r="M21" s="15">
        <v>0</v>
      </c>
      <c r="N21" s="15" t="s">
        <v>18</v>
      </c>
      <c r="O21" s="15" t="s">
        <v>1558</v>
      </c>
    </row>
    <row r="22" spans="1:16">
      <c r="A22" s="15" t="s">
        <v>568</v>
      </c>
      <c r="B22" s="15">
        <v>22</v>
      </c>
      <c r="C22" s="59" t="s">
        <v>564</v>
      </c>
      <c r="E22" s="60" t="s">
        <v>1561</v>
      </c>
      <c r="F22" s="60" t="s">
        <v>1563</v>
      </c>
      <c r="G22" s="15">
        <v>0</v>
      </c>
      <c r="H22" s="15">
        <v>1</v>
      </c>
      <c r="I22" s="15">
        <v>0</v>
      </c>
      <c r="J22" s="15">
        <v>0</v>
      </c>
      <c r="K22" s="15">
        <v>0</v>
      </c>
      <c r="L22" s="15">
        <v>0</v>
      </c>
      <c r="M22" s="15">
        <v>0</v>
      </c>
      <c r="N22" s="15" t="s">
        <v>18</v>
      </c>
      <c r="O22" s="15" t="s">
        <v>1562</v>
      </c>
    </row>
    <row r="23" spans="1:16">
      <c r="A23" s="15" t="s">
        <v>568</v>
      </c>
      <c r="B23" s="15">
        <v>23</v>
      </c>
      <c r="C23" s="59" t="s">
        <v>564</v>
      </c>
      <c r="E23" s="60" t="s">
        <v>1561</v>
      </c>
      <c r="F23" s="60" t="s">
        <v>1565</v>
      </c>
      <c r="G23" s="15">
        <v>1</v>
      </c>
      <c r="H23" s="15">
        <v>0</v>
      </c>
      <c r="I23" s="15">
        <v>0</v>
      </c>
      <c r="J23" s="15">
        <v>0</v>
      </c>
      <c r="K23" s="15">
        <v>0</v>
      </c>
      <c r="L23" s="15">
        <v>0</v>
      </c>
      <c r="M23" s="15">
        <v>0</v>
      </c>
      <c r="N23" s="15" t="s">
        <v>18</v>
      </c>
      <c r="O23" s="15" t="s">
        <v>1564</v>
      </c>
    </row>
    <row r="24" spans="1:16">
      <c r="A24" s="15" t="s">
        <v>568</v>
      </c>
      <c r="B24" s="15">
        <v>24</v>
      </c>
      <c r="C24" s="59" t="s">
        <v>564</v>
      </c>
      <c r="E24" s="60" t="s">
        <v>1561</v>
      </c>
      <c r="F24" s="60" t="s">
        <v>1567</v>
      </c>
      <c r="G24" s="15">
        <v>1</v>
      </c>
      <c r="H24" s="15">
        <v>0</v>
      </c>
      <c r="I24" s="15">
        <v>0</v>
      </c>
      <c r="J24" s="15">
        <v>0</v>
      </c>
      <c r="K24" s="15">
        <v>0</v>
      </c>
      <c r="L24" s="15">
        <v>0</v>
      </c>
      <c r="M24" s="15">
        <v>0</v>
      </c>
      <c r="N24" s="15" t="s">
        <v>18</v>
      </c>
      <c r="O24" s="15" t="s">
        <v>1566</v>
      </c>
    </row>
    <row r="25" spans="1:16">
      <c r="A25" s="15" t="s">
        <v>568</v>
      </c>
      <c r="B25" s="15">
        <v>25</v>
      </c>
      <c r="C25" s="59" t="s">
        <v>564</v>
      </c>
      <c r="E25" s="60" t="s">
        <v>1561</v>
      </c>
      <c r="F25" s="60" t="s">
        <v>1569</v>
      </c>
      <c r="G25" s="15">
        <v>1</v>
      </c>
      <c r="H25" s="15">
        <v>0</v>
      </c>
      <c r="I25" s="15">
        <v>0</v>
      </c>
      <c r="J25" s="15">
        <v>0</v>
      </c>
      <c r="K25" s="15">
        <v>0</v>
      </c>
      <c r="L25" s="15">
        <v>0</v>
      </c>
      <c r="M25" s="15">
        <v>0</v>
      </c>
      <c r="N25" s="15" t="s">
        <v>18</v>
      </c>
      <c r="O25" s="15" t="s">
        <v>1568</v>
      </c>
    </row>
    <row r="26" spans="1:16">
      <c r="A26" s="15" t="s">
        <v>568</v>
      </c>
      <c r="B26" s="15">
        <v>27</v>
      </c>
      <c r="C26" s="59" t="s">
        <v>564</v>
      </c>
      <c r="E26" s="60" t="s">
        <v>1561</v>
      </c>
      <c r="F26" s="60" t="s">
        <v>1573</v>
      </c>
      <c r="G26" s="15">
        <v>0</v>
      </c>
      <c r="H26" s="15">
        <v>1</v>
      </c>
      <c r="I26" s="15">
        <v>0</v>
      </c>
      <c r="J26" s="15">
        <v>0</v>
      </c>
      <c r="K26" s="15">
        <v>0</v>
      </c>
      <c r="L26" s="15">
        <v>0</v>
      </c>
      <c r="M26" s="15">
        <v>0</v>
      </c>
      <c r="N26" s="15" t="s">
        <v>18</v>
      </c>
      <c r="O26" s="15" t="s">
        <v>1572</v>
      </c>
    </row>
    <row r="27" spans="1:16">
      <c r="A27" s="15" t="s">
        <v>568</v>
      </c>
      <c r="B27" s="15">
        <v>28</v>
      </c>
      <c r="C27" s="59" t="s">
        <v>564</v>
      </c>
      <c r="E27" s="60" t="s">
        <v>1561</v>
      </c>
      <c r="F27" s="60" t="s">
        <v>1575</v>
      </c>
      <c r="G27" s="15">
        <v>1</v>
      </c>
      <c r="H27" s="15">
        <v>0</v>
      </c>
      <c r="I27" s="15">
        <v>0</v>
      </c>
      <c r="J27" s="15">
        <v>0</v>
      </c>
      <c r="K27" s="15">
        <v>0</v>
      </c>
      <c r="L27" s="15">
        <v>0</v>
      </c>
      <c r="M27" s="15">
        <v>0</v>
      </c>
      <c r="N27" s="15" t="s">
        <v>18</v>
      </c>
      <c r="O27" s="15" t="s">
        <v>1574</v>
      </c>
    </row>
    <row r="28" spans="1:16">
      <c r="A28" s="15" t="s">
        <v>568</v>
      </c>
      <c r="B28" s="15">
        <v>29</v>
      </c>
      <c r="C28" s="59" t="s">
        <v>564</v>
      </c>
      <c r="E28" s="60" t="s">
        <v>1561</v>
      </c>
      <c r="F28" s="60" t="s">
        <v>1577</v>
      </c>
      <c r="G28" s="15">
        <v>1</v>
      </c>
      <c r="H28" s="15">
        <v>0</v>
      </c>
      <c r="I28" s="15">
        <v>0</v>
      </c>
      <c r="J28" s="15">
        <v>0</v>
      </c>
      <c r="K28" s="15">
        <v>0</v>
      </c>
      <c r="L28" s="15">
        <v>0</v>
      </c>
      <c r="M28" s="15">
        <v>0</v>
      </c>
      <c r="N28" s="15" t="s">
        <v>18</v>
      </c>
      <c r="O28" s="15" t="s">
        <v>1576</v>
      </c>
    </row>
    <row r="29" spans="1:16">
      <c r="A29" s="15" t="s">
        <v>568</v>
      </c>
      <c r="B29" s="15">
        <v>35</v>
      </c>
      <c r="C29" s="59" t="s">
        <v>564</v>
      </c>
      <c r="E29" s="60" t="s">
        <v>1578</v>
      </c>
      <c r="F29" s="60" t="s">
        <v>1589</v>
      </c>
      <c r="G29" s="15">
        <v>0</v>
      </c>
      <c r="H29" s="15">
        <v>0</v>
      </c>
      <c r="I29" s="15">
        <v>1</v>
      </c>
      <c r="J29" s="15">
        <v>1</v>
      </c>
      <c r="K29" s="15">
        <v>0</v>
      </c>
      <c r="L29" s="15">
        <v>0</v>
      </c>
      <c r="M29" s="15">
        <v>0</v>
      </c>
      <c r="N29" s="15" t="s">
        <v>18</v>
      </c>
      <c r="O29" s="15" t="s">
        <v>1590</v>
      </c>
    </row>
    <row r="30" spans="1:16">
      <c r="A30" s="15" t="s">
        <v>568</v>
      </c>
      <c r="B30" s="15">
        <v>36</v>
      </c>
      <c r="C30" s="59" t="s">
        <v>564</v>
      </c>
      <c r="E30" s="60" t="s">
        <v>1578</v>
      </c>
      <c r="F30" s="60" t="s">
        <v>1592</v>
      </c>
      <c r="G30" s="15">
        <v>1</v>
      </c>
      <c r="H30" s="15">
        <v>0</v>
      </c>
      <c r="I30" s="15">
        <v>0</v>
      </c>
      <c r="J30" s="15">
        <v>0</v>
      </c>
      <c r="K30" s="15">
        <v>0</v>
      </c>
      <c r="L30" s="15">
        <v>0</v>
      </c>
      <c r="M30" s="15">
        <v>0</v>
      </c>
      <c r="N30" s="15" t="s">
        <v>18</v>
      </c>
      <c r="O30" s="15" t="s">
        <v>1591</v>
      </c>
    </row>
    <row r="31" spans="1:16">
      <c r="A31" s="15" t="s">
        <v>568</v>
      </c>
      <c r="B31" s="15">
        <v>39</v>
      </c>
      <c r="C31" s="59" t="s">
        <v>564</v>
      </c>
      <c r="E31" s="60" t="s">
        <v>1578</v>
      </c>
      <c r="F31" s="60" t="s">
        <v>1598</v>
      </c>
      <c r="G31" s="15">
        <v>1</v>
      </c>
      <c r="H31" s="15">
        <v>0</v>
      </c>
      <c r="I31" s="15">
        <v>0</v>
      </c>
      <c r="J31" s="15">
        <v>0</v>
      </c>
      <c r="K31" s="15">
        <v>0</v>
      </c>
      <c r="L31" s="15">
        <v>0</v>
      </c>
      <c r="M31" s="15">
        <v>0</v>
      </c>
      <c r="N31" s="15" t="s">
        <v>18</v>
      </c>
      <c r="O31" s="15" t="s">
        <v>1597</v>
      </c>
    </row>
    <row r="32" spans="1:16">
      <c r="A32" s="15" t="s">
        <v>568</v>
      </c>
      <c r="B32" s="15">
        <v>7</v>
      </c>
      <c r="C32" s="59" t="s">
        <v>563</v>
      </c>
      <c r="E32" s="60" t="s">
        <v>1616</v>
      </c>
      <c r="F32" s="60" t="s">
        <v>1614</v>
      </c>
      <c r="G32" s="15">
        <v>0</v>
      </c>
      <c r="H32" s="15">
        <v>1</v>
      </c>
      <c r="I32" s="15">
        <v>0</v>
      </c>
      <c r="J32" s="15">
        <v>0</v>
      </c>
      <c r="K32" s="15">
        <v>0</v>
      </c>
      <c r="L32" s="15">
        <v>0</v>
      </c>
      <c r="M32" s="15">
        <v>0</v>
      </c>
      <c r="N32" s="15" t="s">
        <v>18</v>
      </c>
      <c r="O32" s="60" t="s">
        <v>1615</v>
      </c>
    </row>
    <row r="33" spans="1:16">
      <c r="A33" s="15" t="s">
        <v>568</v>
      </c>
      <c r="B33" s="15">
        <v>8</v>
      </c>
      <c r="C33" s="59" t="s">
        <v>563</v>
      </c>
      <c r="E33" s="60" t="s">
        <v>1616</v>
      </c>
      <c r="F33" s="60" t="s">
        <v>1618</v>
      </c>
      <c r="G33" s="15">
        <v>0</v>
      </c>
      <c r="H33" s="15">
        <v>1</v>
      </c>
      <c r="I33" s="15">
        <v>0</v>
      </c>
      <c r="J33" s="15">
        <v>0</v>
      </c>
      <c r="K33" s="15">
        <v>0</v>
      </c>
      <c r="L33" s="15">
        <v>0</v>
      </c>
      <c r="M33" s="15">
        <v>0</v>
      </c>
      <c r="N33" s="15" t="s">
        <v>18</v>
      </c>
      <c r="O33" s="60" t="s">
        <v>1617</v>
      </c>
    </row>
    <row r="34" spans="1:16">
      <c r="A34" s="15" t="s">
        <v>568</v>
      </c>
      <c r="B34" s="15">
        <v>13</v>
      </c>
      <c r="C34" s="59" t="s">
        <v>563</v>
      </c>
      <c r="E34" s="60" t="s">
        <v>1623</v>
      </c>
      <c r="F34" s="60" t="s">
        <v>1629</v>
      </c>
      <c r="G34" s="15">
        <v>0</v>
      </c>
      <c r="H34" s="15">
        <v>1</v>
      </c>
      <c r="I34" s="15">
        <v>0</v>
      </c>
      <c r="J34" s="15">
        <v>0</v>
      </c>
      <c r="K34" s="15">
        <v>0</v>
      </c>
      <c r="L34" s="15">
        <v>0</v>
      </c>
      <c r="M34" s="15">
        <v>0</v>
      </c>
      <c r="N34" s="15" t="s">
        <v>18</v>
      </c>
      <c r="O34" s="60" t="s">
        <v>1628</v>
      </c>
    </row>
    <row r="35" spans="1:16">
      <c r="A35" s="15" t="s">
        <v>568</v>
      </c>
      <c r="B35" s="15">
        <v>15</v>
      </c>
      <c r="C35" s="59" t="s">
        <v>563</v>
      </c>
      <c r="E35" s="60" t="s">
        <v>1630</v>
      </c>
      <c r="F35" s="61" t="s">
        <v>1633</v>
      </c>
      <c r="G35" s="15">
        <v>0</v>
      </c>
      <c r="H35" s="15">
        <v>1</v>
      </c>
      <c r="I35" s="15">
        <v>0</v>
      </c>
      <c r="J35" s="15">
        <v>0</v>
      </c>
      <c r="K35" s="15">
        <v>0</v>
      </c>
      <c r="L35" s="15">
        <v>0</v>
      </c>
      <c r="M35" s="15">
        <v>0</v>
      </c>
      <c r="N35" s="15" t="s">
        <v>18</v>
      </c>
      <c r="O35" s="60" t="s">
        <v>1634</v>
      </c>
    </row>
    <row r="36" spans="1:16">
      <c r="A36" s="15" t="s">
        <v>568</v>
      </c>
      <c r="B36" s="15">
        <v>20</v>
      </c>
      <c r="C36" s="59" t="s">
        <v>563</v>
      </c>
      <c r="E36" s="60" t="s">
        <v>1641</v>
      </c>
      <c r="F36" s="60" t="s">
        <v>1645</v>
      </c>
      <c r="G36" s="15">
        <v>0</v>
      </c>
      <c r="H36" s="15">
        <v>1</v>
      </c>
      <c r="I36" s="15">
        <v>0</v>
      </c>
      <c r="J36" s="15">
        <v>0</v>
      </c>
      <c r="K36" s="15">
        <v>0</v>
      </c>
      <c r="L36" s="15">
        <v>0</v>
      </c>
      <c r="M36" s="15">
        <v>0</v>
      </c>
      <c r="N36" s="15" t="s">
        <v>18</v>
      </c>
      <c r="O36" s="60" t="s">
        <v>1644</v>
      </c>
    </row>
    <row r="37" spans="1:16">
      <c r="A37" s="15" t="s">
        <v>568</v>
      </c>
      <c r="B37" s="15">
        <v>21</v>
      </c>
      <c r="C37" s="59" t="s">
        <v>563</v>
      </c>
      <c r="E37" s="60" t="s">
        <v>1641</v>
      </c>
      <c r="F37" s="60" t="s">
        <v>1647</v>
      </c>
      <c r="G37" s="15">
        <v>0</v>
      </c>
      <c r="H37" s="15">
        <v>1</v>
      </c>
      <c r="I37" s="15">
        <v>0</v>
      </c>
      <c r="J37" s="15">
        <v>0</v>
      </c>
      <c r="K37" s="15">
        <v>0</v>
      </c>
      <c r="L37" s="15">
        <v>0</v>
      </c>
      <c r="M37" s="15">
        <v>0</v>
      </c>
      <c r="N37" s="15" t="s">
        <v>18</v>
      </c>
      <c r="O37" s="60" t="s">
        <v>1646</v>
      </c>
    </row>
    <row r="38" spans="1:16">
      <c r="A38" s="15" t="s">
        <v>568</v>
      </c>
      <c r="B38" s="15">
        <v>23</v>
      </c>
      <c r="C38" s="59" t="s">
        <v>563</v>
      </c>
      <c r="E38" s="15" t="s">
        <v>1648</v>
      </c>
      <c r="F38" s="60" t="s">
        <v>1652</v>
      </c>
      <c r="G38" s="15">
        <v>0</v>
      </c>
      <c r="H38" s="15">
        <v>1</v>
      </c>
      <c r="I38" s="15">
        <v>0</v>
      </c>
      <c r="J38" s="15">
        <v>0</v>
      </c>
      <c r="K38" s="15">
        <v>0</v>
      </c>
      <c r="L38" s="15">
        <v>0</v>
      </c>
      <c r="M38" s="15">
        <v>0</v>
      </c>
      <c r="N38" s="15" t="s">
        <v>18</v>
      </c>
      <c r="O38" s="60" t="s">
        <v>1651</v>
      </c>
    </row>
    <row r="39" spans="1:16">
      <c r="A39" s="15" t="s">
        <v>568</v>
      </c>
      <c r="B39" s="15">
        <v>30</v>
      </c>
      <c r="C39" s="59" t="s">
        <v>563</v>
      </c>
      <c r="E39" s="15" t="s">
        <v>1659</v>
      </c>
      <c r="F39" s="60" t="s">
        <v>1667</v>
      </c>
      <c r="G39" s="15">
        <v>0</v>
      </c>
      <c r="H39" s="15">
        <v>1</v>
      </c>
      <c r="I39" s="15">
        <v>0</v>
      </c>
      <c r="J39" s="15">
        <v>0</v>
      </c>
      <c r="K39" s="15">
        <v>0</v>
      </c>
      <c r="L39" s="15">
        <v>0</v>
      </c>
      <c r="M39" s="15">
        <v>0</v>
      </c>
      <c r="N39" s="15" t="s">
        <v>18</v>
      </c>
      <c r="O39" s="60" t="s">
        <v>1666</v>
      </c>
    </row>
    <row r="40" spans="1:16">
      <c r="A40" s="15" t="s">
        <v>568</v>
      </c>
      <c r="B40" s="15">
        <v>31</v>
      </c>
      <c r="C40" s="59" t="s">
        <v>563</v>
      </c>
      <c r="E40" s="15" t="s">
        <v>1659</v>
      </c>
      <c r="F40" s="60" t="s">
        <v>1669</v>
      </c>
      <c r="G40" s="15">
        <v>0</v>
      </c>
      <c r="H40" s="15">
        <v>1</v>
      </c>
      <c r="I40" s="15">
        <v>0</v>
      </c>
      <c r="J40" s="15">
        <v>0</v>
      </c>
      <c r="K40" s="15">
        <v>0</v>
      </c>
      <c r="L40" s="15">
        <v>0</v>
      </c>
      <c r="M40" s="15">
        <v>0</v>
      </c>
      <c r="N40" s="15" t="s">
        <v>18</v>
      </c>
      <c r="O40" s="60" t="s">
        <v>1668</v>
      </c>
    </row>
    <row r="41" spans="1:16">
      <c r="A41" s="15" t="s">
        <v>568</v>
      </c>
      <c r="B41" s="15">
        <v>35</v>
      </c>
      <c r="C41" s="59" t="s">
        <v>563</v>
      </c>
      <c r="E41" s="15" t="s">
        <v>1659</v>
      </c>
      <c r="F41" s="60" t="s">
        <v>1677</v>
      </c>
      <c r="G41" s="15">
        <v>0</v>
      </c>
      <c r="H41" s="15">
        <v>1</v>
      </c>
      <c r="I41" s="15">
        <v>0</v>
      </c>
      <c r="J41" s="15">
        <v>0</v>
      </c>
      <c r="K41" s="15">
        <v>0</v>
      </c>
      <c r="L41" s="15">
        <v>0</v>
      </c>
      <c r="M41" s="15">
        <v>0</v>
      </c>
      <c r="N41" s="15" t="s">
        <v>18</v>
      </c>
      <c r="O41" s="60" t="s">
        <v>1676</v>
      </c>
    </row>
    <row r="42" spans="1:16">
      <c r="A42" s="15" t="s">
        <v>568</v>
      </c>
      <c r="B42" s="15">
        <v>37</v>
      </c>
      <c r="C42" s="59" t="s">
        <v>563</v>
      </c>
      <c r="E42" s="15" t="s">
        <v>1680</v>
      </c>
      <c r="F42" s="60" t="s">
        <v>1682</v>
      </c>
      <c r="G42" s="15">
        <v>0</v>
      </c>
      <c r="H42" s="15">
        <v>0</v>
      </c>
      <c r="I42" s="15">
        <v>1</v>
      </c>
      <c r="J42" s="15">
        <v>1</v>
      </c>
      <c r="K42" s="15">
        <v>1</v>
      </c>
      <c r="L42" s="15">
        <v>0</v>
      </c>
      <c r="M42" s="15">
        <v>0</v>
      </c>
      <c r="N42" s="15" t="s">
        <v>18</v>
      </c>
      <c r="O42" s="60" t="s">
        <v>1681</v>
      </c>
    </row>
    <row r="43" spans="1:16">
      <c r="A43" s="15" t="s">
        <v>568</v>
      </c>
      <c r="B43" s="15">
        <v>4</v>
      </c>
      <c r="C43" s="59" t="s">
        <v>563</v>
      </c>
      <c r="E43" s="60" t="s">
        <v>1601</v>
      </c>
      <c r="F43" s="60" t="s">
        <v>1609</v>
      </c>
      <c r="G43" s="15">
        <v>0</v>
      </c>
      <c r="H43" s="15">
        <v>1</v>
      </c>
      <c r="I43" s="15">
        <v>0</v>
      </c>
      <c r="J43" s="15">
        <v>0</v>
      </c>
      <c r="K43" s="15">
        <v>0</v>
      </c>
      <c r="L43" s="15">
        <v>0</v>
      </c>
      <c r="M43" s="15">
        <v>0</v>
      </c>
      <c r="N43" s="15" t="s">
        <v>33</v>
      </c>
      <c r="O43" s="15" t="s">
        <v>1608</v>
      </c>
    </row>
    <row r="44" spans="1:16">
      <c r="A44" s="15" t="s">
        <v>568</v>
      </c>
      <c r="B44" s="15">
        <v>4</v>
      </c>
      <c r="C44" s="59" t="s">
        <v>564</v>
      </c>
      <c r="E44" s="15" t="s">
        <v>1518</v>
      </c>
      <c r="F44" s="15" t="s">
        <v>1525</v>
      </c>
      <c r="G44" s="15">
        <v>0</v>
      </c>
      <c r="H44" s="15">
        <v>1</v>
      </c>
      <c r="I44" s="15">
        <v>0</v>
      </c>
      <c r="J44" s="15">
        <v>0</v>
      </c>
      <c r="K44" s="15">
        <v>0</v>
      </c>
      <c r="L44" s="15">
        <v>0</v>
      </c>
      <c r="M44" s="15">
        <v>0</v>
      </c>
      <c r="N44" s="15" t="s">
        <v>24</v>
      </c>
      <c r="O44" s="15" t="s">
        <v>1526</v>
      </c>
      <c r="P44" s="15" t="s">
        <v>19</v>
      </c>
    </row>
    <row r="45" spans="1:16">
      <c r="A45" s="15" t="s">
        <v>568</v>
      </c>
      <c r="B45" s="15">
        <v>5</v>
      </c>
      <c r="C45" s="59" t="s">
        <v>564</v>
      </c>
      <c r="E45" s="15" t="s">
        <v>1518</v>
      </c>
      <c r="F45" s="15" t="s">
        <v>1528</v>
      </c>
      <c r="G45" s="15">
        <v>0</v>
      </c>
      <c r="H45" s="15">
        <v>1</v>
      </c>
      <c r="I45" s="15">
        <v>0</v>
      </c>
      <c r="J45" s="15">
        <v>0</v>
      </c>
      <c r="K45" s="15">
        <v>0</v>
      </c>
      <c r="L45" s="15">
        <v>0</v>
      </c>
      <c r="M45" s="15">
        <v>0</v>
      </c>
      <c r="N45" s="15" t="s">
        <v>24</v>
      </c>
      <c r="O45" s="15" t="s">
        <v>1527</v>
      </c>
      <c r="P45" s="15" t="s">
        <v>20</v>
      </c>
    </row>
    <row r="46" spans="1:16">
      <c r="A46" s="15" t="s">
        <v>568</v>
      </c>
      <c r="B46" s="15">
        <v>11</v>
      </c>
      <c r="C46" s="59" t="s">
        <v>564</v>
      </c>
      <c r="E46" s="15" t="s">
        <v>1518</v>
      </c>
      <c r="F46" s="15" t="s">
        <v>1540</v>
      </c>
      <c r="G46" s="15">
        <v>0</v>
      </c>
      <c r="H46" s="15">
        <v>1</v>
      </c>
      <c r="I46" s="15">
        <v>0</v>
      </c>
      <c r="J46" s="15">
        <v>0</v>
      </c>
      <c r="K46" s="15">
        <v>0</v>
      </c>
      <c r="L46" s="15">
        <v>0</v>
      </c>
      <c r="M46" s="15">
        <v>0</v>
      </c>
      <c r="N46" s="15" t="s">
        <v>24</v>
      </c>
      <c r="O46" s="15" t="s">
        <v>1539</v>
      </c>
      <c r="P46" s="15" t="s">
        <v>33</v>
      </c>
    </row>
    <row r="47" spans="1:16">
      <c r="A47" s="15" t="s">
        <v>568</v>
      </c>
      <c r="B47" s="15">
        <v>12</v>
      </c>
      <c r="C47" s="59" t="s">
        <v>564</v>
      </c>
      <c r="E47" s="15" t="s">
        <v>1518</v>
      </c>
      <c r="F47" s="15" t="s">
        <v>1542</v>
      </c>
      <c r="G47" s="15">
        <v>0</v>
      </c>
      <c r="H47" s="15">
        <v>1</v>
      </c>
      <c r="I47" s="15">
        <v>0</v>
      </c>
      <c r="J47" s="15">
        <v>0</v>
      </c>
      <c r="K47" s="15">
        <v>0</v>
      </c>
      <c r="L47" s="15">
        <v>0</v>
      </c>
      <c r="M47" s="15">
        <v>0</v>
      </c>
      <c r="N47" s="15" t="s">
        <v>24</v>
      </c>
      <c r="O47" s="15" t="s">
        <v>1541</v>
      </c>
      <c r="P47" s="15" t="s">
        <v>24</v>
      </c>
    </row>
    <row r="48" spans="1:16">
      <c r="A48" s="15" t="s">
        <v>568</v>
      </c>
      <c r="B48" s="15">
        <v>15</v>
      </c>
      <c r="C48" s="59" t="s">
        <v>564</v>
      </c>
      <c r="E48" s="15" t="s">
        <v>1518</v>
      </c>
      <c r="F48" s="15" t="s">
        <v>1547</v>
      </c>
      <c r="G48" s="15">
        <v>0</v>
      </c>
      <c r="H48" s="15">
        <v>0</v>
      </c>
      <c r="I48" s="15">
        <v>1</v>
      </c>
      <c r="J48" s="15">
        <v>1</v>
      </c>
      <c r="K48" s="15">
        <v>1</v>
      </c>
      <c r="L48" s="15">
        <v>0</v>
      </c>
      <c r="M48" s="15">
        <v>0</v>
      </c>
      <c r="N48" s="15" t="s">
        <v>24</v>
      </c>
      <c r="O48" s="15" t="s">
        <v>1548</v>
      </c>
    </row>
    <row r="49" spans="1:15">
      <c r="A49" s="15" t="s">
        <v>568</v>
      </c>
      <c r="B49" s="15">
        <v>17</v>
      </c>
      <c r="C49" s="59" t="s">
        <v>564</v>
      </c>
      <c r="E49" s="15" t="s">
        <v>1518</v>
      </c>
      <c r="F49" s="15" t="s">
        <v>1552</v>
      </c>
      <c r="G49" s="15">
        <v>0</v>
      </c>
      <c r="H49" s="15">
        <v>0</v>
      </c>
      <c r="I49" s="15">
        <v>1</v>
      </c>
      <c r="J49" s="15">
        <v>1</v>
      </c>
      <c r="K49" s="15">
        <v>1</v>
      </c>
      <c r="L49" s="15">
        <v>0</v>
      </c>
      <c r="M49" s="15">
        <v>0</v>
      </c>
      <c r="N49" s="15" t="s">
        <v>24</v>
      </c>
      <c r="O49" s="15" t="s">
        <v>1551</v>
      </c>
    </row>
    <row r="50" spans="1:15">
      <c r="A50" s="15" t="s">
        <v>568</v>
      </c>
      <c r="B50" s="15">
        <v>26</v>
      </c>
      <c r="C50" s="59" t="s">
        <v>564</v>
      </c>
      <c r="E50" s="60" t="s">
        <v>1561</v>
      </c>
      <c r="F50" s="60" t="s">
        <v>1570</v>
      </c>
      <c r="G50" s="15">
        <v>0</v>
      </c>
      <c r="H50" s="15">
        <v>1</v>
      </c>
      <c r="I50" s="15">
        <v>0</v>
      </c>
      <c r="J50" s="15">
        <v>0</v>
      </c>
      <c r="K50" s="15">
        <v>0</v>
      </c>
      <c r="L50" s="15">
        <v>0</v>
      </c>
      <c r="M50" s="15">
        <v>0</v>
      </c>
      <c r="N50" s="15" t="s">
        <v>24</v>
      </c>
      <c r="O50" s="15" t="s">
        <v>1571</v>
      </c>
    </row>
    <row r="51" spans="1:15">
      <c r="A51" s="15" t="s">
        <v>568</v>
      </c>
      <c r="B51" s="15">
        <v>31</v>
      </c>
      <c r="C51" s="59" t="s">
        <v>564</v>
      </c>
      <c r="E51" s="60" t="s">
        <v>1578</v>
      </c>
      <c r="F51" s="60" t="s">
        <v>1581</v>
      </c>
      <c r="G51" s="15">
        <v>0</v>
      </c>
      <c r="H51" s="15">
        <v>0</v>
      </c>
      <c r="I51" s="15">
        <v>1</v>
      </c>
      <c r="J51" s="15">
        <v>1</v>
      </c>
      <c r="K51" s="15">
        <v>1</v>
      </c>
      <c r="L51" s="15">
        <v>0</v>
      </c>
      <c r="M51" s="15">
        <v>0</v>
      </c>
      <c r="N51" s="15" t="s">
        <v>24</v>
      </c>
      <c r="O51" s="15" t="s">
        <v>1582</v>
      </c>
    </row>
    <row r="52" spans="1:15">
      <c r="A52" s="15" t="s">
        <v>568</v>
      </c>
      <c r="B52" s="15">
        <v>33</v>
      </c>
      <c r="C52" s="59" t="s">
        <v>564</v>
      </c>
      <c r="E52" s="60" t="s">
        <v>1578</v>
      </c>
      <c r="F52" s="60" t="s">
        <v>1586</v>
      </c>
      <c r="G52" s="15">
        <v>0</v>
      </c>
      <c r="H52" s="15">
        <v>1</v>
      </c>
      <c r="I52" s="15">
        <v>0</v>
      </c>
      <c r="J52" s="15">
        <v>0</v>
      </c>
      <c r="K52" s="15">
        <v>0</v>
      </c>
      <c r="L52" s="15">
        <v>0</v>
      </c>
      <c r="M52" s="15">
        <v>0</v>
      </c>
      <c r="N52" s="15" t="s">
        <v>24</v>
      </c>
      <c r="O52" s="15" t="s">
        <v>1585</v>
      </c>
    </row>
    <row r="53" spans="1:15">
      <c r="A53" s="15" t="s">
        <v>568</v>
      </c>
      <c r="B53" s="15">
        <v>34</v>
      </c>
      <c r="C53" s="59" t="s">
        <v>564</v>
      </c>
      <c r="E53" s="60" t="s">
        <v>1578</v>
      </c>
      <c r="F53" s="60" t="s">
        <v>1588</v>
      </c>
      <c r="G53" s="15">
        <v>0</v>
      </c>
      <c r="H53" s="15">
        <v>1</v>
      </c>
      <c r="I53" s="15">
        <v>0</v>
      </c>
      <c r="J53" s="15">
        <v>0</v>
      </c>
      <c r="K53" s="15">
        <v>0</v>
      </c>
      <c r="L53" s="15">
        <v>0</v>
      </c>
      <c r="M53" s="15">
        <v>0</v>
      </c>
      <c r="N53" s="15" t="s">
        <v>24</v>
      </c>
      <c r="O53" s="15" t="s">
        <v>1587</v>
      </c>
    </row>
    <row r="54" spans="1:15">
      <c r="A54" s="15" t="s">
        <v>568</v>
      </c>
      <c r="B54" s="15">
        <v>1</v>
      </c>
      <c r="C54" s="59" t="s">
        <v>563</v>
      </c>
      <c r="E54" s="60" t="s">
        <v>1601</v>
      </c>
      <c r="F54" s="60" t="s">
        <v>1603</v>
      </c>
      <c r="G54" s="15">
        <v>0</v>
      </c>
      <c r="H54" s="15">
        <v>0</v>
      </c>
      <c r="I54" s="15">
        <v>1</v>
      </c>
      <c r="J54" s="15">
        <v>1</v>
      </c>
      <c r="K54" s="15">
        <v>1</v>
      </c>
      <c r="L54" s="15">
        <v>0</v>
      </c>
      <c r="M54" s="15">
        <v>0</v>
      </c>
      <c r="N54" s="15" t="s">
        <v>24</v>
      </c>
      <c r="O54" s="15" t="s">
        <v>1602</v>
      </c>
    </row>
    <row r="55" spans="1:15">
      <c r="A55" s="15" t="s">
        <v>568</v>
      </c>
      <c r="B55" s="15">
        <v>3</v>
      </c>
      <c r="C55" s="59" t="s">
        <v>563</v>
      </c>
      <c r="E55" s="60" t="s">
        <v>1601</v>
      </c>
      <c r="F55" s="60" t="s">
        <v>1607</v>
      </c>
      <c r="G55" s="15">
        <v>1</v>
      </c>
      <c r="H55" s="15">
        <v>0</v>
      </c>
      <c r="I55" s="15">
        <v>0</v>
      </c>
      <c r="J55" s="15">
        <v>0</v>
      </c>
      <c r="K55" s="15">
        <v>0</v>
      </c>
      <c r="L55" s="15">
        <v>0</v>
      </c>
      <c r="M55" s="15">
        <v>0</v>
      </c>
      <c r="N55" s="15" t="s">
        <v>24</v>
      </c>
      <c r="O55" s="15" t="s">
        <v>1606</v>
      </c>
    </row>
    <row r="56" spans="1:15">
      <c r="A56" s="15" t="s">
        <v>568</v>
      </c>
      <c r="B56" s="15">
        <v>5</v>
      </c>
      <c r="C56" s="59" t="s">
        <v>563</v>
      </c>
      <c r="E56" s="60" t="s">
        <v>1601</v>
      </c>
      <c r="F56" s="60" t="s">
        <v>1611</v>
      </c>
      <c r="G56" s="15">
        <v>0</v>
      </c>
      <c r="H56" s="15">
        <v>1</v>
      </c>
      <c r="I56" s="15">
        <v>0</v>
      </c>
      <c r="J56" s="15">
        <v>0</v>
      </c>
      <c r="K56" s="15">
        <v>0</v>
      </c>
      <c r="L56" s="15">
        <v>0</v>
      </c>
      <c r="M56" s="15">
        <v>0</v>
      </c>
      <c r="N56" s="15" t="s">
        <v>24</v>
      </c>
      <c r="O56" s="15" t="s">
        <v>1610</v>
      </c>
    </row>
    <row r="57" spans="1:15">
      <c r="A57" s="15" t="s">
        <v>568</v>
      </c>
      <c r="B57" s="15">
        <v>6</v>
      </c>
      <c r="C57" s="59" t="s">
        <v>563</v>
      </c>
      <c r="E57" s="60" t="s">
        <v>1601</v>
      </c>
      <c r="F57" s="60" t="s">
        <v>1612</v>
      </c>
      <c r="G57" s="15">
        <v>1</v>
      </c>
      <c r="H57" s="15">
        <v>0</v>
      </c>
      <c r="I57" s="15">
        <v>0</v>
      </c>
      <c r="J57" s="15">
        <v>0</v>
      </c>
      <c r="K57" s="15">
        <v>0</v>
      </c>
      <c r="L57" s="15">
        <v>0</v>
      </c>
      <c r="M57" s="15">
        <v>0</v>
      </c>
      <c r="N57" s="15" t="s">
        <v>24</v>
      </c>
      <c r="O57" s="15" t="s">
        <v>1613</v>
      </c>
    </row>
    <row r="58" spans="1:15">
      <c r="A58" s="15" t="s">
        <v>568</v>
      </c>
      <c r="B58" s="15">
        <v>14</v>
      </c>
      <c r="C58" s="59" t="s">
        <v>563</v>
      </c>
      <c r="E58" s="60" t="s">
        <v>1630</v>
      </c>
      <c r="F58" s="60" t="s">
        <v>1632</v>
      </c>
      <c r="G58" s="15">
        <v>0</v>
      </c>
      <c r="H58" s="15">
        <v>0</v>
      </c>
      <c r="I58" s="15">
        <v>1</v>
      </c>
      <c r="J58" s="15">
        <v>1</v>
      </c>
      <c r="K58" s="15">
        <v>1</v>
      </c>
      <c r="L58" s="15">
        <v>0</v>
      </c>
      <c r="M58" s="15">
        <v>0</v>
      </c>
      <c r="N58" s="15" t="s">
        <v>24</v>
      </c>
      <c r="O58" s="60" t="s">
        <v>1631</v>
      </c>
    </row>
    <row r="59" spans="1:15">
      <c r="A59" s="15" t="s">
        <v>568</v>
      </c>
      <c r="B59" s="15">
        <v>17</v>
      </c>
      <c r="C59" s="59" t="s">
        <v>563</v>
      </c>
      <c r="E59" s="60" t="s">
        <v>1630</v>
      </c>
      <c r="F59" s="60" t="s">
        <v>1638</v>
      </c>
      <c r="G59" s="15">
        <v>0</v>
      </c>
      <c r="H59" s="15">
        <v>1</v>
      </c>
      <c r="I59" s="15">
        <v>0</v>
      </c>
      <c r="J59" s="15">
        <v>0</v>
      </c>
      <c r="K59" s="15">
        <v>0</v>
      </c>
      <c r="L59" s="15">
        <v>0</v>
      </c>
      <c r="M59" s="15">
        <v>0</v>
      </c>
      <c r="N59" s="15" t="s">
        <v>24</v>
      </c>
      <c r="O59" s="60" t="s">
        <v>1637</v>
      </c>
    </row>
    <row r="60" spans="1:15">
      <c r="A60" s="15" t="s">
        <v>568</v>
      </c>
      <c r="B60" s="15">
        <v>18</v>
      </c>
      <c r="C60" s="59" t="s">
        <v>563</v>
      </c>
      <c r="E60" s="60" t="s">
        <v>1641</v>
      </c>
      <c r="F60" s="60" t="s">
        <v>1640</v>
      </c>
      <c r="G60" s="15">
        <v>0</v>
      </c>
      <c r="H60" s="15">
        <v>1</v>
      </c>
      <c r="I60" s="15">
        <v>0</v>
      </c>
      <c r="J60" s="15">
        <v>0</v>
      </c>
      <c r="K60" s="15">
        <v>0</v>
      </c>
      <c r="L60" s="15">
        <v>0</v>
      </c>
      <c r="M60" s="15">
        <v>0</v>
      </c>
      <c r="N60" s="15" t="s">
        <v>24</v>
      </c>
      <c r="O60" s="60" t="s">
        <v>1639</v>
      </c>
    </row>
    <row r="61" spans="1:15">
      <c r="A61" s="15" t="s">
        <v>568</v>
      </c>
      <c r="B61" s="15">
        <v>22</v>
      </c>
      <c r="C61" s="59" t="s">
        <v>563</v>
      </c>
      <c r="E61" s="15" t="s">
        <v>1648</v>
      </c>
      <c r="F61" s="60" t="s">
        <v>1650</v>
      </c>
      <c r="G61" s="15">
        <v>0</v>
      </c>
      <c r="H61" s="15">
        <v>1</v>
      </c>
      <c r="I61" s="15">
        <v>0</v>
      </c>
      <c r="J61" s="15">
        <v>0</v>
      </c>
      <c r="K61" s="15">
        <v>0</v>
      </c>
      <c r="L61" s="15">
        <v>0</v>
      </c>
      <c r="M61" s="15">
        <v>0</v>
      </c>
      <c r="N61" s="15" t="s">
        <v>24</v>
      </c>
      <c r="O61" s="60" t="s">
        <v>1649</v>
      </c>
    </row>
    <row r="62" spans="1:15">
      <c r="A62" s="15" t="s">
        <v>568</v>
      </c>
      <c r="B62" s="15">
        <v>26</v>
      </c>
      <c r="C62" s="59" t="s">
        <v>563</v>
      </c>
      <c r="E62" s="15" t="s">
        <v>1648</v>
      </c>
      <c r="F62" s="61" t="s">
        <v>1658</v>
      </c>
      <c r="G62" s="15">
        <v>0</v>
      </c>
      <c r="H62" s="15">
        <v>1</v>
      </c>
      <c r="I62" s="15">
        <v>0</v>
      </c>
      <c r="J62" s="15">
        <v>0</v>
      </c>
      <c r="K62" s="15">
        <v>0</v>
      </c>
      <c r="L62" s="15">
        <v>0</v>
      </c>
      <c r="M62" s="15">
        <v>0</v>
      </c>
      <c r="N62" s="15" t="s">
        <v>24</v>
      </c>
      <c r="O62" s="60" t="s">
        <v>1657</v>
      </c>
    </row>
    <row r="63" spans="1:15">
      <c r="A63" s="15" t="s">
        <v>568</v>
      </c>
      <c r="B63" s="15">
        <v>27</v>
      </c>
      <c r="C63" s="59" t="s">
        <v>563</v>
      </c>
      <c r="E63" s="15" t="s">
        <v>1659</v>
      </c>
      <c r="F63" s="60" t="s">
        <v>1661</v>
      </c>
      <c r="G63" s="15">
        <v>0</v>
      </c>
      <c r="H63" s="15">
        <v>1</v>
      </c>
      <c r="I63" s="15">
        <v>0</v>
      </c>
      <c r="J63" s="15">
        <v>0</v>
      </c>
      <c r="K63" s="15">
        <v>0</v>
      </c>
      <c r="L63" s="15">
        <v>0</v>
      </c>
      <c r="M63" s="15">
        <v>0</v>
      </c>
      <c r="N63" s="15" t="s">
        <v>24</v>
      </c>
      <c r="O63" s="60" t="s">
        <v>1660</v>
      </c>
    </row>
    <row r="64" spans="1:15">
      <c r="A64" s="15" t="s">
        <v>568</v>
      </c>
      <c r="B64" s="15">
        <v>29</v>
      </c>
      <c r="C64" s="59" t="s">
        <v>563</v>
      </c>
      <c r="E64" s="15" t="s">
        <v>1659</v>
      </c>
      <c r="F64" s="60" t="s">
        <v>1665</v>
      </c>
      <c r="G64" s="15">
        <v>0</v>
      </c>
      <c r="H64" s="15">
        <v>1</v>
      </c>
      <c r="I64" s="15">
        <v>0</v>
      </c>
      <c r="J64" s="15">
        <v>0</v>
      </c>
      <c r="K64" s="15">
        <v>0</v>
      </c>
      <c r="L64" s="15">
        <v>0</v>
      </c>
      <c r="M64" s="15">
        <v>0</v>
      </c>
      <c r="N64" s="15" t="s">
        <v>24</v>
      </c>
      <c r="O64" s="60" t="s">
        <v>1664</v>
      </c>
    </row>
    <row r="65" spans="1:16">
      <c r="A65" s="15" t="s">
        <v>568</v>
      </c>
      <c r="B65" s="15">
        <v>32</v>
      </c>
      <c r="C65" s="59" t="s">
        <v>563</v>
      </c>
      <c r="E65" s="15" t="s">
        <v>1659</v>
      </c>
      <c r="F65" s="60" t="s">
        <v>1671</v>
      </c>
      <c r="G65" s="15">
        <v>0</v>
      </c>
      <c r="H65" s="15">
        <v>1</v>
      </c>
      <c r="I65" s="15">
        <v>0</v>
      </c>
      <c r="J65" s="15">
        <v>0</v>
      </c>
      <c r="K65" s="15">
        <v>0</v>
      </c>
      <c r="L65" s="15">
        <v>0</v>
      </c>
      <c r="M65" s="15">
        <v>0</v>
      </c>
      <c r="N65" s="15" t="s">
        <v>24</v>
      </c>
      <c r="O65" s="60" t="s">
        <v>1670</v>
      </c>
    </row>
    <row r="66" spans="1:16">
      <c r="A66" s="15" t="s">
        <v>568</v>
      </c>
      <c r="B66" s="15">
        <v>33</v>
      </c>
      <c r="C66" s="59" t="s">
        <v>563</v>
      </c>
      <c r="E66" s="15" t="s">
        <v>1659</v>
      </c>
      <c r="F66" s="60" t="s">
        <v>1673</v>
      </c>
      <c r="G66" s="15">
        <v>0</v>
      </c>
      <c r="H66" s="15">
        <v>1</v>
      </c>
      <c r="I66" s="15">
        <v>0</v>
      </c>
      <c r="J66" s="15">
        <v>0</v>
      </c>
      <c r="K66" s="15">
        <v>0</v>
      </c>
      <c r="L66" s="15">
        <v>0</v>
      </c>
      <c r="M66" s="15">
        <v>0</v>
      </c>
      <c r="N66" s="15" t="s">
        <v>24</v>
      </c>
      <c r="O66" s="60" t="s">
        <v>1672</v>
      </c>
    </row>
    <row r="67" spans="1:16">
      <c r="A67" s="15" t="s">
        <v>568</v>
      </c>
      <c r="B67" s="15">
        <v>36</v>
      </c>
      <c r="C67" s="59" t="s">
        <v>563</v>
      </c>
      <c r="E67" s="15" t="s">
        <v>1680</v>
      </c>
      <c r="F67" s="60" t="s">
        <v>1679</v>
      </c>
      <c r="G67" s="15">
        <v>0</v>
      </c>
      <c r="H67" s="15">
        <v>1</v>
      </c>
      <c r="I67" s="15">
        <v>0</v>
      </c>
      <c r="J67" s="15">
        <v>0</v>
      </c>
      <c r="K67" s="15">
        <v>0</v>
      </c>
      <c r="L67" s="15">
        <v>0</v>
      </c>
      <c r="M67" s="15">
        <v>0</v>
      </c>
      <c r="N67" s="15" t="s">
        <v>24</v>
      </c>
      <c r="O67" s="60" t="s">
        <v>1678</v>
      </c>
    </row>
    <row r="68" spans="1:16">
      <c r="A68" s="15" t="s">
        <v>568</v>
      </c>
      <c r="B68" s="15">
        <v>1</v>
      </c>
      <c r="C68" s="59" t="s">
        <v>564</v>
      </c>
      <c r="E68" s="15" t="s">
        <v>1518</v>
      </c>
      <c r="F68" s="15" t="s">
        <v>1520</v>
      </c>
      <c r="G68" s="15">
        <v>0</v>
      </c>
      <c r="H68" s="15">
        <v>1</v>
      </c>
      <c r="I68" s="15">
        <v>0</v>
      </c>
      <c r="J68" s="15">
        <v>0</v>
      </c>
      <c r="K68" s="15">
        <v>0</v>
      </c>
      <c r="L68" s="15">
        <v>0</v>
      </c>
      <c r="M68" s="15">
        <v>0</v>
      </c>
      <c r="N68" s="15" t="s">
        <v>16</v>
      </c>
      <c r="O68" s="15" t="s">
        <v>1519</v>
      </c>
      <c r="P68" s="15" t="s">
        <v>16</v>
      </c>
    </row>
    <row r="69" spans="1:16">
      <c r="A69" s="15" t="s">
        <v>568</v>
      </c>
      <c r="B69" s="15">
        <v>7</v>
      </c>
      <c r="C69" s="59" t="s">
        <v>564</v>
      </c>
      <c r="E69" s="15" t="s">
        <v>1518</v>
      </c>
      <c r="F69" s="15" t="s">
        <v>1532</v>
      </c>
      <c r="G69" s="15">
        <v>1</v>
      </c>
      <c r="H69" s="15">
        <v>0</v>
      </c>
      <c r="I69" s="15">
        <v>0</v>
      </c>
      <c r="J69" s="15">
        <v>0</v>
      </c>
      <c r="K69" s="15">
        <v>0</v>
      </c>
      <c r="L69" s="15">
        <v>0</v>
      </c>
      <c r="M69" s="15">
        <v>0</v>
      </c>
      <c r="N69" s="15" t="s">
        <v>16</v>
      </c>
      <c r="O69" s="15" t="s">
        <v>1531</v>
      </c>
      <c r="P69" s="15" t="s">
        <v>22</v>
      </c>
    </row>
    <row r="70" spans="1:16">
      <c r="A70" s="15" t="s">
        <v>568</v>
      </c>
      <c r="B70" s="15">
        <v>8</v>
      </c>
      <c r="C70" s="59" t="s">
        <v>564</v>
      </c>
      <c r="E70" s="15" t="s">
        <v>1518</v>
      </c>
      <c r="F70" s="15" t="s">
        <v>1533</v>
      </c>
      <c r="G70" s="15">
        <v>1</v>
      </c>
      <c r="H70" s="15">
        <v>0</v>
      </c>
      <c r="I70" s="15">
        <v>0</v>
      </c>
      <c r="J70" s="15">
        <v>0</v>
      </c>
      <c r="K70" s="15">
        <v>0</v>
      </c>
      <c r="L70" s="15">
        <v>0</v>
      </c>
      <c r="M70" s="15">
        <v>0</v>
      </c>
      <c r="N70" s="15" t="s">
        <v>16</v>
      </c>
      <c r="O70" s="15" t="s">
        <v>1534</v>
      </c>
      <c r="P70" s="15" t="s">
        <v>23</v>
      </c>
    </row>
    <row r="71" spans="1:16">
      <c r="A71" s="15" t="s">
        <v>568</v>
      </c>
      <c r="B71" s="15">
        <v>9</v>
      </c>
      <c r="C71" s="59" t="s">
        <v>564</v>
      </c>
      <c r="E71" s="15" t="s">
        <v>1518</v>
      </c>
      <c r="F71" s="15" t="s">
        <v>1536</v>
      </c>
      <c r="G71" s="15">
        <v>1</v>
      </c>
      <c r="H71" s="15">
        <v>0</v>
      </c>
      <c r="I71" s="15">
        <v>0</v>
      </c>
      <c r="J71" s="15">
        <v>0</v>
      </c>
      <c r="K71" s="15">
        <v>0</v>
      </c>
      <c r="L71" s="15">
        <v>0</v>
      </c>
      <c r="M71" s="15">
        <v>0</v>
      </c>
      <c r="N71" s="15" t="s">
        <v>16</v>
      </c>
      <c r="O71" s="15" t="s">
        <v>1535</v>
      </c>
      <c r="P71" s="15" t="s">
        <v>24</v>
      </c>
    </row>
    <row r="72" spans="1:16">
      <c r="A72" s="15" t="s">
        <v>568</v>
      </c>
      <c r="B72" s="15">
        <v>10</v>
      </c>
      <c r="C72" s="59" t="s">
        <v>564</v>
      </c>
      <c r="E72" s="15" t="s">
        <v>1518</v>
      </c>
      <c r="F72" s="15" t="s">
        <v>1537</v>
      </c>
      <c r="G72" s="15">
        <v>1</v>
      </c>
      <c r="H72" s="15">
        <v>0</v>
      </c>
      <c r="I72" s="15">
        <v>0</v>
      </c>
      <c r="J72" s="15">
        <v>0</v>
      </c>
      <c r="K72" s="15">
        <v>0</v>
      </c>
      <c r="L72" s="15">
        <v>0</v>
      </c>
      <c r="M72" s="15">
        <v>0</v>
      </c>
      <c r="N72" s="15" t="s">
        <v>16</v>
      </c>
      <c r="O72" s="15" t="s">
        <v>1538</v>
      </c>
      <c r="P72" s="15" t="s">
        <v>27</v>
      </c>
    </row>
    <row r="73" spans="1:16">
      <c r="A73" s="15" t="s">
        <v>568</v>
      </c>
      <c r="B73" s="15">
        <v>14</v>
      </c>
      <c r="C73" s="59" t="s">
        <v>564</v>
      </c>
      <c r="E73" s="15" t="s">
        <v>1518</v>
      </c>
      <c r="F73" s="15" t="s">
        <v>1546</v>
      </c>
      <c r="G73" s="15">
        <v>0</v>
      </c>
      <c r="H73" s="15">
        <v>0</v>
      </c>
      <c r="I73" s="15">
        <v>1</v>
      </c>
      <c r="J73" s="15">
        <v>1</v>
      </c>
      <c r="K73" s="15">
        <v>1</v>
      </c>
      <c r="L73" s="15">
        <v>0</v>
      </c>
      <c r="M73" s="15">
        <v>0</v>
      </c>
      <c r="N73" s="15" t="s">
        <v>16</v>
      </c>
      <c r="O73" s="15" t="s">
        <v>1545</v>
      </c>
    </row>
    <row r="74" spans="1:16">
      <c r="A74" s="15" t="s">
        <v>568</v>
      </c>
      <c r="B74" s="15">
        <v>19</v>
      </c>
      <c r="C74" s="59" t="s">
        <v>564</v>
      </c>
      <c r="E74" s="15" t="s">
        <v>1518</v>
      </c>
      <c r="F74" s="15" t="s">
        <v>1555</v>
      </c>
      <c r="G74" s="15">
        <v>0</v>
      </c>
      <c r="H74" s="15">
        <v>1</v>
      </c>
      <c r="I74" s="15">
        <v>0</v>
      </c>
      <c r="J74" s="15">
        <v>0</v>
      </c>
      <c r="K74" s="15">
        <v>0</v>
      </c>
      <c r="L74" s="15">
        <v>0</v>
      </c>
      <c r="M74" s="15">
        <v>0</v>
      </c>
      <c r="N74" s="15" t="s">
        <v>16</v>
      </c>
      <c r="O74" s="15" t="s">
        <v>1556</v>
      </c>
    </row>
    <row r="75" spans="1:16">
      <c r="A75" s="15" t="s">
        <v>568</v>
      </c>
      <c r="B75" s="15">
        <v>21</v>
      </c>
      <c r="C75" s="59" t="s">
        <v>564</v>
      </c>
      <c r="E75" s="15" t="s">
        <v>1518</v>
      </c>
      <c r="F75" s="15" t="s">
        <v>1560</v>
      </c>
      <c r="G75" s="15">
        <v>0</v>
      </c>
      <c r="H75" s="15">
        <v>1</v>
      </c>
      <c r="I75" s="15">
        <v>0</v>
      </c>
      <c r="J75" s="15">
        <v>0</v>
      </c>
      <c r="K75" s="15">
        <v>0</v>
      </c>
      <c r="L75" s="15">
        <v>0</v>
      </c>
      <c r="M75" s="15">
        <v>0</v>
      </c>
      <c r="N75" s="15" t="s">
        <v>16</v>
      </c>
      <c r="O75" s="15" t="s">
        <v>1559</v>
      </c>
    </row>
    <row r="76" spans="1:16">
      <c r="A76" s="15" t="s">
        <v>568</v>
      </c>
      <c r="B76" s="15">
        <v>37</v>
      </c>
      <c r="C76" s="59" t="s">
        <v>564</v>
      </c>
      <c r="E76" s="60" t="s">
        <v>1578</v>
      </c>
      <c r="F76" s="60" t="s">
        <v>1594</v>
      </c>
      <c r="G76" s="15">
        <v>0</v>
      </c>
      <c r="H76" s="15">
        <v>0</v>
      </c>
      <c r="I76" s="15">
        <v>1</v>
      </c>
      <c r="J76" s="15">
        <v>1</v>
      </c>
      <c r="K76" s="15">
        <v>0</v>
      </c>
      <c r="L76" s="15">
        <v>0</v>
      </c>
      <c r="M76" s="15">
        <v>0</v>
      </c>
      <c r="N76" s="15" t="s">
        <v>16</v>
      </c>
      <c r="O76" s="15" t="s">
        <v>1593</v>
      </c>
    </row>
    <row r="77" spans="1:16">
      <c r="A77" s="15" t="s">
        <v>568</v>
      </c>
      <c r="B77" s="15">
        <v>40</v>
      </c>
      <c r="C77" s="59" t="s">
        <v>564</v>
      </c>
      <c r="E77" s="60" t="s">
        <v>1578</v>
      </c>
      <c r="F77" s="60" t="s">
        <v>1600</v>
      </c>
      <c r="G77" s="15">
        <v>1</v>
      </c>
      <c r="H77" s="15">
        <v>0</v>
      </c>
      <c r="I77" s="15">
        <v>0</v>
      </c>
      <c r="J77" s="15">
        <v>0</v>
      </c>
      <c r="K77" s="15">
        <v>0</v>
      </c>
      <c r="L77" s="15">
        <v>0</v>
      </c>
      <c r="M77" s="15">
        <v>0</v>
      </c>
      <c r="N77" s="15" t="s">
        <v>16</v>
      </c>
      <c r="O77" s="15" t="s">
        <v>1599</v>
      </c>
    </row>
    <row r="78" spans="1:16">
      <c r="A78" s="15" t="s">
        <v>568</v>
      </c>
      <c r="B78" s="15">
        <v>19</v>
      </c>
      <c r="C78" s="59" t="s">
        <v>563</v>
      </c>
      <c r="E78" s="60" t="s">
        <v>1641</v>
      </c>
      <c r="F78" s="60" t="s">
        <v>1642</v>
      </c>
      <c r="G78" s="15">
        <v>0</v>
      </c>
      <c r="H78" s="15">
        <v>1</v>
      </c>
      <c r="I78" s="15">
        <v>0</v>
      </c>
      <c r="J78" s="15">
        <v>0</v>
      </c>
      <c r="K78" s="15">
        <v>0</v>
      </c>
      <c r="L78" s="15">
        <v>0</v>
      </c>
      <c r="M78" s="15">
        <v>0</v>
      </c>
      <c r="N78" s="15" t="s">
        <v>16</v>
      </c>
      <c r="O78" s="61" t="s">
        <v>1643</v>
      </c>
    </row>
    <row r="79" spans="1:16">
      <c r="A79" s="15" t="s">
        <v>568</v>
      </c>
      <c r="B79" s="15">
        <v>2</v>
      </c>
      <c r="C79" s="59" t="s">
        <v>563</v>
      </c>
      <c r="E79" s="60" t="s">
        <v>1601</v>
      </c>
      <c r="F79" s="60" t="s">
        <v>1605</v>
      </c>
      <c r="G79" s="15">
        <v>0</v>
      </c>
      <c r="H79" s="15">
        <v>1</v>
      </c>
      <c r="I79" s="15">
        <v>0</v>
      </c>
      <c r="J79" s="15">
        <v>0</v>
      </c>
      <c r="K79" s="15">
        <v>0</v>
      </c>
      <c r="L79" s="15">
        <v>0</v>
      </c>
      <c r="M79" s="15">
        <v>0</v>
      </c>
      <c r="N79" s="15" t="s">
        <v>22</v>
      </c>
      <c r="O79" s="15" t="s">
        <v>1604</v>
      </c>
    </row>
    <row r="80" spans="1:16">
      <c r="A80" s="15" t="s">
        <v>568</v>
      </c>
      <c r="B80" s="15">
        <v>10</v>
      </c>
      <c r="C80" s="59" t="s">
        <v>563</v>
      </c>
      <c r="E80" s="60" t="s">
        <v>1623</v>
      </c>
      <c r="F80" s="60" t="s">
        <v>1622</v>
      </c>
      <c r="G80" s="15">
        <v>0</v>
      </c>
      <c r="H80" s="15">
        <v>1</v>
      </c>
      <c r="I80" s="15">
        <v>0</v>
      </c>
      <c r="J80" s="15">
        <v>0</v>
      </c>
      <c r="K80" s="15">
        <v>0</v>
      </c>
      <c r="L80" s="15">
        <v>0</v>
      </c>
      <c r="M80" s="15">
        <v>0</v>
      </c>
      <c r="N80" s="15" t="s">
        <v>22</v>
      </c>
      <c r="O80" s="60" t="s">
        <v>1621</v>
      </c>
    </row>
    <row r="81" spans="1:15">
      <c r="A81" s="15" t="s">
        <v>568</v>
      </c>
      <c r="B81" s="15">
        <v>11</v>
      </c>
      <c r="C81" s="59" t="s">
        <v>563</v>
      </c>
      <c r="E81" s="60" t="s">
        <v>1623</v>
      </c>
      <c r="F81" s="60" t="s">
        <v>1625</v>
      </c>
      <c r="G81" s="15">
        <v>0</v>
      </c>
      <c r="H81" s="15">
        <v>1</v>
      </c>
      <c r="I81" s="15">
        <v>0</v>
      </c>
      <c r="J81" s="15">
        <v>0</v>
      </c>
      <c r="K81" s="15">
        <v>0</v>
      </c>
      <c r="L81" s="15">
        <v>0</v>
      </c>
      <c r="M81" s="15">
        <v>0</v>
      </c>
      <c r="N81" s="15" t="s">
        <v>22</v>
      </c>
      <c r="O81" s="60" t="s">
        <v>1624</v>
      </c>
    </row>
    <row r="82" spans="1:15" ht="19">
      <c r="F82" s="122" t="s">
        <v>1517</v>
      </c>
      <c r="G82" s="122">
        <f t="shared" ref="G82:M82" si="0">SUM(G2:G81)</f>
        <v>15</v>
      </c>
      <c r="H82" s="122">
        <f t="shared" si="0"/>
        <v>54</v>
      </c>
      <c r="I82" s="122">
        <f t="shared" si="0"/>
        <v>11</v>
      </c>
      <c r="J82" s="122">
        <f t="shared" si="0"/>
        <v>11</v>
      </c>
      <c r="K82" s="122">
        <f t="shared" si="0"/>
        <v>9</v>
      </c>
      <c r="L82" s="122">
        <f t="shared" si="0"/>
        <v>0</v>
      </c>
      <c r="M82" s="122">
        <f t="shared" si="0"/>
        <v>0</v>
      </c>
    </row>
    <row r="85" spans="1:15">
      <c r="A85" s="86" t="s">
        <v>1843</v>
      </c>
      <c r="B85" s="123" t="s">
        <v>1993</v>
      </c>
      <c r="C85" s="123"/>
      <c r="D85" s="123"/>
      <c r="F85" s="86" t="s">
        <v>1843</v>
      </c>
      <c r="G85" s="123" t="s">
        <v>2003</v>
      </c>
      <c r="H85" s="123"/>
      <c r="I85" s="123"/>
    </row>
    <row r="86" spans="1:15">
      <c r="A86" s="86"/>
      <c r="B86" s="123"/>
      <c r="C86" s="123"/>
      <c r="D86" s="123"/>
      <c r="E86" s="60"/>
      <c r="F86" s="86"/>
      <c r="G86" s="123"/>
      <c r="H86" s="123"/>
      <c r="I86" s="123"/>
    </row>
    <row r="87" spans="1:15">
      <c r="A87" s="86" t="s">
        <v>1845</v>
      </c>
      <c r="B87" s="123"/>
      <c r="C87" s="123"/>
      <c r="D87" s="123"/>
      <c r="E87" s="60"/>
      <c r="F87" s="86" t="s">
        <v>1845</v>
      </c>
      <c r="G87" s="123"/>
      <c r="H87" s="123"/>
      <c r="I87" s="123"/>
    </row>
    <row r="88" spans="1:15">
      <c r="A88" s="86" t="s">
        <v>1846</v>
      </c>
      <c r="B88" s="123" t="s">
        <v>1847</v>
      </c>
      <c r="C88" s="123"/>
      <c r="D88" s="123"/>
      <c r="E88" s="60"/>
      <c r="F88" s="86" t="s">
        <v>1846</v>
      </c>
      <c r="G88" s="123" t="s">
        <v>1847</v>
      </c>
      <c r="H88" s="123"/>
      <c r="I88" s="123"/>
    </row>
    <row r="89" spans="1:15">
      <c r="A89" s="86" t="s">
        <v>1848</v>
      </c>
      <c r="B89" s="123" t="s">
        <v>1994</v>
      </c>
      <c r="C89" s="123"/>
      <c r="D89" s="123"/>
      <c r="E89" s="60"/>
      <c r="F89" s="86" t="s">
        <v>1848</v>
      </c>
      <c r="G89" s="123" t="s">
        <v>2004</v>
      </c>
      <c r="H89" s="123"/>
      <c r="I89" s="123"/>
    </row>
    <row r="90" spans="1:15">
      <c r="A90" s="86" t="s">
        <v>1850</v>
      </c>
      <c r="B90" s="123">
        <v>0.93910000000000005</v>
      </c>
      <c r="C90" s="123"/>
      <c r="D90" s="123"/>
      <c r="E90" s="60"/>
      <c r="F90" s="86" t="s">
        <v>1850</v>
      </c>
      <c r="G90" s="123">
        <v>1.9239999999999999</v>
      </c>
      <c r="H90" s="123"/>
      <c r="I90" s="123"/>
    </row>
    <row r="91" spans="1:15">
      <c r="A91" s="86" t="s">
        <v>1851</v>
      </c>
      <c r="B91" s="123">
        <v>0.34770000000000001</v>
      </c>
      <c r="C91" s="123"/>
      <c r="D91" s="123"/>
      <c r="E91" s="60"/>
      <c r="F91" s="86" t="s">
        <v>1851</v>
      </c>
      <c r="G91" s="123">
        <v>5.4399999999999997E-2</v>
      </c>
      <c r="H91" s="123"/>
      <c r="I91" s="123"/>
    </row>
    <row r="92" spans="1:15">
      <c r="A92" s="86" t="s">
        <v>1852</v>
      </c>
      <c r="B92" s="123" t="s">
        <v>1771</v>
      </c>
      <c r="C92" s="123"/>
      <c r="D92" s="123"/>
      <c r="F92" s="86" t="s">
        <v>1852</v>
      </c>
      <c r="G92" s="123" t="s">
        <v>1771</v>
      </c>
      <c r="H92" s="123"/>
      <c r="I92" s="123"/>
    </row>
    <row r="93" spans="1:15">
      <c r="A93" s="86" t="s">
        <v>1853</v>
      </c>
      <c r="B93" s="123" t="s">
        <v>1854</v>
      </c>
      <c r="C93" s="123"/>
      <c r="D93" s="123"/>
      <c r="F93" s="86" t="s">
        <v>1853</v>
      </c>
      <c r="G93" s="123" t="s">
        <v>1854</v>
      </c>
      <c r="H93" s="123"/>
      <c r="I93" s="123"/>
    </row>
    <row r="94" spans="1:15">
      <c r="A94" s="86" t="s">
        <v>1855</v>
      </c>
      <c r="B94" s="123" t="s">
        <v>1856</v>
      </c>
      <c r="C94" s="123"/>
      <c r="D94" s="123"/>
      <c r="F94" s="86" t="s">
        <v>1855</v>
      </c>
      <c r="G94" s="123" t="s">
        <v>1856</v>
      </c>
      <c r="H94" s="123"/>
      <c r="I94" s="123"/>
    </row>
    <row r="95" spans="1:15">
      <c r="A95" s="86"/>
      <c r="B95" s="123"/>
      <c r="C95" s="123"/>
      <c r="D95" s="123"/>
      <c r="F95" s="86"/>
      <c r="G95" s="123"/>
      <c r="H95" s="123"/>
      <c r="I95" s="123"/>
    </row>
    <row r="96" spans="1:15">
      <c r="A96" s="86" t="s">
        <v>1857</v>
      </c>
      <c r="B96" s="123" t="s">
        <v>1875</v>
      </c>
      <c r="C96" s="123" t="s">
        <v>1859</v>
      </c>
      <c r="D96" s="123" t="s">
        <v>1777</v>
      </c>
      <c r="F96" s="86" t="s">
        <v>1857</v>
      </c>
      <c r="G96" s="123" t="s">
        <v>1858</v>
      </c>
      <c r="H96" s="123" t="s">
        <v>1859</v>
      </c>
      <c r="I96" s="123" t="s">
        <v>1777</v>
      </c>
    </row>
    <row r="97" spans="1:9">
      <c r="A97" s="86" t="s">
        <v>1887</v>
      </c>
      <c r="B97" s="123">
        <v>19</v>
      </c>
      <c r="C97" s="123">
        <v>81</v>
      </c>
      <c r="D97" s="123">
        <v>100</v>
      </c>
      <c r="F97" s="86" t="s">
        <v>1887</v>
      </c>
      <c r="G97" s="123">
        <v>19</v>
      </c>
      <c r="H97" s="123">
        <v>0</v>
      </c>
      <c r="I97" s="123">
        <v>19</v>
      </c>
    </row>
    <row r="98" spans="1:9">
      <c r="A98" s="86" t="s">
        <v>1861</v>
      </c>
      <c r="B98" s="123">
        <v>11</v>
      </c>
      <c r="C98" s="123">
        <v>69</v>
      </c>
      <c r="D98" s="123">
        <v>80</v>
      </c>
      <c r="F98" s="86" t="s">
        <v>1861</v>
      </c>
      <c r="G98" s="123">
        <v>9</v>
      </c>
      <c r="H98" s="123">
        <v>2</v>
      </c>
      <c r="I98" s="123">
        <v>11</v>
      </c>
    </row>
    <row r="99" spans="1:9">
      <c r="A99" s="86" t="s">
        <v>1777</v>
      </c>
      <c r="B99" s="123">
        <v>30</v>
      </c>
      <c r="C99" s="123">
        <v>150</v>
      </c>
      <c r="D99" s="123">
        <v>180</v>
      </c>
      <c r="F99" s="86" t="s">
        <v>1777</v>
      </c>
      <c r="G99" s="123">
        <v>28</v>
      </c>
      <c r="H99" s="123">
        <v>2</v>
      </c>
      <c r="I99" s="123">
        <v>30</v>
      </c>
    </row>
    <row r="100" spans="1:9">
      <c r="A100" s="86"/>
      <c r="B100" s="123"/>
      <c r="C100" s="123"/>
      <c r="D100" s="123"/>
      <c r="F100" s="86"/>
      <c r="G100" s="123"/>
      <c r="H100" s="123"/>
      <c r="I100" s="123"/>
    </row>
    <row r="101" spans="1:9">
      <c r="A101" s="86" t="s">
        <v>1862</v>
      </c>
      <c r="B101" s="123" t="s">
        <v>1875</v>
      </c>
      <c r="C101" s="123" t="s">
        <v>1859</v>
      </c>
      <c r="D101" s="123"/>
      <c r="F101" s="86" t="s">
        <v>1862</v>
      </c>
      <c r="G101" s="123" t="s">
        <v>1858</v>
      </c>
      <c r="H101" s="123" t="s">
        <v>1859</v>
      </c>
      <c r="I101" s="123"/>
    </row>
    <row r="102" spans="1:9">
      <c r="A102" s="86" t="s">
        <v>1887</v>
      </c>
      <c r="B102" s="123" t="s">
        <v>1995</v>
      </c>
      <c r="C102" s="123" t="s">
        <v>1996</v>
      </c>
      <c r="D102" s="123"/>
      <c r="F102" s="86" t="s">
        <v>1887</v>
      </c>
      <c r="G102" s="123" t="s">
        <v>2005</v>
      </c>
      <c r="H102" s="123" t="s">
        <v>2006</v>
      </c>
      <c r="I102" s="123"/>
    </row>
    <row r="103" spans="1:9">
      <c r="A103" s="86" t="s">
        <v>1861</v>
      </c>
      <c r="B103" s="123" t="s">
        <v>1997</v>
      </c>
      <c r="C103" s="123" t="s">
        <v>1998</v>
      </c>
      <c r="D103" s="123"/>
      <c r="F103" s="86" t="s">
        <v>1861</v>
      </c>
      <c r="G103" s="123" t="s">
        <v>2007</v>
      </c>
      <c r="H103" s="123" t="s">
        <v>2008</v>
      </c>
      <c r="I103" s="123"/>
    </row>
    <row r="104" spans="1:9">
      <c r="A104" s="86"/>
      <c r="B104" s="123"/>
      <c r="C104" s="123"/>
      <c r="D104" s="123"/>
      <c r="F104" s="86"/>
      <c r="G104" s="123"/>
      <c r="H104" s="123"/>
      <c r="I104" s="123"/>
    </row>
    <row r="105" spans="1:9">
      <c r="A105" s="86" t="s">
        <v>1867</v>
      </c>
      <c r="B105" s="123" t="s">
        <v>1875</v>
      </c>
      <c r="C105" s="123" t="s">
        <v>1859</v>
      </c>
      <c r="D105" s="123"/>
      <c r="F105" s="86" t="s">
        <v>1867</v>
      </c>
      <c r="G105" s="123" t="s">
        <v>1858</v>
      </c>
      <c r="H105" s="123" t="s">
        <v>1859</v>
      </c>
      <c r="I105" s="123"/>
    </row>
    <row r="106" spans="1:9">
      <c r="A106" s="86" t="s">
        <v>1887</v>
      </c>
      <c r="B106" s="123" t="s">
        <v>1999</v>
      </c>
      <c r="C106" s="123" t="s">
        <v>2000</v>
      </c>
      <c r="D106" s="123"/>
      <c r="F106" s="86" t="s">
        <v>1887</v>
      </c>
      <c r="G106" s="123" t="s">
        <v>2009</v>
      </c>
      <c r="H106" s="123" t="s">
        <v>2006</v>
      </c>
      <c r="I106" s="123"/>
    </row>
    <row r="107" spans="1:9">
      <c r="A107" s="86" t="s">
        <v>1861</v>
      </c>
      <c r="B107" s="123" t="s">
        <v>2001</v>
      </c>
      <c r="C107" s="123" t="s">
        <v>2002</v>
      </c>
      <c r="D107" s="123"/>
      <c r="F107" s="86" t="s">
        <v>1861</v>
      </c>
      <c r="G107" s="123" t="s">
        <v>2010</v>
      </c>
      <c r="H107" s="123" t="s">
        <v>2005</v>
      </c>
      <c r="I107" s="123"/>
    </row>
  </sheetData>
  <sortState ref="A2:P82">
    <sortCondition ref="N1"/>
  </sortState>
  <dataValidations count="1">
    <dataValidation type="list" allowBlank="1" showInputMessage="1" showErrorMessage="1" sqref="N1:N1048576" xr:uid="{00000000-0002-0000-0800-000000000000}">
      <formula1>$P$2:$P$13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P91"/>
  <sheetViews>
    <sheetView workbookViewId="0">
      <pane ySplit="1" topLeftCell="A67" activePane="bottomLeft" state="frozen"/>
      <selection pane="bottomLeft" activeCell="F82" sqref="F82:M82"/>
    </sheetView>
  </sheetViews>
  <sheetFormatPr baseColWidth="10" defaultRowHeight="16"/>
  <cols>
    <col min="3" max="3" width="10.83203125" style="9"/>
  </cols>
  <sheetData>
    <row r="1" spans="1:16" ht="85">
      <c r="A1" s="1" t="s">
        <v>0</v>
      </c>
      <c r="B1" s="1" t="s">
        <v>1</v>
      </c>
      <c r="C1" s="13" t="s">
        <v>2</v>
      </c>
      <c r="D1" s="1" t="s">
        <v>3</v>
      </c>
      <c r="E1" s="1" t="s">
        <v>4</v>
      </c>
      <c r="F1" s="2" t="s">
        <v>5</v>
      </c>
      <c r="G1" s="1" t="s">
        <v>11</v>
      </c>
      <c r="H1" s="1" t="s">
        <v>12</v>
      </c>
      <c r="I1" s="1" t="s">
        <v>13</v>
      </c>
      <c r="J1" s="1" t="s">
        <v>133</v>
      </c>
      <c r="K1" s="1" t="s">
        <v>25</v>
      </c>
      <c r="L1" s="1" t="s">
        <v>41</v>
      </c>
      <c r="M1" s="1" t="s">
        <v>14</v>
      </c>
      <c r="N1" s="1" t="s">
        <v>32</v>
      </c>
      <c r="O1" s="1" t="s">
        <v>137</v>
      </c>
    </row>
    <row r="2" spans="1:16">
      <c r="A2" t="s">
        <v>422</v>
      </c>
      <c r="B2">
        <v>3</v>
      </c>
      <c r="C2" s="14" t="s">
        <v>426</v>
      </c>
      <c r="E2" t="s">
        <v>518</v>
      </c>
      <c r="F2" t="s">
        <v>522</v>
      </c>
      <c r="G2">
        <v>0</v>
      </c>
      <c r="H2">
        <v>0</v>
      </c>
      <c r="I2">
        <v>1</v>
      </c>
      <c r="J2">
        <v>1</v>
      </c>
      <c r="K2">
        <v>1</v>
      </c>
      <c r="L2">
        <v>0</v>
      </c>
      <c r="M2">
        <v>0</v>
      </c>
      <c r="N2" t="s">
        <v>20</v>
      </c>
      <c r="O2" t="s">
        <v>521</v>
      </c>
    </row>
    <row r="3" spans="1:16">
      <c r="A3" t="s">
        <v>422</v>
      </c>
      <c r="B3">
        <v>7</v>
      </c>
      <c r="C3" s="14" t="s">
        <v>424</v>
      </c>
      <c r="E3" t="s">
        <v>465</v>
      </c>
      <c r="F3" t="s">
        <v>464</v>
      </c>
      <c r="G3">
        <v>0</v>
      </c>
      <c r="H3">
        <v>0</v>
      </c>
      <c r="I3">
        <v>1</v>
      </c>
      <c r="J3">
        <v>1</v>
      </c>
      <c r="K3">
        <v>1</v>
      </c>
      <c r="L3">
        <v>0</v>
      </c>
      <c r="M3">
        <v>0</v>
      </c>
      <c r="N3" t="s">
        <v>21</v>
      </c>
      <c r="O3" t="s">
        <v>463</v>
      </c>
      <c r="P3" t="s">
        <v>22</v>
      </c>
    </row>
    <row r="4" spans="1:16">
      <c r="A4" t="s">
        <v>422</v>
      </c>
      <c r="B4">
        <v>6</v>
      </c>
      <c r="C4" s="14" t="s">
        <v>426</v>
      </c>
      <c r="E4" t="s">
        <v>526</v>
      </c>
      <c r="F4" t="s">
        <v>527</v>
      </c>
      <c r="G4">
        <v>0</v>
      </c>
      <c r="H4">
        <v>0</v>
      </c>
      <c r="I4">
        <v>0</v>
      </c>
      <c r="J4">
        <v>0</v>
      </c>
      <c r="K4">
        <v>0</v>
      </c>
      <c r="L4">
        <v>0</v>
      </c>
      <c r="M4">
        <v>1</v>
      </c>
      <c r="N4" t="s">
        <v>21</v>
      </c>
      <c r="O4" t="s">
        <v>528</v>
      </c>
    </row>
    <row r="5" spans="1:16">
      <c r="A5" t="s">
        <v>422</v>
      </c>
      <c r="B5">
        <v>8</v>
      </c>
      <c r="C5" s="14" t="s">
        <v>426</v>
      </c>
      <c r="E5" t="s">
        <v>526</v>
      </c>
      <c r="F5" t="s">
        <v>533</v>
      </c>
      <c r="G5">
        <v>0</v>
      </c>
      <c r="H5">
        <v>0</v>
      </c>
      <c r="I5">
        <v>1</v>
      </c>
      <c r="J5">
        <v>1</v>
      </c>
      <c r="K5">
        <v>1</v>
      </c>
      <c r="L5">
        <v>0</v>
      </c>
      <c r="M5">
        <v>0</v>
      </c>
      <c r="N5" t="s">
        <v>21</v>
      </c>
      <c r="O5" t="s">
        <v>532</v>
      </c>
    </row>
    <row r="6" spans="1:16">
      <c r="A6" t="s">
        <v>422</v>
      </c>
      <c r="B6">
        <v>17</v>
      </c>
      <c r="C6" s="14" t="s">
        <v>426</v>
      </c>
      <c r="E6" t="s">
        <v>539</v>
      </c>
      <c r="F6" t="s">
        <v>552</v>
      </c>
      <c r="G6">
        <v>0</v>
      </c>
      <c r="H6">
        <v>0</v>
      </c>
      <c r="I6">
        <v>1</v>
      </c>
      <c r="J6">
        <v>1</v>
      </c>
      <c r="K6">
        <v>0</v>
      </c>
      <c r="L6">
        <v>0</v>
      </c>
      <c r="M6">
        <v>0</v>
      </c>
      <c r="N6" t="s">
        <v>21</v>
      </c>
      <c r="O6" t="s">
        <v>551</v>
      </c>
    </row>
    <row r="7" spans="1:16">
      <c r="A7" t="s">
        <v>422</v>
      </c>
      <c r="B7">
        <v>4</v>
      </c>
      <c r="C7" s="14" t="s">
        <v>425</v>
      </c>
      <c r="E7" s="9" t="s">
        <v>470</v>
      </c>
      <c r="F7" t="s">
        <v>478</v>
      </c>
      <c r="G7">
        <v>0</v>
      </c>
      <c r="H7">
        <v>0</v>
      </c>
      <c r="I7">
        <v>1</v>
      </c>
      <c r="J7">
        <v>1</v>
      </c>
      <c r="K7">
        <v>1</v>
      </c>
      <c r="L7">
        <v>0</v>
      </c>
      <c r="M7">
        <v>0</v>
      </c>
      <c r="N7" t="s">
        <v>19</v>
      </c>
      <c r="O7" t="s">
        <v>477</v>
      </c>
    </row>
    <row r="8" spans="1:16">
      <c r="A8" t="s">
        <v>422</v>
      </c>
      <c r="B8">
        <v>1</v>
      </c>
      <c r="C8" s="14" t="s">
        <v>424</v>
      </c>
      <c r="E8" t="s">
        <v>451</v>
      </c>
      <c r="F8" t="s">
        <v>450</v>
      </c>
      <c r="G8">
        <v>1</v>
      </c>
      <c r="H8">
        <v>0</v>
      </c>
      <c r="I8">
        <v>0</v>
      </c>
      <c r="J8">
        <v>0</v>
      </c>
      <c r="K8">
        <v>0</v>
      </c>
      <c r="L8">
        <v>0</v>
      </c>
      <c r="M8">
        <v>0</v>
      </c>
      <c r="N8" t="s">
        <v>17</v>
      </c>
      <c r="O8" t="s">
        <v>449</v>
      </c>
      <c r="P8" t="s">
        <v>16</v>
      </c>
    </row>
    <row r="9" spans="1:16">
      <c r="A9" t="s">
        <v>422</v>
      </c>
      <c r="B9">
        <v>11</v>
      </c>
      <c r="C9" s="14" t="s">
        <v>424</v>
      </c>
      <c r="E9" t="s">
        <v>1698</v>
      </c>
      <c r="F9" t="s">
        <v>1700</v>
      </c>
      <c r="G9">
        <v>0</v>
      </c>
      <c r="H9">
        <v>0</v>
      </c>
      <c r="I9">
        <v>1</v>
      </c>
      <c r="J9">
        <v>1</v>
      </c>
      <c r="K9">
        <v>1</v>
      </c>
      <c r="L9">
        <v>0</v>
      </c>
      <c r="M9">
        <v>0</v>
      </c>
      <c r="N9" t="s">
        <v>17</v>
      </c>
      <c r="O9" t="s">
        <v>1701</v>
      </c>
      <c r="P9" t="s">
        <v>33</v>
      </c>
    </row>
    <row r="10" spans="1:16">
      <c r="A10" t="s">
        <v>422</v>
      </c>
      <c r="B10">
        <v>1</v>
      </c>
      <c r="C10" s="14" t="s">
        <v>425</v>
      </c>
      <c r="E10" s="9" t="s">
        <v>470</v>
      </c>
      <c r="F10" t="s">
        <v>472</v>
      </c>
      <c r="G10">
        <v>0</v>
      </c>
      <c r="H10">
        <v>0</v>
      </c>
      <c r="I10">
        <v>1</v>
      </c>
      <c r="J10">
        <v>1</v>
      </c>
      <c r="K10">
        <v>1</v>
      </c>
      <c r="L10">
        <v>0</v>
      </c>
      <c r="M10">
        <v>0</v>
      </c>
      <c r="N10" t="s">
        <v>17</v>
      </c>
      <c r="O10" t="s">
        <v>471</v>
      </c>
    </row>
    <row r="11" spans="1:16">
      <c r="A11" t="s">
        <v>422</v>
      </c>
      <c r="B11">
        <v>13</v>
      </c>
      <c r="C11" s="14" t="s">
        <v>426</v>
      </c>
      <c r="E11" t="s">
        <v>539</v>
      </c>
      <c r="F11" t="s">
        <v>544</v>
      </c>
      <c r="G11">
        <v>0</v>
      </c>
      <c r="H11">
        <v>0</v>
      </c>
      <c r="I11">
        <v>1</v>
      </c>
      <c r="J11">
        <v>1</v>
      </c>
      <c r="K11">
        <v>0</v>
      </c>
      <c r="L11">
        <v>0</v>
      </c>
      <c r="M11">
        <v>0</v>
      </c>
      <c r="N11" t="s">
        <v>17</v>
      </c>
      <c r="O11" t="s">
        <v>543</v>
      </c>
    </row>
    <row r="12" spans="1:16">
      <c r="A12" t="s">
        <v>422</v>
      </c>
      <c r="B12">
        <v>17</v>
      </c>
      <c r="C12" s="14" t="s">
        <v>427</v>
      </c>
      <c r="E12" s="62" t="s">
        <v>1740</v>
      </c>
      <c r="F12" t="s">
        <v>1750</v>
      </c>
      <c r="G12">
        <v>0</v>
      </c>
      <c r="H12">
        <v>0</v>
      </c>
      <c r="I12">
        <v>1</v>
      </c>
      <c r="J12">
        <v>1</v>
      </c>
      <c r="K12">
        <v>1</v>
      </c>
      <c r="L12">
        <v>0</v>
      </c>
      <c r="M12">
        <v>0</v>
      </c>
      <c r="N12" t="s">
        <v>17</v>
      </c>
      <c r="O12" t="s">
        <v>1749</v>
      </c>
    </row>
    <row r="13" spans="1:16">
      <c r="A13" t="s">
        <v>422</v>
      </c>
      <c r="B13">
        <v>19</v>
      </c>
      <c r="C13" s="14" t="s">
        <v>427</v>
      </c>
      <c r="E13" s="62" t="s">
        <v>1756</v>
      </c>
      <c r="F13" t="s">
        <v>1755</v>
      </c>
      <c r="G13">
        <v>0</v>
      </c>
      <c r="H13">
        <v>0</v>
      </c>
      <c r="I13">
        <v>1</v>
      </c>
      <c r="J13">
        <v>1</v>
      </c>
      <c r="K13">
        <v>1</v>
      </c>
      <c r="L13">
        <v>0</v>
      </c>
      <c r="M13">
        <v>0</v>
      </c>
      <c r="N13" t="s">
        <v>17</v>
      </c>
      <c r="O13" t="s">
        <v>1754</v>
      </c>
    </row>
    <row r="14" spans="1:16">
      <c r="A14" t="s">
        <v>422</v>
      </c>
      <c r="B14">
        <v>13</v>
      </c>
      <c r="C14" s="14" t="s">
        <v>424</v>
      </c>
      <c r="E14" t="s">
        <v>1705</v>
      </c>
      <c r="F14" t="s">
        <v>1704</v>
      </c>
      <c r="G14">
        <v>0</v>
      </c>
      <c r="H14">
        <v>1</v>
      </c>
      <c r="I14">
        <v>0</v>
      </c>
      <c r="J14">
        <v>0</v>
      </c>
      <c r="K14">
        <v>0</v>
      </c>
      <c r="L14">
        <v>0</v>
      </c>
      <c r="M14">
        <v>0</v>
      </c>
      <c r="N14" t="s">
        <v>18</v>
      </c>
      <c r="O14" t="s">
        <v>1706</v>
      </c>
    </row>
    <row r="15" spans="1:16">
      <c r="A15" t="s">
        <v>422</v>
      </c>
      <c r="B15">
        <v>11</v>
      </c>
      <c r="C15" s="14" t="s">
        <v>425</v>
      </c>
      <c r="E15" t="s">
        <v>492</v>
      </c>
      <c r="F15" t="s">
        <v>495</v>
      </c>
      <c r="G15">
        <v>0</v>
      </c>
      <c r="H15">
        <v>0</v>
      </c>
      <c r="I15">
        <v>1</v>
      </c>
      <c r="J15">
        <v>1</v>
      </c>
      <c r="K15">
        <v>1</v>
      </c>
      <c r="L15">
        <v>0</v>
      </c>
      <c r="M15">
        <v>0</v>
      </c>
      <c r="N15" t="s">
        <v>18</v>
      </c>
      <c r="O15" t="s">
        <v>494</v>
      </c>
    </row>
    <row r="16" spans="1:16">
      <c r="A16" t="s">
        <v>422</v>
      </c>
      <c r="B16">
        <v>14</v>
      </c>
      <c r="C16" s="14" t="s">
        <v>425</v>
      </c>
      <c r="E16" s="62" t="s">
        <v>492</v>
      </c>
      <c r="F16" t="s">
        <v>501</v>
      </c>
      <c r="G16">
        <v>0</v>
      </c>
      <c r="H16">
        <v>0</v>
      </c>
      <c r="I16">
        <v>1</v>
      </c>
      <c r="J16">
        <v>1</v>
      </c>
      <c r="K16">
        <v>0</v>
      </c>
      <c r="L16">
        <v>1</v>
      </c>
      <c r="M16">
        <v>0</v>
      </c>
      <c r="N16" t="s">
        <v>18</v>
      </c>
      <c r="O16" t="s">
        <v>500</v>
      </c>
    </row>
    <row r="17" spans="1:16">
      <c r="A17" t="s">
        <v>422</v>
      </c>
      <c r="B17">
        <v>10</v>
      </c>
      <c r="C17" s="14" t="s">
        <v>426</v>
      </c>
      <c r="E17" s="62" t="s">
        <v>526</v>
      </c>
      <c r="F17" t="s">
        <v>537</v>
      </c>
      <c r="G17">
        <v>0</v>
      </c>
      <c r="H17">
        <v>0</v>
      </c>
      <c r="I17">
        <v>1</v>
      </c>
      <c r="J17">
        <v>1</v>
      </c>
      <c r="K17">
        <v>1</v>
      </c>
      <c r="L17">
        <v>0</v>
      </c>
      <c r="M17">
        <v>0</v>
      </c>
      <c r="N17" t="s">
        <v>18</v>
      </c>
      <c r="O17" t="s">
        <v>536</v>
      </c>
    </row>
    <row r="18" spans="1:16">
      <c r="A18" t="s">
        <v>422</v>
      </c>
      <c r="B18">
        <v>18</v>
      </c>
      <c r="C18" s="14" t="s">
        <v>426</v>
      </c>
      <c r="E18" s="62" t="s">
        <v>539</v>
      </c>
      <c r="F18" t="s">
        <v>554</v>
      </c>
      <c r="G18">
        <v>1</v>
      </c>
      <c r="H18">
        <v>0</v>
      </c>
      <c r="I18">
        <v>0</v>
      </c>
      <c r="J18">
        <v>0</v>
      </c>
      <c r="K18">
        <v>0</v>
      </c>
      <c r="L18">
        <v>0</v>
      </c>
      <c r="M18">
        <v>0</v>
      </c>
      <c r="N18" t="s">
        <v>18</v>
      </c>
      <c r="O18" t="s">
        <v>553</v>
      </c>
    </row>
    <row r="19" spans="1:16">
      <c r="A19" t="s">
        <v>422</v>
      </c>
      <c r="B19">
        <v>1</v>
      </c>
      <c r="C19" s="14" t="s">
        <v>426</v>
      </c>
      <c r="E19" s="62" t="s">
        <v>519</v>
      </c>
      <c r="F19" t="s">
        <v>515</v>
      </c>
      <c r="G19">
        <v>0</v>
      </c>
      <c r="H19">
        <v>0</v>
      </c>
      <c r="I19">
        <v>1</v>
      </c>
      <c r="J19">
        <v>1</v>
      </c>
      <c r="K19">
        <v>1</v>
      </c>
      <c r="L19">
        <v>0</v>
      </c>
      <c r="M19">
        <v>0</v>
      </c>
      <c r="N19" t="s">
        <v>33</v>
      </c>
      <c r="O19" t="s">
        <v>514</v>
      </c>
    </row>
    <row r="20" spans="1:16">
      <c r="A20" t="s">
        <v>422</v>
      </c>
      <c r="B20">
        <v>15</v>
      </c>
      <c r="C20" s="14" t="s">
        <v>427</v>
      </c>
      <c r="E20" s="62" t="s">
        <v>1740</v>
      </c>
      <c r="F20" t="s">
        <v>1745</v>
      </c>
      <c r="G20">
        <v>0</v>
      </c>
      <c r="H20">
        <v>0</v>
      </c>
      <c r="I20">
        <v>1</v>
      </c>
      <c r="J20">
        <v>0</v>
      </c>
      <c r="K20">
        <v>0</v>
      </c>
      <c r="L20">
        <v>0</v>
      </c>
      <c r="M20">
        <v>0</v>
      </c>
      <c r="N20" t="s">
        <v>33</v>
      </c>
      <c r="O20" t="s">
        <v>1746</v>
      </c>
    </row>
    <row r="21" spans="1:16">
      <c r="A21" t="s">
        <v>422</v>
      </c>
      <c r="B21">
        <v>9</v>
      </c>
      <c r="C21" s="14" t="s">
        <v>424</v>
      </c>
      <c r="E21" s="62" t="s">
        <v>465</v>
      </c>
      <c r="F21" s="62" t="s">
        <v>468</v>
      </c>
      <c r="G21">
        <v>0</v>
      </c>
      <c r="H21">
        <v>0</v>
      </c>
      <c r="I21">
        <v>1</v>
      </c>
      <c r="J21">
        <v>1</v>
      </c>
      <c r="K21">
        <v>0</v>
      </c>
      <c r="L21">
        <v>0</v>
      </c>
      <c r="M21">
        <v>0</v>
      </c>
      <c r="N21" t="s">
        <v>23</v>
      </c>
      <c r="O21" t="s">
        <v>469</v>
      </c>
      <c r="P21" t="s">
        <v>24</v>
      </c>
    </row>
    <row r="22" spans="1:16">
      <c r="A22" t="s">
        <v>422</v>
      </c>
      <c r="B22">
        <v>16</v>
      </c>
      <c r="C22" s="14" t="s">
        <v>424</v>
      </c>
      <c r="E22" s="62" t="s">
        <v>1708</v>
      </c>
      <c r="F22" t="s">
        <v>1713</v>
      </c>
      <c r="G22">
        <v>0</v>
      </c>
      <c r="H22">
        <v>0</v>
      </c>
      <c r="I22">
        <v>1</v>
      </c>
      <c r="J22">
        <v>1</v>
      </c>
      <c r="K22">
        <v>1</v>
      </c>
      <c r="L22">
        <v>0</v>
      </c>
      <c r="M22">
        <v>0</v>
      </c>
      <c r="N22" t="s">
        <v>23</v>
      </c>
      <c r="O22" t="s">
        <v>1712</v>
      </c>
    </row>
    <row r="23" spans="1:16">
      <c r="A23" t="s">
        <v>422</v>
      </c>
      <c r="B23">
        <v>17</v>
      </c>
      <c r="C23" s="14" t="s">
        <v>424</v>
      </c>
      <c r="E23" s="62" t="s">
        <v>1708</v>
      </c>
      <c r="F23" t="s">
        <v>1715</v>
      </c>
      <c r="G23">
        <v>0</v>
      </c>
      <c r="H23">
        <v>1</v>
      </c>
      <c r="I23">
        <v>0</v>
      </c>
      <c r="J23">
        <v>0</v>
      </c>
      <c r="K23">
        <v>0</v>
      </c>
      <c r="L23">
        <v>0</v>
      </c>
      <c r="M23">
        <v>0</v>
      </c>
      <c r="N23" t="s">
        <v>23</v>
      </c>
      <c r="O23" t="s">
        <v>1714</v>
      </c>
    </row>
    <row r="24" spans="1:16">
      <c r="A24" t="s">
        <v>422</v>
      </c>
      <c r="B24">
        <v>19</v>
      </c>
      <c r="C24" s="14" t="s">
        <v>424</v>
      </c>
      <c r="E24" s="9" t="s">
        <v>1719</v>
      </c>
      <c r="F24" t="s">
        <v>1720</v>
      </c>
      <c r="G24">
        <v>0</v>
      </c>
      <c r="H24">
        <v>0</v>
      </c>
      <c r="I24">
        <v>1</v>
      </c>
      <c r="J24">
        <v>1</v>
      </c>
      <c r="K24">
        <v>1</v>
      </c>
      <c r="L24">
        <v>0</v>
      </c>
      <c r="M24">
        <v>0</v>
      </c>
      <c r="N24" t="s">
        <v>23</v>
      </c>
      <c r="O24" t="s">
        <v>1718</v>
      </c>
    </row>
    <row r="25" spans="1:16">
      <c r="A25" t="s">
        <v>422</v>
      </c>
      <c r="B25">
        <v>2</v>
      </c>
      <c r="C25" s="14" t="s">
        <v>425</v>
      </c>
      <c r="E25" s="9" t="s">
        <v>470</v>
      </c>
      <c r="F25" t="s">
        <v>473</v>
      </c>
      <c r="G25">
        <v>0</v>
      </c>
      <c r="H25">
        <v>0</v>
      </c>
      <c r="I25">
        <v>1</v>
      </c>
      <c r="J25">
        <v>1</v>
      </c>
      <c r="K25">
        <v>1</v>
      </c>
      <c r="L25">
        <v>0</v>
      </c>
      <c r="M25">
        <v>0</v>
      </c>
      <c r="N25" t="s">
        <v>23</v>
      </c>
      <c r="O25" t="s">
        <v>474</v>
      </c>
    </row>
    <row r="26" spans="1:16">
      <c r="A26" t="s">
        <v>422</v>
      </c>
      <c r="B26">
        <v>8</v>
      </c>
      <c r="C26" s="14" t="s">
        <v>425</v>
      </c>
      <c r="E26" t="s">
        <v>485</v>
      </c>
      <c r="F26" t="s">
        <v>488</v>
      </c>
      <c r="G26">
        <v>0</v>
      </c>
      <c r="H26">
        <v>0</v>
      </c>
      <c r="I26">
        <v>1</v>
      </c>
      <c r="J26">
        <v>1</v>
      </c>
      <c r="K26">
        <v>1</v>
      </c>
      <c r="L26">
        <v>0</v>
      </c>
      <c r="M26">
        <v>0</v>
      </c>
      <c r="N26" t="s">
        <v>23</v>
      </c>
      <c r="O26" t="s">
        <v>487</v>
      </c>
    </row>
    <row r="27" spans="1:16">
      <c r="A27" t="s">
        <v>422</v>
      </c>
      <c r="B27">
        <v>13</v>
      </c>
      <c r="C27" s="14" t="s">
        <v>425</v>
      </c>
      <c r="E27" t="s">
        <v>492</v>
      </c>
      <c r="F27" t="s">
        <v>499</v>
      </c>
      <c r="G27">
        <v>0</v>
      </c>
      <c r="H27">
        <v>0</v>
      </c>
      <c r="I27">
        <v>1</v>
      </c>
      <c r="J27">
        <v>1</v>
      </c>
      <c r="K27">
        <v>1</v>
      </c>
      <c r="L27">
        <v>0</v>
      </c>
      <c r="M27">
        <v>0</v>
      </c>
      <c r="N27" t="s">
        <v>23</v>
      </c>
      <c r="O27" t="s">
        <v>498</v>
      </c>
    </row>
    <row r="28" spans="1:16">
      <c r="A28" t="s">
        <v>422</v>
      </c>
      <c r="B28">
        <v>4</v>
      </c>
      <c r="C28" s="14" t="s">
        <v>426</v>
      </c>
      <c r="E28" t="s">
        <v>518</v>
      </c>
      <c r="F28" t="s">
        <v>524</v>
      </c>
      <c r="G28">
        <v>1</v>
      </c>
      <c r="H28">
        <v>0</v>
      </c>
      <c r="I28">
        <v>0</v>
      </c>
      <c r="J28">
        <v>0</v>
      </c>
      <c r="K28">
        <v>0</v>
      </c>
      <c r="L28">
        <v>0</v>
      </c>
      <c r="M28">
        <v>0</v>
      </c>
      <c r="N28" t="s">
        <v>23</v>
      </c>
      <c r="O28" t="s">
        <v>523</v>
      </c>
    </row>
    <row r="29" spans="1:16">
      <c r="A29" t="s">
        <v>422</v>
      </c>
      <c r="B29">
        <v>5</v>
      </c>
      <c r="C29" s="14" t="s">
        <v>426</v>
      </c>
      <c r="E29" t="s">
        <v>526</v>
      </c>
      <c r="F29" t="s">
        <v>529</v>
      </c>
      <c r="G29">
        <v>0</v>
      </c>
      <c r="H29">
        <v>0</v>
      </c>
      <c r="I29">
        <v>1</v>
      </c>
      <c r="J29">
        <v>1</v>
      </c>
      <c r="K29">
        <v>0</v>
      </c>
      <c r="L29">
        <v>0</v>
      </c>
      <c r="M29">
        <v>0</v>
      </c>
      <c r="N29" t="s">
        <v>23</v>
      </c>
      <c r="O29" t="s">
        <v>525</v>
      </c>
    </row>
    <row r="30" spans="1:16">
      <c r="A30" t="s">
        <v>422</v>
      </c>
      <c r="B30">
        <v>11</v>
      </c>
      <c r="C30" s="14" t="s">
        <v>426</v>
      </c>
      <c r="E30" t="s">
        <v>539</v>
      </c>
      <c r="F30" t="s">
        <v>540</v>
      </c>
      <c r="G30">
        <v>1</v>
      </c>
      <c r="H30">
        <v>0</v>
      </c>
      <c r="I30">
        <v>0</v>
      </c>
      <c r="J30">
        <v>0</v>
      </c>
      <c r="K30">
        <v>0</v>
      </c>
      <c r="L30">
        <v>0</v>
      </c>
      <c r="M30">
        <v>0</v>
      </c>
      <c r="N30" t="s">
        <v>23</v>
      </c>
      <c r="O30" t="s">
        <v>538</v>
      </c>
    </row>
    <row r="31" spans="1:16">
      <c r="A31" t="s">
        <v>422</v>
      </c>
      <c r="B31">
        <v>16</v>
      </c>
      <c r="C31" s="14" t="s">
        <v>426</v>
      </c>
      <c r="E31" t="s">
        <v>539</v>
      </c>
      <c r="F31" t="s">
        <v>550</v>
      </c>
      <c r="G31">
        <v>0</v>
      </c>
      <c r="H31">
        <v>0</v>
      </c>
      <c r="I31">
        <v>1</v>
      </c>
      <c r="J31">
        <v>0</v>
      </c>
      <c r="K31">
        <v>0</v>
      </c>
      <c r="L31">
        <v>0</v>
      </c>
      <c r="M31">
        <v>0</v>
      </c>
      <c r="N31" t="s">
        <v>23</v>
      </c>
      <c r="O31" s="62" t="s">
        <v>549</v>
      </c>
    </row>
    <row r="32" spans="1:16">
      <c r="A32" t="s">
        <v>422</v>
      </c>
      <c r="B32">
        <v>19</v>
      </c>
      <c r="C32" s="14" t="s">
        <v>426</v>
      </c>
      <c r="E32" t="s">
        <v>1505</v>
      </c>
      <c r="F32" t="s">
        <v>1504</v>
      </c>
      <c r="G32">
        <v>0</v>
      </c>
      <c r="H32">
        <v>0</v>
      </c>
      <c r="I32">
        <v>1</v>
      </c>
      <c r="J32">
        <v>1</v>
      </c>
      <c r="K32">
        <v>0</v>
      </c>
      <c r="L32">
        <v>0</v>
      </c>
      <c r="M32">
        <v>0</v>
      </c>
      <c r="N32" t="s">
        <v>23</v>
      </c>
      <c r="O32" t="s">
        <v>1506</v>
      </c>
    </row>
    <row r="33" spans="1:16">
      <c r="A33" t="s">
        <v>422</v>
      </c>
      <c r="B33">
        <v>4</v>
      </c>
      <c r="C33" s="14" t="s">
        <v>427</v>
      </c>
      <c r="E33" t="s">
        <v>1510</v>
      </c>
      <c r="F33" t="s">
        <v>1515</v>
      </c>
      <c r="G33">
        <v>0</v>
      </c>
      <c r="H33">
        <v>0</v>
      </c>
      <c r="I33">
        <v>1</v>
      </c>
      <c r="J33">
        <v>1</v>
      </c>
      <c r="K33">
        <v>1</v>
      </c>
      <c r="L33">
        <v>0</v>
      </c>
      <c r="M33">
        <v>0</v>
      </c>
      <c r="N33" t="s">
        <v>23</v>
      </c>
      <c r="O33" t="s">
        <v>1516</v>
      </c>
    </row>
    <row r="34" spans="1:16">
      <c r="A34" t="s">
        <v>422</v>
      </c>
      <c r="B34">
        <v>12</v>
      </c>
      <c r="C34" s="14" t="s">
        <v>427</v>
      </c>
      <c r="E34" t="s">
        <v>1730</v>
      </c>
      <c r="G34">
        <v>0</v>
      </c>
      <c r="H34">
        <v>0</v>
      </c>
      <c r="I34">
        <v>1</v>
      </c>
      <c r="J34">
        <v>1</v>
      </c>
      <c r="K34">
        <v>0</v>
      </c>
      <c r="L34">
        <v>0</v>
      </c>
      <c r="M34">
        <v>0</v>
      </c>
      <c r="N34" t="s">
        <v>23</v>
      </c>
      <c r="O34" t="s">
        <v>1739</v>
      </c>
    </row>
    <row r="35" spans="1:16">
      <c r="A35" t="s">
        <v>422</v>
      </c>
      <c r="B35">
        <v>14</v>
      </c>
      <c r="C35" s="14" t="s">
        <v>427</v>
      </c>
      <c r="E35" t="s">
        <v>1740</v>
      </c>
      <c r="F35" t="s">
        <v>1743</v>
      </c>
      <c r="G35">
        <v>0</v>
      </c>
      <c r="H35">
        <v>0</v>
      </c>
      <c r="I35">
        <v>1</v>
      </c>
      <c r="J35">
        <v>1</v>
      </c>
      <c r="K35">
        <v>1</v>
      </c>
      <c r="L35">
        <v>0</v>
      </c>
      <c r="M35">
        <v>0</v>
      </c>
      <c r="N35" t="s">
        <v>23</v>
      </c>
      <c r="O35" t="s">
        <v>1744</v>
      </c>
    </row>
    <row r="36" spans="1:16">
      <c r="A36" t="s">
        <v>422</v>
      </c>
      <c r="B36">
        <v>2</v>
      </c>
      <c r="C36" s="14" t="s">
        <v>424</v>
      </c>
      <c r="E36" t="s">
        <v>451</v>
      </c>
      <c r="F36" t="s">
        <v>453</v>
      </c>
      <c r="G36">
        <v>0</v>
      </c>
      <c r="H36">
        <v>0</v>
      </c>
      <c r="I36">
        <v>1</v>
      </c>
      <c r="J36">
        <v>1</v>
      </c>
      <c r="K36">
        <v>0</v>
      </c>
      <c r="L36">
        <v>0</v>
      </c>
      <c r="M36">
        <v>0</v>
      </c>
      <c r="N36" t="s">
        <v>24</v>
      </c>
      <c r="O36" t="s">
        <v>452</v>
      </c>
      <c r="P36" t="s">
        <v>17</v>
      </c>
    </row>
    <row r="37" spans="1:16">
      <c r="A37" t="s">
        <v>422</v>
      </c>
      <c r="B37">
        <v>3</v>
      </c>
      <c r="C37" s="14" t="s">
        <v>424</v>
      </c>
      <c r="E37" t="s">
        <v>451</v>
      </c>
      <c r="F37" t="s">
        <v>455</v>
      </c>
      <c r="G37">
        <v>0</v>
      </c>
      <c r="H37">
        <v>0</v>
      </c>
      <c r="I37">
        <v>1</v>
      </c>
      <c r="J37">
        <v>1</v>
      </c>
      <c r="K37">
        <v>1</v>
      </c>
      <c r="L37">
        <v>0</v>
      </c>
      <c r="M37">
        <v>0</v>
      </c>
      <c r="N37" t="s">
        <v>24</v>
      </c>
      <c r="O37" t="s">
        <v>454</v>
      </c>
      <c r="P37" t="s">
        <v>18</v>
      </c>
    </row>
    <row r="38" spans="1:16">
      <c r="A38" t="s">
        <v>422</v>
      </c>
      <c r="B38">
        <v>6</v>
      </c>
      <c r="C38" s="14" t="s">
        <v>424</v>
      </c>
      <c r="E38" t="s">
        <v>459</v>
      </c>
      <c r="F38" t="s">
        <v>461</v>
      </c>
      <c r="G38">
        <v>1</v>
      </c>
      <c r="H38">
        <v>0</v>
      </c>
      <c r="I38">
        <v>0</v>
      </c>
      <c r="J38">
        <v>0</v>
      </c>
      <c r="K38">
        <v>0</v>
      </c>
      <c r="L38">
        <v>0</v>
      </c>
      <c r="M38">
        <v>0</v>
      </c>
      <c r="N38" t="s">
        <v>24</v>
      </c>
      <c r="O38" t="s">
        <v>460</v>
      </c>
      <c r="P38" t="s">
        <v>21</v>
      </c>
    </row>
    <row r="39" spans="1:16">
      <c r="A39" t="s">
        <v>422</v>
      </c>
      <c r="B39">
        <v>8</v>
      </c>
      <c r="C39" s="14" t="s">
        <v>424</v>
      </c>
      <c r="E39" t="s">
        <v>465</v>
      </c>
      <c r="F39" t="s">
        <v>466</v>
      </c>
      <c r="G39">
        <v>0</v>
      </c>
      <c r="H39">
        <v>0</v>
      </c>
      <c r="I39">
        <v>1</v>
      </c>
      <c r="J39">
        <v>1</v>
      </c>
      <c r="K39">
        <v>1</v>
      </c>
      <c r="L39">
        <v>0</v>
      </c>
      <c r="M39">
        <v>0</v>
      </c>
      <c r="N39" t="s">
        <v>24</v>
      </c>
      <c r="O39" t="s">
        <v>467</v>
      </c>
      <c r="P39" t="s">
        <v>23</v>
      </c>
    </row>
    <row r="40" spans="1:16">
      <c r="A40" t="s">
        <v>422</v>
      </c>
      <c r="B40">
        <v>10</v>
      </c>
      <c r="C40" s="14" t="s">
        <v>424</v>
      </c>
      <c r="E40" t="s">
        <v>1698</v>
      </c>
      <c r="F40" t="s">
        <v>1697</v>
      </c>
      <c r="G40">
        <v>0</v>
      </c>
      <c r="H40">
        <v>0</v>
      </c>
      <c r="I40">
        <v>1</v>
      </c>
      <c r="J40">
        <v>1</v>
      </c>
      <c r="K40">
        <v>1</v>
      </c>
      <c r="L40">
        <v>0</v>
      </c>
      <c r="M40">
        <v>0</v>
      </c>
      <c r="N40" t="s">
        <v>24</v>
      </c>
      <c r="O40" t="s">
        <v>1699</v>
      </c>
      <c r="P40" t="s">
        <v>27</v>
      </c>
    </row>
    <row r="41" spans="1:16">
      <c r="A41" t="s">
        <v>422</v>
      </c>
      <c r="B41">
        <v>14</v>
      </c>
      <c r="C41" s="14" t="s">
        <v>424</v>
      </c>
      <c r="E41" t="s">
        <v>1708</v>
      </c>
      <c r="F41" t="s">
        <v>1709</v>
      </c>
      <c r="G41">
        <v>0</v>
      </c>
      <c r="H41">
        <v>0</v>
      </c>
      <c r="I41">
        <v>1</v>
      </c>
      <c r="J41">
        <v>0</v>
      </c>
      <c r="K41">
        <v>0</v>
      </c>
      <c r="L41">
        <v>0</v>
      </c>
      <c r="M41">
        <v>0</v>
      </c>
      <c r="N41" t="s">
        <v>24</v>
      </c>
      <c r="O41" t="s">
        <v>1707</v>
      </c>
    </row>
    <row r="42" spans="1:16">
      <c r="A42" t="s">
        <v>422</v>
      </c>
      <c r="B42">
        <v>15</v>
      </c>
      <c r="C42" s="14" t="s">
        <v>424</v>
      </c>
      <c r="E42" t="s">
        <v>1708</v>
      </c>
      <c r="F42" t="s">
        <v>1711</v>
      </c>
      <c r="G42">
        <v>0</v>
      </c>
      <c r="H42">
        <v>0</v>
      </c>
      <c r="I42">
        <v>1</v>
      </c>
      <c r="J42">
        <v>0</v>
      </c>
      <c r="K42">
        <v>0</v>
      </c>
      <c r="L42">
        <v>0</v>
      </c>
      <c r="M42">
        <v>0</v>
      </c>
      <c r="N42" t="s">
        <v>24</v>
      </c>
      <c r="O42" t="s">
        <v>1710</v>
      </c>
    </row>
    <row r="43" spans="1:16">
      <c r="A43" t="s">
        <v>422</v>
      </c>
      <c r="B43">
        <v>18</v>
      </c>
      <c r="C43" s="14" t="s">
        <v>424</v>
      </c>
      <c r="E43" t="s">
        <v>1708</v>
      </c>
      <c r="F43" t="s">
        <v>1717</v>
      </c>
      <c r="G43">
        <v>0</v>
      </c>
      <c r="H43">
        <v>0</v>
      </c>
      <c r="I43">
        <v>1</v>
      </c>
      <c r="J43">
        <v>1</v>
      </c>
      <c r="K43">
        <v>0</v>
      </c>
      <c r="L43">
        <v>1</v>
      </c>
      <c r="M43">
        <v>0</v>
      </c>
      <c r="N43" t="s">
        <v>24</v>
      </c>
      <c r="O43" t="s">
        <v>1716</v>
      </c>
    </row>
    <row r="44" spans="1:16">
      <c r="A44" t="s">
        <v>422</v>
      </c>
      <c r="B44">
        <v>20</v>
      </c>
      <c r="C44" s="14" t="s">
        <v>424</v>
      </c>
      <c r="E44" s="9" t="s">
        <v>1719</v>
      </c>
      <c r="F44" s="9" t="s">
        <v>1722</v>
      </c>
      <c r="G44">
        <v>0</v>
      </c>
      <c r="H44">
        <v>0</v>
      </c>
      <c r="I44">
        <v>1</v>
      </c>
      <c r="J44">
        <v>1</v>
      </c>
      <c r="K44">
        <v>1</v>
      </c>
      <c r="L44">
        <v>0</v>
      </c>
      <c r="M44">
        <v>0</v>
      </c>
      <c r="N44" t="s">
        <v>24</v>
      </c>
      <c r="O44" t="s">
        <v>1721</v>
      </c>
    </row>
    <row r="45" spans="1:16">
      <c r="A45" t="s">
        <v>422</v>
      </c>
      <c r="B45">
        <v>3</v>
      </c>
      <c r="C45" s="14" t="s">
        <v>425</v>
      </c>
      <c r="E45" s="9" t="s">
        <v>470</v>
      </c>
      <c r="F45" t="s">
        <v>476</v>
      </c>
      <c r="G45">
        <v>0</v>
      </c>
      <c r="H45">
        <v>1</v>
      </c>
      <c r="I45">
        <v>0</v>
      </c>
      <c r="J45">
        <v>0</v>
      </c>
      <c r="K45">
        <v>0</v>
      </c>
      <c r="L45">
        <v>0</v>
      </c>
      <c r="M45">
        <v>0</v>
      </c>
      <c r="N45" t="s">
        <v>24</v>
      </c>
      <c r="O45" t="s">
        <v>475</v>
      </c>
    </row>
    <row r="46" spans="1:16">
      <c r="A46" t="s">
        <v>422</v>
      </c>
      <c r="B46">
        <v>5</v>
      </c>
      <c r="C46" s="14" t="s">
        <v>425</v>
      </c>
      <c r="E46" t="s">
        <v>479</v>
      </c>
      <c r="F46" t="s">
        <v>483</v>
      </c>
      <c r="G46">
        <v>0</v>
      </c>
      <c r="H46">
        <v>0</v>
      </c>
      <c r="I46">
        <v>1</v>
      </c>
      <c r="J46">
        <v>1</v>
      </c>
      <c r="K46">
        <v>1</v>
      </c>
      <c r="L46">
        <v>0</v>
      </c>
      <c r="M46">
        <v>0</v>
      </c>
      <c r="N46" t="s">
        <v>24</v>
      </c>
      <c r="O46" t="s">
        <v>480</v>
      </c>
    </row>
    <row r="47" spans="1:16">
      <c r="A47" t="s">
        <v>422</v>
      </c>
      <c r="B47">
        <v>6</v>
      </c>
      <c r="C47" s="14" t="s">
        <v>425</v>
      </c>
      <c r="E47" t="s">
        <v>479</v>
      </c>
      <c r="F47" t="s">
        <v>482</v>
      </c>
      <c r="G47">
        <v>0</v>
      </c>
      <c r="H47">
        <v>1</v>
      </c>
      <c r="I47">
        <v>0</v>
      </c>
      <c r="J47">
        <v>0</v>
      </c>
      <c r="K47">
        <v>0</v>
      </c>
      <c r="L47">
        <v>0</v>
      </c>
      <c r="M47">
        <v>0</v>
      </c>
      <c r="N47" t="s">
        <v>24</v>
      </c>
      <c r="O47" t="s">
        <v>481</v>
      </c>
    </row>
    <row r="48" spans="1:16">
      <c r="A48" t="s">
        <v>422</v>
      </c>
      <c r="B48">
        <v>7</v>
      </c>
      <c r="C48" s="14" t="s">
        <v>425</v>
      </c>
      <c r="E48" t="s">
        <v>485</v>
      </c>
      <c r="F48" t="s">
        <v>484</v>
      </c>
      <c r="G48">
        <v>0</v>
      </c>
      <c r="H48">
        <v>1</v>
      </c>
      <c r="I48">
        <v>0</v>
      </c>
      <c r="J48">
        <v>0</v>
      </c>
      <c r="K48">
        <v>0</v>
      </c>
      <c r="L48">
        <v>0</v>
      </c>
      <c r="M48">
        <v>0</v>
      </c>
      <c r="N48" t="s">
        <v>24</v>
      </c>
      <c r="O48" t="s">
        <v>486</v>
      </c>
    </row>
    <row r="49" spans="1:15">
      <c r="A49" t="s">
        <v>422</v>
      </c>
      <c r="B49">
        <v>9</v>
      </c>
      <c r="C49" s="14" t="s">
        <v>425</v>
      </c>
      <c r="E49" t="s">
        <v>485</v>
      </c>
      <c r="F49" t="s">
        <v>490</v>
      </c>
      <c r="G49">
        <v>0</v>
      </c>
      <c r="H49">
        <v>0</v>
      </c>
      <c r="I49">
        <v>1</v>
      </c>
      <c r="J49">
        <v>1</v>
      </c>
      <c r="K49">
        <v>1</v>
      </c>
      <c r="L49">
        <v>0</v>
      </c>
      <c r="M49">
        <v>0</v>
      </c>
      <c r="N49" t="s">
        <v>24</v>
      </c>
      <c r="O49" t="s">
        <v>489</v>
      </c>
    </row>
    <row r="50" spans="1:15">
      <c r="A50" t="s">
        <v>422</v>
      </c>
      <c r="B50">
        <v>10</v>
      </c>
      <c r="C50" s="14" t="s">
        <v>425</v>
      </c>
      <c r="E50" t="s">
        <v>492</v>
      </c>
      <c r="F50" t="s">
        <v>493</v>
      </c>
      <c r="G50">
        <v>0</v>
      </c>
      <c r="H50">
        <v>1</v>
      </c>
      <c r="I50">
        <v>0</v>
      </c>
      <c r="J50">
        <v>0</v>
      </c>
      <c r="K50">
        <v>0</v>
      </c>
      <c r="L50">
        <v>1</v>
      </c>
      <c r="M50">
        <v>0</v>
      </c>
      <c r="N50" t="s">
        <v>24</v>
      </c>
      <c r="O50" s="39" t="s">
        <v>491</v>
      </c>
    </row>
    <row r="51" spans="1:15">
      <c r="A51" t="s">
        <v>422</v>
      </c>
      <c r="B51">
        <v>12</v>
      </c>
      <c r="C51" s="14" t="s">
        <v>425</v>
      </c>
      <c r="E51" t="s">
        <v>492</v>
      </c>
      <c r="F51" t="s">
        <v>496</v>
      </c>
      <c r="G51">
        <v>0</v>
      </c>
      <c r="H51">
        <v>0</v>
      </c>
      <c r="I51">
        <v>1</v>
      </c>
      <c r="J51">
        <v>0</v>
      </c>
      <c r="K51">
        <v>0</v>
      </c>
      <c r="L51">
        <v>0</v>
      </c>
      <c r="M51">
        <v>0</v>
      </c>
      <c r="N51" t="s">
        <v>24</v>
      </c>
      <c r="O51" t="s">
        <v>497</v>
      </c>
    </row>
    <row r="52" spans="1:15">
      <c r="A52" t="s">
        <v>422</v>
      </c>
      <c r="B52">
        <v>15</v>
      </c>
      <c r="C52" s="14" t="s">
        <v>425</v>
      </c>
      <c r="E52" t="s">
        <v>492</v>
      </c>
      <c r="F52" t="s">
        <v>502</v>
      </c>
      <c r="G52">
        <v>0</v>
      </c>
      <c r="H52">
        <v>0</v>
      </c>
      <c r="I52">
        <v>1</v>
      </c>
      <c r="J52">
        <v>0</v>
      </c>
      <c r="K52">
        <v>0</v>
      </c>
      <c r="L52">
        <v>0</v>
      </c>
      <c r="M52">
        <v>0</v>
      </c>
      <c r="N52" t="s">
        <v>24</v>
      </c>
      <c r="O52" t="s">
        <v>503</v>
      </c>
    </row>
    <row r="53" spans="1:15">
      <c r="A53" t="s">
        <v>422</v>
      </c>
      <c r="B53">
        <v>16</v>
      </c>
      <c r="C53" s="14" t="s">
        <v>425</v>
      </c>
      <c r="E53" t="s">
        <v>492</v>
      </c>
      <c r="F53" t="s">
        <v>504</v>
      </c>
      <c r="G53">
        <v>0</v>
      </c>
      <c r="H53">
        <v>0</v>
      </c>
      <c r="I53">
        <v>1</v>
      </c>
      <c r="J53">
        <v>0</v>
      </c>
      <c r="K53">
        <v>0</v>
      </c>
      <c r="L53">
        <v>1</v>
      </c>
      <c r="M53">
        <v>0</v>
      </c>
      <c r="N53" t="s">
        <v>24</v>
      </c>
      <c r="O53" t="s">
        <v>505</v>
      </c>
    </row>
    <row r="54" spans="1:15">
      <c r="A54" t="s">
        <v>422</v>
      </c>
      <c r="B54">
        <v>17</v>
      </c>
      <c r="C54" s="14" t="s">
        <v>425</v>
      </c>
      <c r="E54" t="s">
        <v>492</v>
      </c>
      <c r="F54" t="s">
        <v>507</v>
      </c>
      <c r="G54">
        <v>0</v>
      </c>
      <c r="H54">
        <v>0</v>
      </c>
      <c r="I54">
        <v>1</v>
      </c>
      <c r="J54">
        <v>0</v>
      </c>
      <c r="K54">
        <v>0</v>
      </c>
      <c r="L54">
        <v>0</v>
      </c>
      <c r="M54">
        <v>0</v>
      </c>
      <c r="N54" t="s">
        <v>24</v>
      </c>
      <c r="O54" t="s">
        <v>506</v>
      </c>
    </row>
    <row r="55" spans="1:15">
      <c r="A55" t="s">
        <v>422</v>
      </c>
      <c r="B55">
        <v>18</v>
      </c>
      <c r="C55" s="14" t="s">
        <v>425</v>
      </c>
      <c r="E55" t="s">
        <v>508</v>
      </c>
      <c r="F55" t="s">
        <v>509</v>
      </c>
      <c r="G55">
        <v>0</v>
      </c>
      <c r="H55">
        <v>0</v>
      </c>
      <c r="I55">
        <v>1</v>
      </c>
      <c r="J55">
        <v>1</v>
      </c>
      <c r="K55">
        <v>1</v>
      </c>
      <c r="L55">
        <v>0</v>
      </c>
      <c r="M55">
        <v>0</v>
      </c>
      <c r="N55" t="s">
        <v>24</v>
      </c>
      <c r="O55" t="s">
        <v>510</v>
      </c>
    </row>
    <row r="56" spans="1:15">
      <c r="A56" t="s">
        <v>422</v>
      </c>
      <c r="B56">
        <v>19</v>
      </c>
      <c r="C56" s="14" t="s">
        <v>425</v>
      </c>
      <c r="E56" t="s">
        <v>508</v>
      </c>
      <c r="F56" t="s">
        <v>512</v>
      </c>
      <c r="G56">
        <v>0</v>
      </c>
      <c r="H56">
        <v>0</v>
      </c>
      <c r="I56">
        <v>1</v>
      </c>
      <c r="J56">
        <v>1</v>
      </c>
      <c r="K56">
        <v>1</v>
      </c>
      <c r="L56">
        <v>0</v>
      </c>
      <c r="M56">
        <v>0</v>
      </c>
      <c r="N56" t="s">
        <v>24</v>
      </c>
      <c r="O56" t="s">
        <v>511</v>
      </c>
    </row>
    <row r="57" spans="1:15">
      <c r="A57" t="s">
        <v>422</v>
      </c>
      <c r="B57">
        <v>20</v>
      </c>
      <c r="C57" s="14" t="s">
        <v>425</v>
      </c>
      <c r="E57" t="s">
        <v>508</v>
      </c>
      <c r="F57" t="s">
        <v>516</v>
      </c>
      <c r="G57">
        <v>0</v>
      </c>
      <c r="H57">
        <v>0</v>
      </c>
      <c r="I57">
        <v>1</v>
      </c>
      <c r="J57">
        <v>1</v>
      </c>
      <c r="K57">
        <v>1</v>
      </c>
      <c r="L57">
        <v>0</v>
      </c>
      <c r="M57">
        <v>0</v>
      </c>
      <c r="N57" t="s">
        <v>24</v>
      </c>
      <c r="O57" t="s">
        <v>513</v>
      </c>
    </row>
    <row r="58" spans="1:15">
      <c r="A58" t="s">
        <v>422</v>
      </c>
      <c r="B58">
        <v>2</v>
      </c>
      <c r="C58" s="14" t="s">
        <v>426</v>
      </c>
      <c r="E58" t="s">
        <v>518</v>
      </c>
      <c r="F58" t="s">
        <v>520</v>
      </c>
      <c r="G58">
        <v>0</v>
      </c>
      <c r="H58">
        <v>0</v>
      </c>
      <c r="I58">
        <v>1</v>
      </c>
      <c r="J58">
        <v>1</v>
      </c>
      <c r="K58">
        <v>1</v>
      </c>
      <c r="L58">
        <v>0</v>
      </c>
      <c r="M58">
        <v>0</v>
      </c>
      <c r="N58" t="s">
        <v>24</v>
      </c>
      <c r="O58" t="s">
        <v>517</v>
      </c>
    </row>
    <row r="59" spans="1:15">
      <c r="A59" t="s">
        <v>422</v>
      </c>
      <c r="B59">
        <v>7</v>
      </c>
      <c r="C59" s="14" t="s">
        <v>426</v>
      </c>
      <c r="E59" t="s">
        <v>526</v>
      </c>
      <c r="F59" t="s">
        <v>531</v>
      </c>
      <c r="G59">
        <v>0</v>
      </c>
      <c r="H59">
        <v>1</v>
      </c>
      <c r="I59">
        <v>0</v>
      </c>
      <c r="J59">
        <v>0</v>
      </c>
      <c r="K59">
        <v>0</v>
      </c>
      <c r="L59">
        <v>0</v>
      </c>
      <c r="M59">
        <v>0</v>
      </c>
      <c r="N59" t="s">
        <v>24</v>
      </c>
      <c r="O59" t="s">
        <v>530</v>
      </c>
    </row>
    <row r="60" spans="1:15">
      <c r="A60" t="s">
        <v>422</v>
      </c>
      <c r="B60">
        <v>9</v>
      </c>
      <c r="C60" s="14" t="s">
        <v>426</v>
      </c>
      <c r="E60" t="s">
        <v>526</v>
      </c>
      <c r="F60" t="s">
        <v>535</v>
      </c>
      <c r="G60">
        <v>0</v>
      </c>
      <c r="H60">
        <v>1</v>
      </c>
      <c r="I60">
        <v>0</v>
      </c>
      <c r="J60">
        <v>0</v>
      </c>
      <c r="K60">
        <v>0</v>
      </c>
      <c r="L60">
        <v>0</v>
      </c>
      <c r="M60">
        <v>0</v>
      </c>
      <c r="N60" t="s">
        <v>24</v>
      </c>
      <c r="O60" t="s">
        <v>534</v>
      </c>
    </row>
    <row r="61" spans="1:15">
      <c r="A61" t="s">
        <v>422</v>
      </c>
      <c r="B61">
        <v>12</v>
      </c>
      <c r="C61" s="14" t="s">
        <v>426</v>
      </c>
      <c r="E61" s="57" t="s">
        <v>539</v>
      </c>
      <c r="F61" t="s">
        <v>542</v>
      </c>
      <c r="G61">
        <v>0</v>
      </c>
      <c r="H61">
        <v>0</v>
      </c>
      <c r="I61">
        <v>1</v>
      </c>
      <c r="J61">
        <v>1</v>
      </c>
      <c r="K61">
        <v>1</v>
      </c>
      <c r="L61">
        <v>0</v>
      </c>
      <c r="M61">
        <v>0</v>
      </c>
      <c r="N61" t="s">
        <v>24</v>
      </c>
      <c r="O61" t="s">
        <v>541</v>
      </c>
    </row>
    <row r="62" spans="1:15">
      <c r="A62" t="s">
        <v>422</v>
      </c>
      <c r="B62">
        <v>14</v>
      </c>
      <c r="C62" s="14" t="s">
        <v>426</v>
      </c>
      <c r="E62" t="s">
        <v>539</v>
      </c>
      <c r="F62" t="s">
        <v>545</v>
      </c>
      <c r="G62">
        <v>0</v>
      </c>
      <c r="H62">
        <v>0</v>
      </c>
      <c r="I62">
        <v>1</v>
      </c>
      <c r="J62">
        <v>1</v>
      </c>
      <c r="K62">
        <v>1</v>
      </c>
      <c r="L62">
        <v>0</v>
      </c>
      <c r="M62">
        <v>0</v>
      </c>
      <c r="N62" t="s">
        <v>24</v>
      </c>
      <c r="O62" t="s">
        <v>546</v>
      </c>
    </row>
    <row r="63" spans="1:15">
      <c r="A63" t="s">
        <v>422</v>
      </c>
      <c r="B63">
        <v>15</v>
      </c>
      <c r="C63" s="14" t="s">
        <v>426</v>
      </c>
      <c r="E63" t="s">
        <v>539</v>
      </c>
      <c r="F63" t="s">
        <v>548</v>
      </c>
      <c r="G63">
        <v>0</v>
      </c>
      <c r="H63">
        <v>0</v>
      </c>
      <c r="I63">
        <v>1</v>
      </c>
      <c r="J63">
        <v>1</v>
      </c>
      <c r="K63">
        <v>1</v>
      </c>
      <c r="L63">
        <v>0</v>
      </c>
      <c r="M63">
        <v>0</v>
      </c>
      <c r="N63" t="s">
        <v>24</v>
      </c>
      <c r="O63" t="s">
        <v>547</v>
      </c>
    </row>
    <row r="64" spans="1:15">
      <c r="A64" t="s">
        <v>422</v>
      </c>
      <c r="B64">
        <v>20</v>
      </c>
      <c r="C64" s="14" t="s">
        <v>426</v>
      </c>
      <c r="E64" s="57" t="s">
        <v>1508</v>
      </c>
      <c r="F64" t="s">
        <v>1509</v>
      </c>
      <c r="G64" s="57">
        <v>0</v>
      </c>
      <c r="H64" s="57">
        <v>0</v>
      </c>
      <c r="I64" s="57">
        <v>1</v>
      </c>
      <c r="J64">
        <v>0</v>
      </c>
      <c r="K64">
        <v>0</v>
      </c>
      <c r="L64">
        <v>0</v>
      </c>
      <c r="M64">
        <v>0</v>
      </c>
      <c r="N64" t="s">
        <v>24</v>
      </c>
      <c r="O64" t="s">
        <v>1507</v>
      </c>
    </row>
    <row r="65" spans="1:16">
      <c r="A65" t="s">
        <v>422</v>
      </c>
      <c r="B65">
        <v>1</v>
      </c>
      <c r="C65" s="14" t="s">
        <v>427</v>
      </c>
      <c r="E65" s="57" t="s">
        <v>555</v>
      </c>
      <c r="F65" t="s">
        <v>557</v>
      </c>
      <c r="G65" s="57">
        <v>0</v>
      </c>
      <c r="H65" s="57">
        <v>0</v>
      </c>
      <c r="I65" s="57">
        <v>1</v>
      </c>
      <c r="J65" s="57">
        <v>0</v>
      </c>
      <c r="K65" s="57">
        <v>0</v>
      </c>
      <c r="L65">
        <v>0</v>
      </c>
      <c r="M65">
        <v>0</v>
      </c>
      <c r="N65" t="s">
        <v>24</v>
      </c>
      <c r="O65" t="s">
        <v>556</v>
      </c>
    </row>
    <row r="66" spans="1:16">
      <c r="A66" t="s">
        <v>422</v>
      </c>
      <c r="B66">
        <v>2</v>
      </c>
      <c r="C66" s="14" t="s">
        <v>427</v>
      </c>
      <c r="E66" t="s">
        <v>1510</v>
      </c>
      <c r="F66" t="s">
        <v>1511</v>
      </c>
      <c r="G66">
        <v>0</v>
      </c>
      <c r="H66">
        <v>0</v>
      </c>
      <c r="I66">
        <v>1</v>
      </c>
      <c r="J66">
        <v>1</v>
      </c>
      <c r="K66">
        <v>0</v>
      </c>
      <c r="L66">
        <v>0</v>
      </c>
      <c r="M66">
        <v>0</v>
      </c>
      <c r="N66" t="s">
        <v>24</v>
      </c>
      <c r="O66" t="s">
        <v>1512</v>
      </c>
    </row>
    <row r="67" spans="1:16">
      <c r="A67" t="s">
        <v>422</v>
      </c>
      <c r="B67">
        <v>3</v>
      </c>
      <c r="C67" s="14" t="s">
        <v>427</v>
      </c>
      <c r="E67" s="62" t="s">
        <v>1510</v>
      </c>
      <c r="F67" t="s">
        <v>1513</v>
      </c>
      <c r="G67">
        <v>0</v>
      </c>
      <c r="H67">
        <v>0</v>
      </c>
      <c r="I67">
        <v>1</v>
      </c>
      <c r="J67">
        <v>1</v>
      </c>
      <c r="K67">
        <v>1</v>
      </c>
      <c r="L67">
        <v>0</v>
      </c>
      <c r="M67">
        <v>0</v>
      </c>
      <c r="N67" t="s">
        <v>24</v>
      </c>
      <c r="O67" t="s">
        <v>1514</v>
      </c>
    </row>
    <row r="68" spans="1:16">
      <c r="A68" t="s">
        <v>422</v>
      </c>
      <c r="B68">
        <v>5</v>
      </c>
      <c r="C68" s="14" t="s">
        <v>427</v>
      </c>
      <c r="E68" s="62" t="s">
        <v>1724</v>
      </c>
      <c r="F68" t="s">
        <v>1725</v>
      </c>
      <c r="G68">
        <v>0</v>
      </c>
      <c r="H68">
        <v>0</v>
      </c>
      <c r="I68">
        <v>1</v>
      </c>
      <c r="J68">
        <v>1</v>
      </c>
      <c r="K68">
        <v>1</v>
      </c>
      <c r="L68">
        <v>0</v>
      </c>
      <c r="M68">
        <v>0</v>
      </c>
      <c r="N68" t="s">
        <v>24</v>
      </c>
      <c r="O68" t="s">
        <v>1723</v>
      </c>
    </row>
    <row r="69" spans="1:16">
      <c r="A69" t="s">
        <v>422</v>
      </c>
      <c r="B69">
        <v>6</v>
      </c>
      <c r="C69" s="14" t="s">
        <v>427</v>
      </c>
      <c r="E69" s="62" t="s">
        <v>1724</v>
      </c>
      <c r="F69" t="s">
        <v>1727</v>
      </c>
      <c r="G69">
        <v>0</v>
      </c>
      <c r="H69">
        <v>0</v>
      </c>
      <c r="I69">
        <v>1</v>
      </c>
      <c r="J69">
        <v>0</v>
      </c>
      <c r="K69">
        <v>0</v>
      </c>
      <c r="L69">
        <v>0</v>
      </c>
      <c r="M69">
        <v>0</v>
      </c>
      <c r="N69" t="s">
        <v>24</v>
      </c>
      <c r="O69" t="s">
        <v>1726</v>
      </c>
    </row>
    <row r="70" spans="1:16">
      <c r="A70" t="s">
        <v>422</v>
      </c>
      <c r="B70">
        <v>7</v>
      </c>
      <c r="C70" s="14" t="s">
        <v>427</v>
      </c>
      <c r="E70" s="62" t="s">
        <v>1730</v>
      </c>
      <c r="F70" t="s">
        <v>1729</v>
      </c>
      <c r="G70">
        <v>0</v>
      </c>
      <c r="H70">
        <v>0</v>
      </c>
      <c r="I70">
        <v>1</v>
      </c>
      <c r="J70">
        <v>1</v>
      </c>
      <c r="K70">
        <v>1</v>
      </c>
      <c r="L70">
        <v>0</v>
      </c>
      <c r="M70">
        <v>0</v>
      </c>
      <c r="N70" t="s">
        <v>24</v>
      </c>
      <c r="O70" t="s">
        <v>1728</v>
      </c>
    </row>
    <row r="71" spans="1:16">
      <c r="A71" t="s">
        <v>422</v>
      </c>
      <c r="B71">
        <v>8</v>
      </c>
      <c r="C71" s="14" t="s">
        <v>427</v>
      </c>
      <c r="E71" s="62" t="s">
        <v>1730</v>
      </c>
      <c r="F71" t="s">
        <v>1731</v>
      </c>
      <c r="G71">
        <v>0</v>
      </c>
      <c r="H71">
        <v>0</v>
      </c>
      <c r="I71">
        <v>1</v>
      </c>
      <c r="J71">
        <v>1</v>
      </c>
      <c r="K71">
        <v>0</v>
      </c>
      <c r="L71">
        <v>0</v>
      </c>
      <c r="M71">
        <v>0</v>
      </c>
      <c r="N71" t="s">
        <v>24</v>
      </c>
      <c r="O71" t="s">
        <v>1732</v>
      </c>
    </row>
    <row r="72" spans="1:16">
      <c r="A72" t="s">
        <v>422</v>
      </c>
      <c r="B72">
        <v>9</v>
      </c>
      <c r="C72" s="14" t="s">
        <v>427</v>
      </c>
      <c r="E72" s="62" t="s">
        <v>1730</v>
      </c>
      <c r="F72" t="s">
        <v>1733</v>
      </c>
      <c r="G72">
        <v>0</v>
      </c>
      <c r="H72">
        <v>0</v>
      </c>
      <c r="I72">
        <v>1</v>
      </c>
      <c r="J72">
        <v>1</v>
      </c>
      <c r="K72">
        <v>1</v>
      </c>
      <c r="L72">
        <v>0</v>
      </c>
      <c r="M72">
        <v>0</v>
      </c>
      <c r="N72" t="s">
        <v>24</v>
      </c>
      <c r="O72" t="s">
        <v>1734</v>
      </c>
    </row>
    <row r="73" spans="1:16">
      <c r="A73" t="s">
        <v>422</v>
      </c>
      <c r="B73">
        <v>10</v>
      </c>
      <c r="C73" s="14" t="s">
        <v>427</v>
      </c>
      <c r="E73" s="62" t="s">
        <v>1730</v>
      </c>
      <c r="F73" t="s">
        <v>1735</v>
      </c>
      <c r="G73" s="62">
        <v>0</v>
      </c>
      <c r="H73" s="62">
        <v>0</v>
      </c>
      <c r="I73" s="62">
        <v>1</v>
      </c>
      <c r="J73" s="62">
        <v>1</v>
      </c>
      <c r="K73" s="62">
        <v>1</v>
      </c>
      <c r="L73" s="62">
        <v>0</v>
      </c>
      <c r="M73" s="62">
        <v>0</v>
      </c>
      <c r="N73" t="s">
        <v>24</v>
      </c>
      <c r="O73" t="s">
        <v>1736</v>
      </c>
    </row>
    <row r="74" spans="1:16">
      <c r="A74" t="s">
        <v>422</v>
      </c>
      <c r="B74">
        <v>11</v>
      </c>
      <c r="C74" s="14" t="s">
        <v>427</v>
      </c>
      <c r="E74" s="62" t="s">
        <v>1730</v>
      </c>
      <c r="F74" t="s">
        <v>1737</v>
      </c>
      <c r="G74">
        <v>0</v>
      </c>
      <c r="H74">
        <v>0</v>
      </c>
      <c r="I74">
        <v>1</v>
      </c>
      <c r="J74">
        <v>1</v>
      </c>
      <c r="K74">
        <v>1</v>
      </c>
      <c r="L74">
        <v>0</v>
      </c>
      <c r="M74">
        <v>0</v>
      </c>
      <c r="N74" t="s">
        <v>24</v>
      </c>
      <c r="O74" t="s">
        <v>1738</v>
      </c>
    </row>
    <row r="75" spans="1:16">
      <c r="A75" t="s">
        <v>422</v>
      </c>
      <c r="B75">
        <v>13</v>
      </c>
      <c r="C75" s="14" t="s">
        <v>427</v>
      </c>
      <c r="E75" s="62" t="s">
        <v>1740</v>
      </c>
      <c r="F75" t="s">
        <v>1741</v>
      </c>
      <c r="G75">
        <v>0</v>
      </c>
      <c r="H75">
        <v>0</v>
      </c>
      <c r="I75">
        <v>1</v>
      </c>
      <c r="J75">
        <v>1</v>
      </c>
      <c r="K75">
        <v>1</v>
      </c>
      <c r="L75">
        <v>0</v>
      </c>
      <c r="M75">
        <v>0</v>
      </c>
      <c r="N75" t="s">
        <v>24</v>
      </c>
      <c r="O75" t="s">
        <v>1742</v>
      </c>
    </row>
    <row r="76" spans="1:16">
      <c r="A76" t="s">
        <v>422</v>
      </c>
      <c r="B76">
        <v>16</v>
      </c>
      <c r="C76" s="14" t="s">
        <v>427</v>
      </c>
      <c r="E76" s="62" t="s">
        <v>1740</v>
      </c>
      <c r="F76" t="s">
        <v>1748</v>
      </c>
      <c r="G76">
        <v>0</v>
      </c>
      <c r="H76">
        <v>0</v>
      </c>
      <c r="I76">
        <v>1</v>
      </c>
      <c r="J76">
        <v>1</v>
      </c>
      <c r="K76">
        <v>1</v>
      </c>
      <c r="L76">
        <v>0</v>
      </c>
      <c r="M76">
        <v>0</v>
      </c>
      <c r="N76" t="s">
        <v>24</v>
      </c>
      <c r="O76" t="s">
        <v>1747</v>
      </c>
    </row>
    <row r="77" spans="1:16">
      <c r="A77" t="s">
        <v>422</v>
      </c>
      <c r="B77">
        <v>18</v>
      </c>
      <c r="C77" s="14" t="s">
        <v>427</v>
      </c>
      <c r="E77" s="62" t="s">
        <v>1752</v>
      </c>
      <c r="F77" t="s">
        <v>1751</v>
      </c>
      <c r="G77">
        <v>0</v>
      </c>
      <c r="H77">
        <v>0</v>
      </c>
      <c r="I77">
        <v>1</v>
      </c>
      <c r="J77">
        <v>1</v>
      </c>
      <c r="K77">
        <v>1</v>
      </c>
      <c r="L77">
        <v>0</v>
      </c>
      <c r="M77">
        <v>0</v>
      </c>
      <c r="N77" t="s">
        <v>24</v>
      </c>
      <c r="O77" t="s">
        <v>1753</v>
      </c>
    </row>
    <row r="78" spans="1:16">
      <c r="A78" t="s">
        <v>422</v>
      </c>
      <c r="B78">
        <v>20</v>
      </c>
      <c r="C78" s="14" t="s">
        <v>427</v>
      </c>
      <c r="E78" s="62" t="s">
        <v>1759</v>
      </c>
      <c r="F78" t="s">
        <v>1758</v>
      </c>
      <c r="G78" s="62">
        <v>0</v>
      </c>
      <c r="H78" s="62">
        <v>0</v>
      </c>
      <c r="I78" s="62">
        <v>1</v>
      </c>
      <c r="J78" s="62">
        <v>0</v>
      </c>
      <c r="K78" s="62">
        <v>0</v>
      </c>
      <c r="L78" s="62">
        <v>0</v>
      </c>
      <c r="M78" s="62">
        <v>0</v>
      </c>
      <c r="N78" t="s">
        <v>24</v>
      </c>
      <c r="O78" t="s">
        <v>1757</v>
      </c>
    </row>
    <row r="79" spans="1:16">
      <c r="A79" t="s">
        <v>422</v>
      </c>
      <c r="B79">
        <v>4</v>
      </c>
      <c r="C79" s="14" t="s">
        <v>424</v>
      </c>
      <c r="E79" t="s">
        <v>451</v>
      </c>
      <c r="F79" t="s">
        <v>457</v>
      </c>
      <c r="G79">
        <v>0</v>
      </c>
      <c r="H79">
        <v>0</v>
      </c>
      <c r="I79">
        <v>1</v>
      </c>
      <c r="J79">
        <v>1</v>
      </c>
      <c r="K79">
        <v>0</v>
      </c>
      <c r="L79">
        <v>0</v>
      </c>
      <c r="M79">
        <v>0</v>
      </c>
      <c r="N79" t="s">
        <v>16</v>
      </c>
      <c r="O79" t="s">
        <v>456</v>
      </c>
      <c r="P79" t="s">
        <v>19</v>
      </c>
    </row>
    <row r="80" spans="1:16">
      <c r="A80" t="s">
        <v>422</v>
      </c>
      <c r="B80">
        <v>12</v>
      </c>
      <c r="C80" s="14" t="s">
        <v>424</v>
      </c>
      <c r="E80" t="s">
        <v>1698</v>
      </c>
      <c r="F80" t="s">
        <v>1702</v>
      </c>
      <c r="G80" s="62">
        <v>0</v>
      </c>
      <c r="H80" s="62">
        <v>0</v>
      </c>
      <c r="I80" s="62">
        <v>1</v>
      </c>
      <c r="J80" s="62">
        <v>1</v>
      </c>
      <c r="K80" s="62">
        <v>1</v>
      </c>
      <c r="L80" s="62">
        <v>0</v>
      </c>
      <c r="M80" s="62">
        <v>0</v>
      </c>
      <c r="N80" t="s">
        <v>16</v>
      </c>
      <c r="O80" t="s">
        <v>1703</v>
      </c>
      <c r="P80" t="s">
        <v>24</v>
      </c>
    </row>
    <row r="81" spans="1:16">
      <c r="A81" t="s">
        <v>422</v>
      </c>
      <c r="B81">
        <v>5</v>
      </c>
      <c r="C81" s="14" t="s">
        <v>424</v>
      </c>
      <c r="E81" t="s">
        <v>459</v>
      </c>
      <c r="F81" t="s">
        <v>462</v>
      </c>
      <c r="G81">
        <v>0</v>
      </c>
      <c r="H81">
        <v>1</v>
      </c>
      <c r="I81">
        <v>0</v>
      </c>
      <c r="J81">
        <v>0</v>
      </c>
      <c r="K81">
        <v>0</v>
      </c>
      <c r="L81">
        <v>0</v>
      </c>
      <c r="M81">
        <v>0</v>
      </c>
      <c r="N81" t="s">
        <v>22</v>
      </c>
      <c r="O81" t="s">
        <v>458</v>
      </c>
      <c r="P81" t="s">
        <v>20</v>
      </c>
    </row>
    <row r="82" spans="1:16">
      <c r="F82" s="65" t="s">
        <v>1517</v>
      </c>
      <c r="G82" s="65">
        <f t="shared" ref="G82:M82" si="0">SUM(G2:G81)</f>
        <v>5</v>
      </c>
      <c r="H82" s="65">
        <f t="shared" si="0"/>
        <v>9</v>
      </c>
      <c r="I82" s="65">
        <f t="shared" si="0"/>
        <v>65</v>
      </c>
      <c r="J82" s="65">
        <f t="shared" si="0"/>
        <v>53</v>
      </c>
      <c r="K82" s="65">
        <f t="shared" si="0"/>
        <v>41</v>
      </c>
      <c r="L82" s="65">
        <f t="shared" si="0"/>
        <v>4</v>
      </c>
      <c r="M82" s="65">
        <f t="shared" si="0"/>
        <v>1</v>
      </c>
    </row>
    <row r="85" spans="1:16">
      <c r="A85" s="62"/>
      <c r="B85" s="62"/>
      <c r="C85" s="14"/>
      <c r="D85" s="62"/>
      <c r="E85" s="62"/>
      <c r="F85" s="62"/>
      <c r="G85" s="62"/>
      <c r="H85" s="62"/>
      <c r="I85" s="62"/>
      <c r="J85" s="62"/>
      <c r="K85" s="62"/>
      <c r="L85" s="62"/>
      <c r="M85" s="62"/>
      <c r="N85" s="62"/>
    </row>
    <row r="86" spans="1:16">
      <c r="A86" s="62"/>
      <c r="B86" s="62"/>
      <c r="C86" s="14"/>
      <c r="D86" s="62"/>
      <c r="E86" s="62"/>
      <c r="F86" s="62"/>
      <c r="G86" s="62"/>
      <c r="H86" s="62"/>
      <c r="I86" s="62"/>
      <c r="J86" s="62"/>
      <c r="K86" s="62"/>
      <c r="L86" s="62"/>
      <c r="M86" s="62"/>
      <c r="N86" s="62"/>
    </row>
    <row r="87" spans="1:16">
      <c r="A87" s="62"/>
      <c r="B87" s="62"/>
      <c r="C87" s="14"/>
      <c r="D87" s="62"/>
      <c r="E87" s="9"/>
      <c r="F87" s="62"/>
      <c r="G87" s="62"/>
      <c r="H87" s="62"/>
      <c r="I87" s="62"/>
      <c r="J87" s="62"/>
      <c r="K87" s="62"/>
      <c r="L87" s="62"/>
      <c r="M87" s="62"/>
      <c r="N87" s="62"/>
    </row>
    <row r="88" spans="1:16">
      <c r="A88" s="62"/>
      <c r="B88" s="62"/>
      <c r="C88" s="14"/>
      <c r="D88" s="62"/>
      <c r="E88" s="62"/>
      <c r="F88" s="62"/>
      <c r="G88" s="62"/>
      <c r="H88" s="62"/>
      <c r="I88" s="62"/>
      <c r="J88" s="62"/>
      <c r="K88" s="62"/>
      <c r="L88" s="62"/>
      <c r="M88" s="62"/>
      <c r="N88" s="62"/>
    </row>
    <row r="89" spans="1:16">
      <c r="A89" s="62"/>
      <c r="B89" s="62"/>
      <c r="C89" s="14"/>
      <c r="D89" s="62"/>
      <c r="E89" s="62"/>
      <c r="F89" s="62"/>
      <c r="G89" s="62"/>
      <c r="H89" s="62"/>
      <c r="I89" s="62"/>
      <c r="J89" s="62"/>
      <c r="K89" s="62"/>
      <c r="L89" s="62"/>
      <c r="M89" s="62"/>
      <c r="N89" s="62"/>
    </row>
    <row r="90" spans="1:16">
      <c r="A90" s="62"/>
      <c r="B90" s="62"/>
      <c r="C90" s="14"/>
      <c r="D90" s="62"/>
      <c r="E90" s="62"/>
      <c r="F90" s="62"/>
      <c r="G90" s="62"/>
      <c r="H90" s="62"/>
      <c r="I90" s="62"/>
      <c r="J90" s="62"/>
      <c r="K90" s="62"/>
      <c r="L90" s="62"/>
      <c r="M90" s="62"/>
      <c r="N90" s="62"/>
    </row>
    <row r="91" spans="1:16">
      <c r="H91" s="62"/>
      <c r="I91" s="62"/>
      <c r="J91" s="62"/>
      <c r="K91" s="62"/>
      <c r="L91" s="62"/>
      <c r="M91" s="62"/>
    </row>
  </sheetData>
  <sortState ref="A2:P82">
    <sortCondition ref="N1"/>
  </sortState>
  <dataValidations count="1">
    <dataValidation type="list" allowBlank="1" showInputMessage="1" showErrorMessage="1" sqref="N1:N1048576" xr:uid="{00000000-0002-0000-0A00-000000000000}">
      <formula1>$P$2:$P$13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A743-7167-E249-8E5B-21DB7BE45A42}">
  <dimension ref="A1"/>
  <sheetViews>
    <sheetView workbookViewId="0"/>
  </sheetViews>
  <sheetFormatPr baseColWidth="10" defaultRowHeight="1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31"/>
  <sheetViews>
    <sheetView topLeftCell="B11" workbookViewId="0">
      <selection activeCell="C11" sqref="C11"/>
    </sheetView>
  </sheetViews>
  <sheetFormatPr baseColWidth="10" defaultRowHeight="16"/>
  <cols>
    <col min="1" max="1" width="14.5" style="6" customWidth="1"/>
    <col min="2" max="2" width="97.5" style="79" customWidth="1"/>
    <col min="3" max="3" width="23.33203125" style="58" customWidth="1"/>
    <col min="4" max="4" width="10" style="58" customWidth="1"/>
    <col min="5" max="5" width="10.83203125" style="6" customWidth="1"/>
    <col min="6" max="6" width="21.5" style="58" customWidth="1"/>
    <col min="7" max="9" width="10.83203125" style="6"/>
    <col min="10" max="10" width="43.6640625" style="6" customWidth="1"/>
    <col min="11" max="11" width="68.83203125" style="6" customWidth="1"/>
    <col min="12" max="16384" width="10.83203125" style="6"/>
  </cols>
  <sheetData>
    <row r="1" spans="1:13" ht="18" thickBot="1">
      <c r="A1" s="72" t="s">
        <v>1785</v>
      </c>
      <c r="B1" s="80" t="s">
        <v>1786</v>
      </c>
      <c r="C1" s="85" t="s">
        <v>1820</v>
      </c>
      <c r="D1" s="85"/>
      <c r="E1" s="51"/>
      <c r="F1" s="58" t="s">
        <v>1785</v>
      </c>
      <c r="G1" s="6" t="s">
        <v>1805</v>
      </c>
      <c r="H1" s="6" t="s">
        <v>1800</v>
      </c>
    </row>
    <row r="2" spans="1:13" ht="34">
      <c r="A2" s="6" t="s">
        <v>558</v>
      </c>
      <c r="B2" s="81" t="s">
        <v>1802</v>
      </c>
      <c r="C2" s="82" t="s">
        <v>1823</v>
      </c>
      <c r="D2" s="82"/>
      <c r="E2" s="73"/>
      <c r="F2" s="62" t="s">
        <v>212</v>
      </c>
      <c r="G2" s="62">
        <v>11</v>
      </c>
      <c r="H2" s="5" t="s">
        <v>215</v>
      </c>
      <c r="I2" s="62"/>
      <c r="J2" s="62" t="s">
        <v>354</v>
      </c>
      <c r="K2" s="62" t="s">
        <v>356</v>
      </c>
    </row>
    <row r="3" spans="1:13" ht="34">
      <c r="A3" s="6" t="s">
        <v>561</v>
      </c>
      <c r="B3" s="79" t="s">
        <v>1793</v>
      </c>
      <c r="C3" s="58" t="s">
        <v>1823</v>
      </c>
      <c r="D3" s="82"/>
      <c r="E3" s="73"/>
      <c r="F3" s="62" t="s">
        <v>212</v>
      </c>
      <c r="G3" s="62">
        <v>2</v>
      </c>
      <c r="H3" s="62" t="s">
        <v>213</v>
      </c>
      <c r="I3" s="62"/>
      <c r="J3" s="62" t="s">
        <v>219</v>
      </c>
      <c r="K3" s="62" t="s">
        <v>220</v>
      </c>
      <c r="L3" s="6" t="s">
        <v>219</v>
      </c>
      <c r="M3" s="6" t="s">
        <v>220</v>
      </c>
    </row>
    <row r="4" spans="1:13" ht="85">
      <c r="A4" s="6" t="s">
        <v>1041</v>
      </c>
      <c r="B4" s="79" t="s">
        <v>1801</v>
      </c>
      <c r="C4" s="58" t="s">
        <v>1822</v>
      </c>
      <c r="F4" s="58" t="s">
        <v>559</v>
      </c>
      <c r="G4" s="6">
        <v>4</v>
      </c>
      <c r="H4" s="74" t="s">
        <v>434</v>
      </c>
      <c r="J4" s="6" t="s">
        <v>644</v>
      </c>
      <c r="K4" s="6" t="s">
        <v>625</v>
      </c>
    </row>
    <row r="5" spans="1:13" ht="34">
      <c r="A5" s="6" t="s">
        <v>1041</v>
      </c>
      <c r="B5" s="79" t="s">
        <v>1788</v>
      </c>
      <c r="C5" s="58" t="s">
        <v>1822</v>
      </c>
      <c r="F5" s="58" t="s">
        <v>559</v>
      </c>
      <c r="G5" s="6">
        <v>4</v>
      </c>
      <c r="H5" s="74" t="s">
        <v>434</v>
      </c>
      <c r="J5" s="6" t="s">
        <v>644</v>
      </c>
      <c r="K5" s="6" t="s">
        <v>625</v>
      </c>
    </row>
    <row r="6" spans="1:13" ht="34">
      <c r="A6" s="6" t="s">
        <v>565</v>
      </c>
      <c r="B6" s="79" t="s">
        <v>1301</v>
      </c>
      <c r="C6" s="58" t="s">
        <v>1822</v>
      </c>
      <c r="F6" s="75" t="s">
        <v>6</v>
      </c>
      <c r="G6" s="60">
        <v>11</v>
      </c>
      <c r="H6" s="60" t="s">
        <v>6</v>
      </c>
      <c r="I6" s="60" t="s">
        <v>96</v>
      </c>
      <c r="J6" s="76" t="s">
        <v>82</v>
      </c>
      <c r="K6" s="77" t="s">
        <v>100</v>
      </c>
    </row>
    <row r="7" spans="1:13" ht="17">
      <c r="A7" s="6" t="s">
        <v>567</v>
      </c>
      <c r="B7" s="79" t="s">
        <v>1817</v>
      </c>
      <c r="C7" s="58" t="s">
        <v>1822</v>
      </c>
      <c r="F7" s="83" t="s">
        <v>6</v>
      </c>
      <c r="G7" s="60">
        <v>1</v>
      </c>
      <c r="H7" s="60" t="s">
        <v>8</v>
      </c>
      <c r="I7" s="60"/>
      <c r="J7" s="76" t="s">
        <v>60</v>
      </c>
      <c r="K7" s="77" t="s">
        <v>59</v>
      </c>
    </row>
    <row r="8" spans="1:13" ht="34">
      <c r="A8" s="6" t="s">
        <v>558</v>
      </c>
      <c r="B8" s="81" t="s">
        <v>1787</v>
      </c>
      <c r="C8" s="82" t="s">
        <v>1824</v>
      </c>
      <c r="F8" s="83" t="s">
        <v>6</v>
      </c>
      <c r="G8" s="60">
        <v>10</v>
      </c>
      <c r="H8" s="60" t="s">
        <v>10</v>
      </c>
      <c r="I8" s="60"/>
      <c r="J8" s="78" t="s">
        <v>120</v>
      </c>
      <c r="K8" s="77" t="s">
        <v>121</v>
      </c>
    </row>
    <row r="9" spans="1:13" ht="17">
      <c r="A9" s="6" t="s">
        <v>1042</v>
      </c>
      <c r="B9" s="81" t="s">
        <v>1806</v>
      </c>
      <c r="C9" s="82" t="s">
        <v>1824</v>
      </c>
      <c r="D9" s="82"/>
      <c r="F9" s="83" t="s">
        <v>6</v>
      </c>
      <c r="G9" s="75">
        <v>9</v>
      </c>
      <c r="H9" s="60" t="s">
        <v>7</v>
      </c>
      <c r="I9" s="60" t="s">
        <v>43</v>
      </c>
      <c r="J9" s="76" t="s">
        <v>15</v>
      </c>
      <c r="K9" s="76" t="s">
        <v>42</v>
      </c>
    </row>
    <row r="10" spans="1:13" ht="34">
      <c r="A10" s="6" t="s">
        <v>567</v>
      </c>
      <c r="B10" s="79" t="s">
        <v>1818</v>
      </c>
      <c r="C10" s="58" t="s">
        <v>1824</v>
      </c>
      <c r="D10" s="82"/>
      <c r="F10" s="33" t="s">
        <v>6</v>
      </c>
      <c r="G10" s="15">
        <v>5</v>
      </c>
      <c r="H10" s="15" t="s">
        <v>8</v>
      </c>
      <c r="I10" s="15"/>
      <c r="J10" s="34" t="s">
        <v>61</v>
      </c>
      <c r="K10" s="20" t="s">
        <v>66</v>
      </c>
    </row>
    <row r="11" spans="1:13" ht="34">
      <c r="A11" s="6" t="s">
        <v>1042</v>
      </c>
      <c r="B11" s="81" t="s">
        <v>1791</v>
      </c>
      <c r="C11" s="86" t="s">
        <v>1826</v>
      </c>
      <c r="D11" s="82"/>
      <c r="F11" s="42" t="s">
        <v>430</v>
      </c>
      <c r="G11" s="9">
        <v>16</v>
      </c>
      <c r="H11" s="42" t="s">
        <v>438</v>
      </c>
      <c r="I11" s="62" t="s">
        <v>759</v>
      </c>
      <c r="J11" s="62" t="s">
        <v>787</v>
      </c>
      <c r="K11" s="62" t="s">
        <v>794</v>
      </c>
    </row>
    <row r="12" spans="1:13" ht="34">
      <c r="A12" s="6" t="s">
        <v>1042</v>
      </c>
      <c r="B12" s="79" t="s">
        <v>1803</v>
      </c>
      <c r="C12" s="86" t="s">
        <v>1826</v>
      </c>
      <c r="D12" s="82"/>
      <c r="F12" s="42" t="s">
        <v>430</v>
      </c>
      <c r="G12" s="9">
        <v>17</v>
      </c>
      <c r="H12" s="42" t="s">
        <v>438</v>
      </c>
      <c r="I12" s="62" t="s">
        <v>797</v>
      </c>
      <c r="J12" s="62" t="s">
        <v>787</v>
      </c>
      <c r="K12" s="62" t="s">
        <v>796</v>
      </c>
    </row>
    <row r="13" spans="1:13" ht="34">
      <c r="A13" s="6" t="s">
        <v>561</v>
      </c>
      <c r="B13" s="81" t="s">
        <v>1807</v>
      </c>
      <c r="C13" s="86" t="s">
        <v>1826</v>
      </c>
      <c r="F13" s="74" t="s">
        <v>561</v>
      </c>
      <c r="G13" s="84">
        <v>1</v>
      </c>
      <c r="H13" s="74" t="s">
        <v>438</v>
      </c>
      <c r="I13" s="6" t="s">
        <v>757</v>
      </c>
      <c r="J13" s="6" t="s">
        <v>756</v>
      </c>
      <c r="K13" s="6" t="s">
        <v>762</v>
      </c>
    </row>
    <row r="14" spans="1:13" ht="34">
      <c r="A14" s="6" t="s">
        <v>561</v>
      </c>
      <c r="B14" s="79" t="s">
        <v>1792</v>
      </c>
      <c r="C14" s="86" t="s">
        <v>1826</v>
      </c>
      <c r="F14" s="74" t="s">
        <v>430</v>
      </c>
      <c r="G14" s="84">
        <v>1</v>
      </c>
      <c r="H14" s="74" t="s">
        <v>436</v>
      </c>
      <c r="I14" s="6" t="s">
        <v>852</v>
      </c>
      <c r="J14" s="6" t="s">
        <v>851</v>
      </c>
      <c r="K14" s="6" t="s">
        <v>854</v>
      </c>
    </row>
    <row r="15" spans="1:13" ht="34">
      <c r="A15" s="6" t="s">
        <v>1794</v>
      </c>
      <c r="B15" s="79" t="s">
        <v>1809</v>
      </c>
      <c r="C15" s="86" t="s">
        <v>1826</v>
      </c>
      <c r="F15" s="42" t="s">
        <v>430</v>
      </c>
      <c r="G15" s="9">
        <v>15</v>
      </c>
      <c r="H15" s="42" t="s">
        <v>435</v>
      </c>
      <c r="I15" s="62" t="s">
        <v>941</v>
      </c>
      <c r="J15" s="62" t="s">
        <v>899</v>
      </c>
      <c r="K15" s="62" t="s">
        <v>940</v>
      </c>
    </row>
    <row r="16" spans="1:13" ht="51">
      <c r="A16" s="6" t="s">
        <v>565</v>
      </c>
      <c r="B16" s="79" t="s">
        <v>1797</v>
      </c>
      <c r="C16" s="86" t="s">
        <v>1826</v>
      </c>
      <c r="F16" s="42" t="s">
        <v>431</v>
      </c>
      <c r="G16" s="9">
        <v>14</v>
      </c>
      <c r="H16" s="42" t="s">
        <v>439</v>
      </c>
      <c r="I16" s="62"/>
      <c r="J16" s="6" t="s">
        <v>1122</v>
      </c>
      <c r="K16" s="6" t="s">
        <v>1124</v>
      </c>
    </row>
    <row r="17" spans="1:11" ht="68">
      <c r="A17" s="6" t="s">
        <v>565</v>
      </c>
      <c r="B17" s="79" t="s">
        <v>1811</v>
      </c>
      <c r="C17" s="86" t="s">
        <v>1826</v>
      </c>
      <c r="F17" s="42" t="s">
        <v>431</v>
      </c>
      <c r="G17" s="9">
        <v>8</v>
      </c>
      <c r="H17" s="42" t="s">
        <v>442</v>
      </c>
      <c r="I17" s="62"/>
      <c r="J17" s="62" t="s">
        <v>955</v>
      </c>
      <c r="K17" s="62" t="s">
        <v>971</v>
      </c>
    </row>
    <row r="18" spans="1:11" ht="68">
      <c r="A18" s="6" t="s">
        <v>1799</v>
      </c>
      <c r="B18" s="79" t="s">
        <v>1821</v>
      </c>
      <c r="C18" s="86" t="s">
        <v>1826</v>
      </c>
      <c r="F18" s="42" t="s">
        <v>431</v>
      </c>
      <c r="G18" s="9">
        <v>3</v>
      </c>
      <c r="H18" s="42" t="s">
        <v>442</v>
      </c>
      <c r="I18" s="62"/>
      <c r="J18" s="62" t="s">
        <v>955</v>
      </c>
      <c r="K18" s="62" t="s">
        <v>961</v>
      </c>
    </row>
    <row r="19" spans="1:11" ht="17">
      <c r="A19" s="6" t="s">
        <v>561</v>
      </c>
      <c r="B19" s="81" t="s">
        <v>1808</v>
      </c>
      <c r="C19" s="86" t="s">
        <v>1826</v>
      </c>
      <c r="F19" s="9" t="s">
        <v>565</v>
      </c>
      <c r="G19" s="9">
        <v>11</v>
      </c>
      <c r="H19" s="41" t="s">
        <v>443</v>
      </c>
      <c r="I19" s="62"/>
      <c r="J19" s="6" t="s">
        <v>1293</v>
      </c>
      <c r="K19" s="6" t="s">
        <v>1302</v>
      </c>
    </row>
    <row r="20" spans="1:11" ht="17">
      <c r="A20" s="6" t="s">
        <v>1794</v>
      </c>
      <c r="B20" s="79" t="s">
        <v>1796</v>
      </c>
      <c r="C20" s="86" t="s">
        <v>1827</v>
      </c>
      <c r="F20" s="9" t="s">
        <v>565</v>
      </c>
      <c r="G20" s="9">
        <v>7</v>
      </c>
      <c r="H20" s="41" t="s">
        <v>429</v>
      </c>
      <c r="I20" s="62" t="s">
        <v>1326</v>
      </c>
      <c r="J20" s="62" t="s">
        <v>1309</v>
      </c>
      <c r="K20" s="62" t="s">
        <v>1327</v>
      </c>
    </row>
    <row r="21" spans="1:11" ht="34">
      <c r="A21" s="6" t="s">
        <v>565</v>
      </c>
      <c r="B21" s="79" t="s">
        <v>1810</v>
      </c>
      <c r="C21" s="86" t="s">
        <v>1827</v>
      </c>
      <c r="F21" s="9" t="s">
        <v>565</v>
      </c>
      <c r="G21" s="9">
        <v>10</v>
      </c>
      <c r="H21" s="41" t="s">
        <v>444</v>
      </c>
      <c r="I21" s="62"/>
      <c r="J21" s="62" t="s">
        <v>1416</v>
      </c>
      <c r="K21" s="62" t="s">
        <v>1421</v>
      </c>
    </row>
    <row r="22" spans="1:11" ht="34">
      <c r="A22" s="6" t="s">
        <v>422</v>
      </c>
      <c r="B22" s="79" t="s">
        <v>1815</v>
      </c>
      <c r="C22" s="86" t="s">
        <v>1827</v>
      </c>
      <c r="F22" s="9" t="s">
        <v>565</v>
      </c>
      <c r="G22" s="9">
        <v>17</v>
      </c>
      <c r="H22" s="41" t="s">
        <v>1361</v>
      </c>
      <c r="I22" s="62" t="s">
        <v>817</v>
      </c>
      <c r="J22" s="62" t="s">
        <v>1385</v>
      </c>
      <c r="K22" s="62" t="s">
        <v>1397</v>
      </c>
    </row>
    <row r="23" spans="1:11" ht="34">
      <c r="A23" s="6" t="s">
        <v>567</v>
      </c>
      <c r="B23" s="79" t="s">
        <v>1816</v>
      </c>
      <c r="C23" s="86" t="s">
        <v>1827</v>
      </c>
      <c r="F23" s="9" t="s">
        <v>565</v>
      </c>
      <c r="G23" s="9">
        <v>6</v>
      </c>
      <c r="H23" s="41" t="s">
        <v>443</v>
      </c>
      <c r="I23" s="62"/>
      <c r="J23" s="6" t="s">
        <v>1283</v>
      </c>
      <c r="K23" s="6" t="s">
        <v>1291</v>
      </c>
    </row>
    <row r="24" spans="1:11" ht="17">
      <c r="A24" s="6" t="s">
        <v>1042</v>
      </c>
      <c r="B24" s="79" t="s">
        <v>1789</v>
      </c>
      <c r="C24" s="86" t="s">
        <v>1825</v>
      </c>
      <c r="F24" s="9" t="s">
        <v>565</v>
      </c>
      <c r="G24" s="9">
        <v>18</v>
      </c>
      <c r="H24" s="41" t="s">
        <v>429</v>
      </c>
      <c r="I24" s="62" t="s">
        <v>1354</v>
      </c>
      <c r="J24" s="62" t="s">
        <v>1347</v>
      </c>
      <c r="K24" s="62" t="s">
        <v>1356</v>
      </c>
    </row>
    <row r="25" spans="1:11" ht="17">
      <c r="A25" s="6" t="s">
        <v>1042</v>
      </c>
      <c r="B25" s="79" t="s">
        <v>1790</v>
      </c>
      <c r="C25" s="86" t="s">
        <v>1825</v>
      </c>
      <c r="F25" s="41" t="s">
        <v>428</v>
      </c>
      <c r="G25" s="62">
        <v>19</v>
      </c>
      <c r="H25" s="41" t="s">
        <v>446</v>
      </c>
      <c r="I25" s="62"/>
      <c r="J25" s="62" t="s">
        <v>1248</v>
      </c>
      <c r="K25" s="62" t="s">
        <v>1260</v>
      </c>
    </row>
    <row r="26" spans="1:11" ht="34">
      <c r="A26" s="6" t="s">
        <v>561</v>
      </c>
      <c r="B26" s="79" t="s">
        <v>1804</v>
      </c>
      <c r="C26" s="86" t="s">
        <v>1825</v>
      </c>
      <c r="F26" s="41" t="s">
        <v>428</v>
      </c>
      <c r="G26" s="62">
        <v>3</v>
      </c>
      <c r="H26" s="41" t="s">
        <v>446</v>
      </c>
      <c r="I26" s="62"/>
      <c r="J26" s="62" t="s">
        <v>1225</v>
      </c>
      <c r="K26" s="62" t="s">
        <v>1227</v>
      </c>
    </row>
    <row r="27" spans="1:11" ht="17">
      <c r="A27" s="6" t="s">
        <v>1794</v>
      </c>
      <c r="B27" s="79" t="s">
        <v>1795</v>
      </c>
      <c r="C27" s="86" t="s">
        <v>1825</v>
      </c>
      <c r="F27" s="41" t="s">
        <v>428</v>
      </c>
      <c r="G27" s="62">
        <v>17</v>
      </c>
      <c r="H27" s="41" t="s">
        <v>446</v>
      </c>
      <c r="I27" s="62"/>
      <c r="J27" s="62" t="s">
        <v>1248</v>
      </c>
      <c r="K27" s="62" t="s">
        <v>1256</v>
      </c>
    </row>
    <row r="28" spans="1:11" ht="17">
      <c r="A28" s="6" t="s">
        <v>565</v>
      </c>
      <c r="B28" s="79" t="s">
        <v>1798</v>
      </c>
      <c r="C28" s="86" t="s">
        <v>1825</v>
      </c>
      <c r="F28" s="62" t="s">
        <v>422</v>
      </c>
      <c r="G28" s="62">
        <v>14</v>
      </c>
      <c r="H28" s="14" t="s">
        <v>425</v>
      </c>
      <c r="I28" s="62"/>
      <c r="J28" s="62" t="s">
        <v>492</v>
      </c>
      <c r="K28" s="62" t="s">
        <v>501</v>
      </c>
    </row>
    <row r="29" spans="1:11" ht="34">
      <c r="A29" s="6" t="s">
        <v>565</v>
      </c>
      <c r="B29" s="79" t="s">
        <v>1812</v>
      </c>
      <c r="C29" s="86" t="s">
        <v>1825</v>
      </c>
      <c r="F29" s="62" t="s">
        <v>422</v>
      </c>
      <c r="G29" s="62">
        <v>18</v>
      </c>
      <c r="H29" s="14" t="s">
        <v>424</v>
      </c>
      <c r="I29" s="62"/>
      <c r="J29" s="62" t="s">
        <v>1708</v>
      </c>
      <c r="K29" s="62" t="s">
        <v>1717</v>
      </c>
    </row>
    <row r="30" spans="1:11" ht="17">
      <c r="A30" s="6" t="s">
        <v>1799</v>
      </c>
      <c r="B30" s="79" t="s">
        <v>1813</v>
      </c>
      <c r="C30" s="86" t="s">
        <v>1825</v>
      </c>
      <c r="F30" s="62" t="s">
        <v>422</v>
      </c>
      <c r="G30" s="62">
        <v>10</v>
      </c>
      <c r="H30" s="14" t="s">
        <v>425</v>
      </c>
      <c r="I30" s="62"/>
      <c r="J30" s="62" t="s">
        <v>492</v>
      </c>
      <c r="K30" s="62" t="s">
        <v>493</v>
      </c>
    </row>
    <row r="31" spans="1:11" ht="34">
      <c r="A31" s="6" t="s">
        <v>1799</v>
      </c>
      <c r="B31" s="79" t="s">
        <v>1814</v>
      </c>
      <c r="C31" s="86" t="s">
        <v>1825</v>
      </c>
      <c r="F31" s="62" t="s">
        <v>422</v>
      </c>
      <c r="G31" s="62">
        <v>16</v>
      </c>
      <c r="H31" s="14" t="s">
        <v>425</v>
      </c>
      <c r="I31" s="62"/>
      <c r="J31" s="62" t="s">
        <v>492</v>
      </c>
      <c r="K31" s="62" t="s">
        <v>504</v>
      </c>
    </row>
  </sheetData>
  <sortState ref="A2:C31">
    <sortCondition ref="C5"/>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P107"/>
  <sheetViews>
    <sheetView workbookViewId="0">
      <pane ySplit="1" topLeftCell="A75" activePane="bottomLeft" state="frozen"/>
      <selection pane="bottomLeft" activeCell="F85" sqref="F85:I107"/>
    </sheetView>
  </sheetViews>
  <sheetFormatPr baseColWidth="10" defaultRowHeight="16"/>
  <cols>
    <col min="1" max="1" width="10.83203125" style="9"/>
    <col min="2" max="2" width="8.5" style="9" customWidth="1"/>
    <col min="3" max="3" width="17" style="9" customWidth="1"/>
    <col min="15" max="15" width="51.1640625" customWidth="1"/>
  </cols>
  <sheetData>
    <row r="1" spans="1:16" s="38" customFormat="1" ht="85">
      <c r="A1" s="13" t="s">
        <v>0</v>
      </c>
      <c r="B1" s="13" t="s">
        <v>1</v>
      </c>
      <c r="C1" s="13" t="s">
        <v>2</v>
      </c>
      <c r="D1" s="1" t="s">
        <v>3</v>
      </c>
      <c r="E1" s="1" t="s">
        <v>4</v>
      </c>
      <c r="F1" s="2" t="s">
        <v>5</v>
      </c>
      <c r="G1" s="1" t="s">
        <v>11</v>
      </c>
      <c r="H1" s="1" t="s">
        <v>12</v>
      </c>
      <c r="I1" s="1" t="s">
        <v>13</v>
      </c>
      <c r="J1" s="1" t="s">
        <v>133</v>
      </c>
      <c r="K1" s="1" t="s">
        <v>25</v>
      </c>
      <c r="L1" s="1" t="s">
        <v>41</v>
      </c>
      <c r="M1" s="1" t="s">
        <v>14</v>
      </c>
      <c r="N1" s="1" t="s">
        <v>32</v>
      </c>
      <c r="O1" s="1" t="s">
        <v>137</v>
      </c>
    </row>
    <row r="2" spans="1:16">
      <c r="A2" s="42" t="s">
        <v>430</v>
      </c>
      <c r="B2" s="9">
        <v>11</v>
      </c>
      <c r="C2" s="42" t="s">
        <v>436</v>
      </c>
      <c r="D2" t="s">
        <v>876</v>
      </c>
      <c r="E2" t="s">
        <v>851</v>
      </c>
      <c r="F2" t="s">
        <v>878</v>
      </c>
      <c r="G2">
        <v>0</v>
      </c>
      <c r="H2">
        <v>0</v>
      </c>
      <c r="I2">
        <v>1</v>
      </c>
      <c r="J2">
        <v>0</v>
      </c>
      <c r="K2">
        <v>0</v>
      </c>
      <c r="L2">
        <v>0</v>
      </c>
      <c r="M2">
        <v>0</v>
      </c>
      <c r="N2" t="s">
        <v>20</v>
      </c>
      <c r="O2" t="s">
        <v>877</v>
      </c>
      <c r="P2" s="40"/>
    </row>
    <row r="3" spans="1:16">
      <c r="A3" s="42" t="s">
        <v>430</v>
      </c>
      <c r="B3" s="9">
        <v>2</v>
      </c>
      <c r="C3" s="42" t="s">
        <v>438</v>
      </c>
      <c r="D3" t="s">
        <v>759</v>
      </c>
      <c r="E3" s="40" t="s">
        <v>756</v>
      </c>
      <c r="F3" t="s">
        <v>761</v>
      </c>
      <c r="G3">
        <v>0</v>
      </c>
      <c r="H3">
        <v>1</v>
      </c>
      <c r="I3">
        <v>0</v>
      </c>
      <c r="J3">
        <v>0</v>
      </c>
      <c r="K3">
        <v>0</v>
      </c>
      <c r="L3">
        <v>0</v>
      </c>
      <c r="M3">
        <v>0</v>
      </c>
      <c r="N3" s="40" t="s">
        <v>17</v>
      </c>
      <c r="O3" t="s">
        <v>760</v>
      </c>
      <c r="P3" s="40" t="s">
        <v>17</v>
      </c>
    </row>
    <row r="4" spans="1:16">
      <c r="A4" s="42" t="s">
        <v>430</v>
      </c>
      <c r="B4" s="9">
        <v>3</v>
      </c>
      <c r="C4" s="42" t="s">
        <v>438</v>
      </c>
      <c r="D4" s="40" t="s">
        <v>759</v>
      </c>
      <c r="E4" s="40" t="s">
        <v>756</v>
      </c>
      <c r="F4" t="s">
        <v>763</v>
      </c>
      <c r="G4">
        <v>1</v>
      </c>
      <c r="H4">
        <v>0</v>
      </c>
      <c r="I4">
        <v>0</v>
      </c>
      <c r="J4">
        <v>0</v>
      </c>
      <c r="K4">
        <v>0</v>
      </c>
      <c r="L4">
        <v>0</v>
      </c>
      <c r="M4">
        <v>0</v>
      </c>
      <c r="N4" t="s">
        <v>17</v>
      </c>
      <c r="O4" t="s">
        <v>764</v>
      </c>
      <c r="P4" s="40" t="s">
        <v>18</v>
      </c>
    </row>
    <row r="5" spans="1:16">
      <c r="A5" s="42" t="s">
        <v>430</v>
      </c>
      <c r="B5" s="9">
        <v>4</v>
      </c>
      <c r="C5" s="42" t="s">
        <v>438</v>
      </c>
      <c r="D5" s="40" t="s">
        <v>759</v>
      </c>
      <c r="E5" s="40" t="s">
        <v>756</v>
      </c>
      <c r="F5" t="s">
        <v>765</v>
      </c>
      <c r="G5">
        <v>1</v>
      </c>
      <c r="H5" s="40">
        <v>0</v>
      </c>
      <c r="I5" s="40">
        <v>0</v>
      </c>
      <c r="J5" s="40">
        <v>0</v>
      </c>
      <c r="K5" s="40">
        <v>0</v>
      </c>
      <c r="L5" s="40">
        <v>0</v>
      </c>
      <c r="M5" s="40">
        <v>0</v>
      </c>
      <c r="N5" s="40" t="s">
        <v>17</v>
      </c>
      <c r="O5" t="s">
        <v>766</v>
      </c>
      <c r="P5" s="40" t="s">
        <v>19</v>
      </c>
    </row>
    <row r="6" spans="1:16">
      <c r="A6" s="42" t="s">
        <v>430</v>
      </c>
      <c r="B6" s="9">
        <v>10</v>
      </c>
      <c r="C6" s="42" t="s">
        <v>438</v>
      </c>
      <c r="D6" t="s">
        <v>9</v>
      </c>
      <c r="E6" s="40" t="s">
        <v>756</v>
      </c>
      <c r="F6" t="s">
        <v>780</v>
      </c>
      <c r="G6" s="40">
        <v>0</v>
      </c>
      <c r="H6" s="40">
        <v>0</v>
      </c>
      <c r="I6" s="40">
        <v>1</v>
      </c>
      <c r="J6" s="40">
        <v>1</v>
      </c>
      <c r="K6" s="40">
        <v>0</v>
      </c>
      <c r="L6" s="40">
        <v>0</v>
      </c>
      <c r="M6" s="40">
        <v>0</v>
      </c>
      <c r="N6" t="s">
        <v>17</v>
      </c>
      <c r="O6" t="s">
        <v>779</v>
      </c>
      <c r="P6" s="40" t="s">
        <v>27</v>
      </c>
    </row>
    <row r="7" spans="1:16">
      <c r="A7" s="42" t="s">
        <v>430</v>
      </c>
      <c r="B7" s="9">
        <v>12</v>
      </c>
      <c r="C7" s="42" t="s">
        <v>438</v>
      </c>
      <c r="D7" s="40" t="s">
        <v>9</v>
      </c>
      <c r="E7" s="40" t="s">
        <v>756</v>
      </c>
      <c r="F7" t="s">
        <v>784</v>
      </c>
      <c r="G7">
        <v>0</v>
      </c>
      <c r="H7">
        <v>0</v>
      </c>
      <c r="I7">
        <v>1</v>
      </c>
      <c r="J7">
        <v>1</v>
      </c>
      <c r="K7">
        <v>0</v>
      </c>
      <c r="L7">
        <v>0</v>
      </c>
      <c r="M7">
        <v>0</v>
      </c>
      <c r="N7" t="s">
        <v>17</v>
      </c>
      <c r="O7" t="s">
        <v>783</v>
      </c>
      <c r="P7" s="40" t="s">
        <v>24</v>
      </c>
    </row>
    <row r="8" spans="1:16">
      <c r="A8" s="42" t="s">
        <v>430</v>
      </c>
      <c r="B8" s="9">
        <v>14</v>
      </c>
      <c r="C8" s="42" t="s">
        <v>438</v>
      </c>
      <c r="D8" t="s">
        <v>757</v>
      </c>
      <c r="E8" s="40" t="s">
        <v>787</v>
      </c>
      <c r="F8" t="s">
        <v>789</v>
      </c>
      <c r="G8" s="40">
        <v>0</v>
      </c>
      <c r="H8" s="40">
        <v>0</v>
      </c>
      <c r="I8" s="40">
        <v>1</v>
      </c>
      <c r="J8" s="40">
        <v>1</v>
      </c>
      <c r="K8" s="40">
        <v>0</v>
      </c>
      <c r="L8" s="40">
        <v>0</v>
      </c>
      <c r="M8" s="40">
        <v>0</v>
      </c>
      <c r="N8" s="40" t="s">
        <v>17</v>
      </c>
      <c r="O8" t="s">
        <v>788</v>
      </c>
      <c r="P8" s="40"/>
    </row>
    <row r="9" spans="1:16">
      <c r="A9" s="42" t="s">
        <v>430</v>
      </c>
      <c r="B9" s="9">
        <v>16</v>
      </c>
      <c r="C9" s="42" t="s">
        <v>438</v>
      </c>
      <c r="D9" s="40" t="s">
        <v>759</v>
      </c>
      <c r="E9" s="40" t="s">
        <v>787</v>
      </c>
      <c r="F9" t="s">
        <v>794</v>
      </c>
      <c r="G9" s="40">
        <v>0</v>
      </c>
      <c r="H9" s="40">
        <v>1</v>
      </c>
      <c r="I9" s="40">
        <v>0</v>
      </c>
      <c r="J9" s="40">
        <v>0</v>
      </c>
      <c r="K9" s="40">
        <v>0</v>
      </c>
      <c r="L9" s="40">
        <v>1</v>
      </c>
      <c r="M9" s="40">
        <v>0</v>
      </c>
      <c r="N9" t="s">
        <v>17</v>
      </c>
      <c r="O9" t="s">
        <v>793</v>
      </c>
      <c r="P9" s="40"/>
    </row>
    <row r="10" spans="1:16">
      <c r="A10" s="42" t="s">
        <v>430</v>
      </c>
      <c r="B10" s="9">
        <v>4</v>
      </c>
      <c r="C10" s="42" t="s">
        <v>437</v>
      </c>
      <c r="D10" t="s">
        <v>817</v>
      </c>
      <c r="E10" s="40" t="s">
        <v>806</v>
      </c>
      <c r="F10" t="s">
        <v>816</v>
      </c>
      <c r="G10" s="40">
        <v>0</v>
      </c>
      <c r="H10" s="40">
        <v>0</v>
      </c>
      <c r="I10" s="40">
        <v>1</v>
      </c>
      <c r="J10" s="40">
        <v>1</v>
      </c>
      <c r="K10" s="40">
        <v>0</v>
      </c>
      <c r="L10" s="40">
        <v>0</v>
      </c>
      <c r="M10" s="40">
        <v>0</v>
      </c>
      <c r="N10" t="s">
        <v>17</v>
      </c>
      <c r="O10" t="s">
        <v>815</v>
      </c>
      <c r="P10" s="40"/>
    </row>
    <row r="11" spans="1:16">
      <c r="A11" s="42" t="s">
        <v>430</v>
      </c>
      <c r="B11" s="9">
        <v>11</v>
      </c>
      <c r="C11" s="42" t="s">
        <v>437</v>
      </c>
      <c r="E11" s="40" t="s">
        <v>806</v>
      </c>
      <c r="F11" t="s">
        <v>831</v>
      </c>
      <c r="G11">
        <v>0</v>
      </c>
      <c r="H11">
        <v>0</v>
      </c>
      <c r="I11">
        <v>1</v>
      </c>
      <c r="J11">
        <v>1</v>
      </c>
      <c r="K11">
        <v>1</v>
      </c>
      <c r="L11">
        <v>0</v>
      </c>
      <c r="M11">
        <v>0</v>
      </c>
      <c r="N11" t="s">
        <v>17</v>
      </c>
      <c r="O11" t="s">
        <v>830</v>
      </c>
      <c r="P11" s="40"/>
    </row>
    <row r="12" spans="1:16">
      <c r="A12" s="42" t="s">
        <v>430</v>
      </c>
      <c r="B12" s="9">
        <v>15</v>
      </c>
      <c r="C12" s="42" t="s">
        <v>437</v>
      </c>
      <c r="D12" s="40"/>
      <c r="E12" s="40" t="s">
        <v>806</v>
      </c>
      <c r="F12" t="s">
        <v>838</v>
      </c>
      <c r="G12">
        <v>0</v>
      </c>
      <c r="H12">
        <v>0</v>
      </c>
      <c r="I12">
        <v>0</v>
      </c>
      <c r="J12">
        <v>0</v>
      </c>
      <c r="K12">
        <v>0</v>
      </c>
      <c r="L12">
        <v>0</v>
      </c>
      <c r="M12">
        <v>1</v>
      </c>
      <c r="N12" t="s">
        <v>17</v>
      </c>
      <c r="O12" t="s">
        <v>839</v>
      </c>
      <c r="P12" s="40"/>
    </row>
    <row r="13" spans="1:16">
      <c r="A13" s="42" t="s">
        <v>430</v>
      </c>
      <c r="B13" s="9">
        <v>16</v>
      </c>
      <c r="C13" s="42" t="s">
        <v>437</v>
      </c>
      <c r="D13" s="40"/>
      <c r="E13" s="40" t="s">
        <v>806</v>
      </c>
      <c r="F13" t="s">
        <v>841</v>
      </c>
      <c r="G13">
        <v>0</v>
      </c>
      <c r="H13">
        <v>0</v>
      </c>
      <c r="I13">
        <v>1</v>
      </c>
      <c r="J13">
        <v>1</v>
      </c>
      <c r="K13">
        <v>1</v>
      </c>
      <c r="L13">
        <v>0</v>
      </c>
      <c r="M13">
        <v>0</v>
      </c>
      <c r="N13" t="s">
        <v>17</v>
      </c>
      <c r="O13" t="s">
        <v>840</v>
      </c>
      <c r="P13" s="40"/>
    </row>
    <row r="14" spans="1:16">
      <c r="A14" s="42" t="s">
        <v>430</v>
      </c>
      <c r="B14" s="9">
        <v>4</v>
      </c>
      <c r="C14" s="42" t="s">
        <v>436</v>
      </c>
      <c r="D14" s="40" t="s">
        <v>859</v>
      </c>
      <c r="E14" s="40" t="s">
        <v>851</v>
      </c>
      <c r="F14" t="s">
        <v>861</v>
      </c>
      <c r="G14">
        <v>0</v>
      </c>
      <c r="H14">
        <v>0</v>
      </c>
      <c r="I14">
        <v>0</v>
      </c>
      <c r="J14">
        <v>0</v>
      </c>
      <c r="K14">
        <v>0</v>
      </c>
      <c r="L14">
        <v>0</v>
      </c>
      <c r="M14">
        <v>1</v>
      </c>
      <c r="N14" t="s">
        <v>17</v>
      </c>
      <c r="O14" t="s">
        <v>860</v>
      </c>
    </row>
    <row r="15" spans="1:16">
      <c r="A15" s="42" t="s">
        <v>430</v>
      </c>
      <c r="B15" s="9">
        <v>5</v>
      </c>
      <c r="C15" s="42" t="s">
        <v>436</v>
      </c>
      <c r="D15" s="40" t="s">
        <v>859</v>
      </c>
      <c r="E15" t="s">
        <v>851</v>
      </c>
      <c r="F15" t="s">
        <v>863</v>
      </c>
      <c r="G15">
        <v>0</v>
      </c>
      <c r="H15">
        <v>0</v>
      </c>
      <c r="I15">
        <v>1</v>
      </c>
      <c r="J15">
        <v>1</v>
      </c>
      <c r="K15">
        <v>1</v>
      </c>
      <c r="L15">
        <v>0</v>
      </c>
      <c r="M15">
        <v>0</v>
      </c>
      <c r="N15" t="s">
        <v>17</v>
      </c>
      <c r="O15" t="s">
        <v>862</v>
      </c>
    </row>
    <row r="16" spans="1:16">
      <c r="A16" s="42" t="s">
        <v>430</v>
      </c>
      <c r="B16" s="9">
        <v>7</v>
      </c>
      <c r="C16" s="42" t="s">
        <v>436</v>
      </c>
      <c r="D16" t="s">
        <v>866</v>
      </c>
      <c r="E16" s="40" t="s">
        <v>851</v>
      </c>
      <c r="F16" t="s">
        <v>867</v>
      </c>
      <c r="G16" s="40">
        <v>0</v>
      </c>
      <c r="H16" s="40">
        <v>0</v>
      </c>
      <c r="I16" s="40">
        <v>1</v>
      </c>
      <c r="J16" s="40">
        <v>1</v>
      </c>
      <c r="K16" s="40">
        <v>1</v>
      </c>
      <c r="L16" s="40">
        <v>0</v>
      </c>
      <c r="M16" s="40">
        <v>0</v>
      </c>
      <c r="N16" t="s">
        <v>17</v>
      </c>
      <c r="O16" t="s">
        <v>868</v>
      </c>
    </row>
    <row r="17" spans="1:16">
      <c r="A17" s="42" t="s">
        <v>430</v>
      </c>
      <c r="B17" s="9">
        <v>1</v>
      </c>
      <c r="C17" s="42" t="s">
        <v>435</v>
      </c>
      <c r="D17" s="40" t="s">
        <v>903</v>
      </c>
      <c r="E17" s="40" t="s">
        <v>851</v>
      </c>
      <c r="F17" t="s">
        <v>905</v>
      </c>
      <c r="G17">
        <v>0</v>
      </c>
      <c r="H17">
        <v>0</v>
      </c>
      <c r="I17">
        <v>1</v>
      </c>
      <c r="J17">
        <v>1</v>
      </c>
      <c r="K17">
        <v>0</v>
      </c>
      <c r="L17">
        <v>0</v>
      </c>
      <c r="M17">
        <v>0</v>
      </c>
      <c r="N17" t="s">
        <v>17</v>
      </c>
      <c r="O17" t="s">
        <v>904</v>
      </c>
    </row>
    <row r="18" spans="1:16">
      <c r="A18" s="42" t="s">
        <v>430</v>
      </c>
      <c r="B18" s="9">
        <v>10</v>
      </c>
      <c r="C18" s="42" t="s">
        <v>435</v>
      </c>
      <c r="D18" t="s">
        <v>817</v>
      </c>
      <c r="E18" s="40" t="s">
        <v>851</v>
      </c>
      <c r="F18" t="s">
        <v>927</v>
      </c>
      <c r="G18">
        <v>0</v>
      </c>
      <c r="H18">
        <v>0</v>
      </c>
      <c r="I18">
        <v>1</v>
      </c>
      <c r="J18">
        <v>1</v>
      </c>
      <c r="K18">
        <v>0</v>
      </c>
      <c r="L18">
        <v>0</v>
      </c>
      <c r="M18">
        <v>0</v>
      </c>
      <c r="N18" t="s">
        <v>17</v>
      </c>
      <c r="O18" s="62" t="s">
        <v>926</v>
      </c>
    </row>
    <row r="19" spans="1:16">
      <c r="A19" s="42" t="s">
        <v>430</v>
      </c>
      <c r="B19" s="9">
        <v>18</v>
      </c>
      <c r="C19" s="42" t="s">
        <v>435</v>
      </c>
      <c r="D19" s="40" t="s">
        <v>918</v>
      </c>
      <c r="E19" s="40" t="s">
        <v>899</v>
      </c>
      <c r="F19" t="s">
        <v>948</v>
      </c>
      <c r="G19">
        <v>1</v>
      </c>
      <c r="H19" s="40">
        <v>0</v>
      </c>
      <c r="I19" s="40">
        <v>0</v>
      </c>
      <c r="J19" s="40">
        <v>0</v>
      </c>
      <c r="K19" s="40">
        <v>0</v>
      </c>
      <c r="L19">
        <v>0</v>
      </c>
      <c r="M19">
        <v>0</v>
      </c>
      <c r="N19" t="s">
        <v>17</v>
      </c>
      <c r="O19" t="s">
        <v>947</v>
      </c>
    </row>
    <row r="20" spans="1:16">
      <c r="A20" s="42" t="s">
        <v>430</v>
      </c>
      <c r="B20" s="9">
        <v>5</v>
      </c>
      <c r="C20" s="42" t="s">
        <v>438</v>
      </c>
      <c r="D20" t="s">
        <v>769</v>
      </c>
      <c r="E20" s="40" t="s">
        <v>756</v>
      </c>
      <c r="F20" t="s">
        <v>768</v>
      </c>
      <c r="G20">
        <v>1</v>
      </c>
      <c r="H20">
        <v>0</v>
      </c>
      <c r="I20">
        <v>0</v>
      </c>
      <c r="J20">
        <v>0</v>
      </c>
      <c r="K20">
        <v>0</v>
      </c>
      <c r="L20">
        <v>0</v>
      </c>
      <c r="M20">
        <v>0</v>
      </c>
      <c r="N20" t="s">
        <v>18</v>
      </c>
      <c r="O20" t="s">
        <v>767</v>
      </c>
      <c r="P20" t="s">
        <v>20</v>
      </c>
    </row>
    <row r="21" spans="1:16">
      <c r="A21" s="42" t="s">
        <v>430</v>
      </c>
      <c r="B21" s="9">
        <v>6</v>
      </c>
      <c r="C21" s="42" t="s">
        <v>438</v>
      </c>
      <c r="D21" t="s">
        <v>769</v>
      </c>
      <c r="E21" t="s">
        <v>756</v>
      </c>
      <c r="F21" t="s">
        <v>771</v>
      </c>
      <c r="G21" s="40">
        <v>0</v>
      </c>
      <c r="H21" s="40">
        <v>0</v>
      </c>
      <c r="I21" s="40">
        <v>0</v>
      </c>
      <c r="J21">
        <v>0</v>
      </c>
      <c r="K21">
        <v>0</v>
      </c>
      <c r="L21">
        <v>0</v>
      </c>
      <c r="M21">
        <v>1</v>
      </c>
      <c r="N21" t="s">
        <v>18</v>
      </c>
      <c r="O21" t="s">
        <v>770</v>
      </c>
      <c r="P21" t="s">
        <v>21</v>
      </c>
    </row>
    <row r="22" spans="1:16">
      <c r="A22" s="42" t="s">
        <v>430</v>
      </c>
      <c r="B22" s="9">
        <v>9</v>
      </c>
      <c r="C22" s="42" t="s">
        <v>438</v>
      </c>
      <c r="D22" t="s">
        <v>778</v>
      </c>
      <c r="E22" t="s">
        <v>756</v>
      </c>
      <c r="F22" t="s">
        <v>777</v>
      </c>
      <c r="G22" s="40">
        <v>0</v>
      </c>
      <c r="H22" s="40">
        <v>0</v>
      </c>
      <c r="I22" s="40">
        <v>0</v>
      </c>
      <c r="J22" s="40">
        <v>0</v>
      </c>
      <c r="K22" s="40">
        <v>0</v>
      </c>
      <c r="L22" s="40">
        <v>0</v>
      </c>
      <c r="M22" s="40">
        <v>1</v>
      </c>
      <c r="N22" t="s">
        <v>18</v>
      </c>
      <c r="O22" t="s">
        <v>1840</v>
      </c>
      <c r="P22" t="s">
        <v>24</v>
      </c>
    </row>
    <row r="23" spans="1:16">
      <c r="A23" s="42" t="s">
        <v>430</v>
      </c>
      <c r="B23" s="9">
        <v>11</v>
      </c>
      <c r="C23" s="42" t="s">
        <v>438</v>
      </c>
      <c r="D23" t="s">
        <v>9</v>
      </c>
      <c r="E23" s="40" t="s">
        <v>756</v>
      </c>
      <c r="F23" t="s">
        <v>782</v>
      </c>
      <c r="G23">
        <v>0</v>
      </c>
      <c r="H23">
        <v>0</v>
      </c>
      <c r="I23">
        <v>1</v>
      </c>
      <c r="J23">
        <v>0</v>
      </c>
      <c r="K23">
        <v>0</v>
      </c>
      <c r="L23">
        <v>0</v>
      </c>
      <c r="M23">
        <v>0</v>
      </c>
      <c r="N23" t="s">
        <v>18</v>
      </c>
      <c r="O23" t="s">
        <v>781</v>
      </c>
      <c r="P23" t="s">
        <v>33</v>
      </c>
    </row>
    <row r="24" spans="1:16">
      <c r="A24" s="42" t="s">
        <v>430</v>
      </c>
      <c r="B24" s="9">
        <v>15</v>
      </c>
      <c r="C24" s="42" t="s">
        <v>438</v>
      </c>
      <c r="D24" s="40" t="s">
        <v>792</v>
      </c>
      <c r="E24" s="40" t="s">
        <v>787</v>
      </c>
      <c r="F24" t="s">
        <v>791</v>
      </c>
      <c r="G24" s="40">
        <v>0</v>
      </c>
      <c r="H24" s="40">
        <v>0</v>
      </c>
      <c r="I24" s="40">
        <v>0</v>
      </c>
      <c r="J24" s="40">
        <v>0</v>
      </c>
      <c r="K24" s="40">
        <v>0</v>
      </c>
      <c r="L24" s="40">
        <v>0</v>
      </c>
      <c r="M24" s="40">
        <v>1</v>
      </c>
      <c r="N24" t="s">
        <v>18</v>
      </c>
      <c r="O24" t="s">
        <v>790</v>
      </c>
    </row>
    <row r="25" spans="1:16">
      <c r="A25" s="42" t="s">
        <v>430</v>
      </c>
      <c r="B25" s="9">
        <v>17</v>
      </c>
      <c r="C25" s="42" t="s">
        <v>438</v>
      </c>
      <c r="D25" t="s">
        <v>797</v>
      </c>
      <c r="E25" s="40" t="s">
        <v>787</v>
      </c>
      <c r="F25" t="s">
        <v>796</v>
      </c>
      <c r="G25">
        <v>1</v>
      </c>
      <c r="H25">
        <v>0</v>
      </c>
      <c r="I25">
        <v>0</v>
      </c>
      <c r="J25">
        <v>0</v>
      </c>
      <c r="K25">
        <v>0</v>
      </c>
      <c r="L25">
        <v>1</v>
      </c>
      <c r="M25">
        <v>0</v>
      </c>
      <c r="N25" t="s">
        <v>18</v>
      </c>
      <c r="O25" s="44" t="s">
        <v>795</v>
      </c>
    </row>
    <row r="26" spans="1:16">
      <c r="A26" s="42" t="s">
        <v>430</v>
      </c>
      <c r="B26" s="9">
        <v>19</v>
      </c>
      <c r="C26" s="42" t="s">
        <v>438</v>
      </c>
      <c r="D26" s="40" t="s">
        <v>802</v>
      </c>
      <c r="E26" s="40" t="s">
        <v>787</v>
      </c>
      <c r="F26" t="s">
        <v>801</v>
      </c>
      <c r="G26" s="40">
        <v>0</v>
      </c>
      <c r="H26" s="40">
        <v>0</v>
      </c>
      <c r="I26" s="40">
        <v>1</v>
      </c>
      <c r="J26" s="40">
        <v>0</v>
      </c>
      <c r="K26" s="40">
        <v>1</v>
      </c>
      <c r="L26" s="40">
        <v>0</v>
      </c>
      <c r="M26" s="40">
        <v>0</v>
      </c>
      <c r="N26" s="40" t="s">
        <v>18</v>
      </c>
      <c r="O26" t="s">
        <v>800</v>
      </c>
    </row>
    <row r="27" spans="1:16">
      <c r="A27" s="42" t="s">
        <v>430</v>
      </c>
      <c r="B27" s="9">
        <v>20</v>
      </c>
      <c r="C27" s="42" t="s">
        <v>438</v>
      </c>
      <c r="D27" s="40" t="s">
        <v>778</v>
      </c>
      <c r="E27" s="40" t="s">
        <v>803</v>
      </c>
      <c r="F27" t="s">
        <v>805</v>
      </c>
      <c r="G27" s="40">
        <v>0</v>
      </c>
      <c r="H27" s="40">
        <v>0</v>
      </c>
      <c r="I27" s="40">
        <v>1</v>
      </c>
      <c r="J27" s="40">
        <v>0</v>
      </c>
      <c r="K27" s="40">
        <v>0</v>
      </c>
      <c r="L27" s="40">
        <v>0</v>
      </c>
      <c r="M27" s="40">
        <v>0</v>
      </c>
      <c r="N27" t="s">
        <v>18</v>
      </c>
      <c r="O27" t="s">
        <v>804</v>
      </c>
    </row>
    <row r="28" spans="1:16">
      <c r="A28" s="42" t="s">
        <v>430</v>
      </c>
      <c r="B28" s="9">
        <v>1</v>
      </c>
      <c r="C28" s="42" t="s">
        <v>437</v>
      </c>
      <c r="D28" t="s">
        <v>809</v>
      </c>
      <c r="E28" s="40" t="s">
        <v>806</v>
      </c>
      <c r="F28" t="s">
        <v>808</v>
      </c>
      <c r="G28" s="40">
        <v>0</v>
      </c>
      <c r="H28" s="40">
        <v>0</v>
      </c>
      <c r="I28" s="40">
        <v>1</v>
      </c>
      <c r="J28" s="40">
        <v>0</v>
      </c>
      <c r="K28" s="40">
        <v>0</v>
      </c>
      <c r="L28" s="40">
        <v>0</v>
      </c>
      <c r="M28" s="40">
        <v>0</v>
      </c>
      <c r="N28" s="40" t="s">
        <v>18</v>
      </c>
      <c r="O28" t="s">
        <v>807</v>
      </c>
    </row>
    <row r="29" spans="1:16">
      <c r="A29" s="42" t="s">
        <v>430</v>
      </c>
      <c r="B29" s="9">
        <v>2</v>
      </c>
      <c r="C29" s="42" t="s">
        <v>437</v>
      </c>
      <c r="D29" t="s">
        <v>812</v>
      </c>
      <c r="E29" s="40" t="s">
        <v>806</v>
      </c>
      <c r="F29" t="s">
        <v>811</v>
      </c>
      <c r="G29" s="40">
        <v>1</v>
      </c>
      <c r="H29" s="40">
        <v>0</v>
      </c>
      <c r="I29" s="40">
        <v>0</v>
      </c>
      <c r="J29" s="40">
        <v>0</v>
      </c>
      <c r="K29" s="40">
        <v>0</v>
      </c>
      <c r="L29" s="40">
        <v>0</v>
      </c>
      <c r="M29" s="40">
        <v>0</v>
      </c>
      <c r="N29" s="40" t="s">
        <v>18</v>
      </c>
      <c r="O29" t="s">
        <v>810</v>
      </c>
    </row>
    <row r="30" spans="1:16">
      <c r="A30" s="42" t="s">
        <v>430</v>
      </c>
      <c r="B30" s="9">
        <v>7</v>
      </c>
      <c r="C30" s="42" t="s">
        <v>437</v>
      </c>
      <c r="E30" s="40" t="s">
        <v>806</v>
      </c>
      <c r="F30" t="s">
        <v>823</v>
      </c>
      <c r="G30" s="40">
        <v>1</v>
      </c>
      <c r="H30" s="40">
        <v>0</v>
      </c>
      <c r="I30" s="40">
        <v>0</v>
      </c>
      <c r="J30" s="40">
        <v>0</v>
      </c>
      <c r="K30" s="40">
        <v>0</v>
      </c>
      <c r="L30" s="40">
        <v>0</v>
      </c>
      <c r="M30" s="40">
        <v>0</v>
      </c>
      <c r="N30" s="40" t="s">
        <v>18</v>
      </c>
      <c r="O30" t="s">
        <v>822</v>
      </c>
    </row>
    <row r="31" spans="1:16">
      <c r="A31" s="42" t="s">
        <v>430</v>
      </c>
      <c r="B31" s="9">
        <v>12</v>
      </c>
      <c r="C31" s="42" t="s">
        <v>437</v>
      </c>
      <c r="E31" s="40" t="s">
        <v>806</v>
      </c>
      <c r="F31" t="s">
        <v>833</v>
      </c>
      <c r="G31">
        <v>0</v>
      </c>
      <c r="H31">
        <v>0</v>
      </c>
      <c r="I31">
        <v>1</v>
      </c>
      <c r="J31">
        <v>0</v>
      </c>
      <c r="K31">
        <v>0</v>
      </c>
      <c r="L31">
        <v>0</v>
      </c>
      <c r="M31">
        <v>0</v>
      </c>
      <c r="N31" t="s">
        <v>18</v>
      </c>
      <c r="O31" t="s">
        <v>832</v>
      </c>
    </row>
    <row r="32" spans="1:16">
      <c r="A32" s="42" t="s">
        <v>430</v>
      </c>
      <c r="B32" s="9">
        <v>13</v>
      </c>
      <c r="C32" s="42" t="s">
        <v>437</v>
      </c>
      <c r="E32" s="40" t="s">
        <v>806</v>
      </c>
      <c r="F32" t="s">
        <v>835</v>
      </c>
      <c r="G32">
        <v>1</v>
      </c>
      <c r="H32">
        <v>0</v>
      </c>
      <c r="I32">
        <v>0</v>
      </c>
      <c r="J32">
        <v>0</v>
      </c>
      <c r="K32">
        <v>0</v>
      </c>
      <c r="L32">
        <v>0</v>
      </c>
      <c r="M32">
        <v>0</v>
      </c>
      <c r="N32" t="s">
        <v>18</v>
      </c>
      <c r="O32" t="s">
        <v>834</v>
      </c>
    </row>
    <row r="33" spans="1:15">
      <c r="A33" s="42" t="s">
        <v>430</v>
      </c>
      <c r="B33" s="9">
        <v>14</v>
      </c>
      <c r="C33" s="42" t="s">
        <v>437</v>
      </c>
      <c r="E33" s="40" t="s">
        <v>806</v>
      </c>
      <c r="F33" t="s">
        <v>837</v>
      </c>
      <c r="G33">
        <v>1</v>
      </c>
      <c r="H33">
        <v>0</v>
      </c>
      <c r="I33">
        <v>0</v>
      </c>
      <c r="J33">
        <v>0</v>
      </c>
      <c r="K33">
        <v>0</v>
      </c>
      <c r="L33">
        <v>0</v>
      </c>
      <c r="M33">
        <v>0</v>
      </c>
      <c r="N33" t="s">
        <v>18</v>
      </c>
      <c r="O33" t="s">
        <v>836</v>
      </c>
    </row>
    <row r="34" spans="1:15">
      <c r="A34" s="42" t="s">
        <v>430</v>
      </c>
      <c r="B34" s="9">
        <v>17</v>
      </c>
      <c r="C34" s="42" t="s">
        <v>437</v>
      </c>
      <c r="D34" t="s">
        <v>895</v>
      </c>
      <c r="E34" s="40" t="s">
        <v>842</v>
      </c>
      <c r="F34" t="s">
        <v>844</v>
      </c>
      <c r="G34" s="40">
        <v>1</v>
      </c>
      <c r="H34" s="40">
        <v>0</v>
      </c>
      <c r="I34" s="40">
        <v>0</v>
      </c>
      <c r="J34" s="40">
        <v>0</v>
      </c>
      <c r="K34" s="40">
        <v>0</v>
      </c>
      <c r="L34" s="40">
        <v>0</v>
      </c>
      <c r="M34" s="40">
        <v>0</v>
      </c>
      <c r="N34" t="s">
        <v>18</v>
      </c>
      <c r="O34" t="s">
        <v>843</v>
      </c>
    </row>
    <row r="35" spans="1:15">
      <c r="A35" s="42" t="s">
        <v>430</v>
      </c>
      <c r="B35" s="9">
        <v>18</v>
      </c>
      <c r="C35" s="42" t="s">
        <v>437</v>
      </c>
      <c r="D35" t="s">
        <v>812</v>
      </c>
      <c r="E35" s="40" t="s">
        <v>842</v>
      </c>
      <c r="F35" t="s">
        <v>846</v>
      </c>
      <c r="G35" s="40">
        <v>0</v>
      </c>
      <c r="H35" s="40">
        <v>0</v>
      </c>
      <c r="I35" s="40">
        <v>1</v>
      </c>
      <c r="J35" s="40">
        <v>0</v>
      </c>
      <c r="K35" s="40">
        <v>0</v>
      </c>
      <c r="L35" s="40">
        <v>0</v>
      </c>
      <c r="M35" s="40">
        <v>0</v>
      </c>
      <c r="N35" t="s">
        <v>18</v>
      </c>
      <c r="O35" t="s">
        <v>845</v>
      </c>
    </row>
    <row r="36" spans="1:15">
      <c r="A36" s="42" t="s">
        <v>430</v>
      </c>
      <c r="B36" s="9">
        <v>20</v>
      </c>
      <c r="C36" s="42" t="s">
        <v>437</v>
      </c>
      <c r="D36" t="s">
        <v>847</v>
      </c>
      <c r="E36" s="40" t="s">
        <v>842</v>
      </c>
      <c r="F36" t="s">
        <v>849</v>
      </c>
      <c r="G36">
        <v>0</v>
      </c>
      <c r="H36">
        <v>0</v>
      </c>
      <c r="I36">
        <v>1</v>
      </c>
      <c r="J36">
        <v>1</v>
      </c>
      <c r="K36">
        <v>1</v>
      </c>
      <c r="L36">
        <v>0</v>
      </c>
      <c r="M36">
        <v>0</v>
      </c>
      <c r="N36" t="s">
        <v>18</v>
      </c>
      <c r="O36" t="s">
        <v>850</v>
      </c>
    </row>
    <row r="37" spans="1:15">
      <c r="A37" s="42" t="s">
        <v>430</v>
      </c>
      <c r="B37" s="9">
        <v>1</v>
      </c>
      <c r="C37" s="42" t="s">
        <v>436</v>
      </c>
      <c r="D37" t="s">
        <v>852</v>
      </c>
      <c r="E37" s="40" t="s">
        <v>851</v>
      </c>
      <c r="F37" t="s">
        <v>854</v>
      </c>
      <c r="G37">
        <v>1</v>
      </c>
      <c r="H37">
        <v>0</v>
      </c>
      <c r="I37">
        <v>0</v>
      </c>
      <c r="J37">
        <v>0</v>
      </c>
      <c r="K37">
        <v>0</v>
      </c>
      <c r="L37">
        <v>1</v>
      </c>
      <c r="M37">
        <v>0</v>
      </c>
      <c r="N37" t="s">
        <v>18</v>
      </c>
      <c r="O37" t="s">
        <v>853</v>
      </c>
    </row>
    <row r="38" spans="1:15">
      <c r="A38" s="42" t="s">
        <v>430</v>
      </c>
      <c r="B38" s="9">
        <v>2</v>
      </c>
      <c r="C38" s="42" t="s">
        <v>436</v>
      </c>
      <c r="D38" t="s">
        <v>852</v>
      </c>
      <c r="E38" t="s">
        <v>851</v>
      </c>
      <c r="F38" t="s">
        <v>856</v>
      </c>
      <c r="G38">
        <v>0</v>
      </c>
      <c r="H38">
        <v>0</v>
      </c>
      <c r="I38">
        <v>1</v>
      </c>
      <c r="J38">
        <v>1</v>
      </c>
      <c r="K38">
        <v>1</v>
      </c>
      <c r="L38">
        <v>0</v>
      </c>
      <c r="M38">
        <v>0</v>
      </c>
      <c r="N38" t="s">
        <v>18</v>
      </c>
      <c r="O38" t="s">
        <v>855</v>
      </c>
    </row>
    <row r="39" spans="1:15">
      <c r="A39" s="42" t="s">
        <v>430</v>
      </c>
      <c r="B39" s="9">
        <v>6</v>
      </c>
      <c r="C39" s="42" t="s">
        <v>436</v>
      </c>
      <c r="D39" s="40" t="s">
        <v>859</v>
      </c>
      <c r="E39" s="40" t="s">
        <v>851</v>
      </c>
      <c r="F39" t="s">
        <v>864</v>
      </c>
      <c r="G39">
        <v>1</v>
      </c>
      <c r="H39">
        <v>0</v>
      </c>
      <c r="I39">
        <v>0</v>
      </c>
      <c r="J39">
        <v>0</v>
      </c>
      <c r="K39">
        <v>0</v>
      </c>
      <c r="L39">
        <v>0</v>
      </c>
      <c r="M39">
        <v>0</v>
      </c>
      <c r="N39" t="s">
        <v>18</v>
      </c>
      <c r="O39" t="s">
        <v>865</v>
      </c>
    </row>
    <row r="40" spans="1:15">
      <c r="A40" s="42" t="s">
        <v>430</v>
      </c>
      <c r="B40" s="9">
        <v>8</v>
      </c>
      <c r="C40" s="42" t="s">
        <v>436</v>
      </c>
      <c r="D40" t="s">
        <v>866</v>
      </c>
      <c r="E40" s="40" t="s">
        <v>851</v>
      </c>
      <c r="F40" t="s">
        <v>869</v>
      </c>
      <c r="G40">
        <v>1</v>
      </c>
      <c r="H40">
        <v>0</v>
      </c>
      <c r="I40">
        <v>0</v>
      </c>
      <c r="J40">
        <v>0</v>
      </c>
      <c r="K40">
        <v>0</v>
      </c>
      <c r="L40">
        <v>0</v>
      </c>
      <c r="M40">
        <v>0</v>
      </c>
      <c r="N40" t="s">
        <v>18</v>
      </c>
      <c r="O40" t="s">
        <v>870</v>
      </c>
    </row>
    <row r="41" spans="1:15">
      <c r="A41" s="42" t="s">
        <v>430</v>
      </c>
      <c r="B41" s="9">
        <v>9</v>
      </c>
      <c r="C41" s="42" t="s">
        <v>436</v>
      </c>
      <c r="D41" s="40" t="s">
        <v>873</v>
      </c>
      <c r="E41" t="s">
        <v>851</v>
      </c>
      <c r="F41" t="s">
        <v>872</v>
      </c>
      <c r="G41" s="40">
        <v>1</v>
      </c>
      <c r="H41" s="40">
        <v>0</v>
      </c>
      <c r="I41" s="40">
        <v>0</v>
      </c>
      <c r="J41" s="40">
        <v>0</v>
      </c>
      <c r="K41" s="40">
        <v>0</v>
      </c>
      <c r="L41" s="40">
        <v>0</v>
      </c>
      <c r="M41" s="40">
        <v>0</v>
      </c>
      <c r="N41" t="s">
        <v>18</v>
      </c>
      <c r="O41" t="s">
        <v>871</v>
      </c>
    </row>
    <row r="42" spans="1:15">
      <c r="A42" s="42" t="s">
        <v>430</v>
      </c>
      <c r="B42" s="9">
        <v>13</v>
      </c>
      <c r="C42" s="42" t="s">
        <v>436</v>
      </c>
      <c r="D42" t="s">
        <v>883</v>
      </c>
      <c r="E42" t="s">
        <v>851</v>
      </c>
      <c r="F42" t="s">
        <v>882</v>
      </c>
      <c r="G42" s="40">
        <v>1</v>
      </c>
      <c r="H42" s="40">
        <v>0</v>
      </c>
      <c r="I42" s="40">
        <v>0</v>
      </c>
      <c r="J42" s="40">
        <v>0</v>
      </c>
      <c r="K42" s="40">
        <v>0</v>
      </c>
      <c r="L42" s="40">
        <v>0</v>
      </c>
      <c r="M42" s="40">
        <v>0</v>
      </c>
      <c r="N42" t="s">
        <v>18</v>
      </c>
      <c r="O42" t="s">
        <v>881</v>
      </c>
    </row>
    <row r="43" spans="1:15">
      <c r="A43" s="42" t="s">
        <v>430</v>
      </c>
      <c r="B43" s="9">
        <v>14</v>
      </c>
      <c r="C43" s="42" t="s">
        <v>436</v>
      </c>
      <c r="D43" s="40" t="s">
        <v>883</v>
      </c>
      <c r="E43" s="40" t="s">
        <v>851</v>
      </c>
      <c r="F43" t="s">
        <v>885</v>
      </c>
      <c r="G43" s="40">
        <v>1</v>
      </c>
      <c r="H43" s="40">
        <v>0</v>
      </c>
      <c r="I43" s="40">
        <v>0</v>
      </c>
      <c r="J43" s="40">
        <v>0</v>
      </c>
      <c r="K43" s="40">
        <v>0</v>
      </c>
      <c r="L43" s="40">
        <v>0</v>
      </c>
      <c r="M43" s="40">
        <v>0</v>
      </c>
      <c r="N43" t="s">
        <v>18</v>
      </c>
      <c r="O43" t="s">
        <v>884</v>
      </c>
    </row>
    <row r="44" spans="1:15">
      <c r="A44" s="42" t="s">
        <v>430</v>
      </c>
      <c r="B44" s="9">
        <v>16</v>
      </c>
      <c r="C44" s="42" t="s">
        <v>436</v>
      </c>
      <c r="D44" t="s">
        <v>883</v>
      </c>
      <c r="E44" s="40" t="s">
        <v>851</v>
      </c>
      <c r="F44" t="s">
        <v>889</v>
      </c>
      <c r="G44" s="40">
        <v>1</v>
      </c>
      <c r="H44" s="40">
        <v>0</v>
      </c>
      <c r="I44" s="40">
        <v>0</v>
      </c>
      <c r="J44" s="40">
        <v>0</v>
      </c>
      <c r="K44" s="40">
        <v>0</v>
      </c>
      <c r="L44" s="40">
        <v>0</v>
      </c>
      <c r="M44" s="40">
        <v>0</v>
      </c>
      <c r="N44" t="s">
        <v>18</v>
      </c>
      <c r="O44" t="s">
        <v>888</v>
      </c>
    </row>
    <row r="45" spans="1:15">
      <c r="A45" s="42" t="s">
        <v>430</v>
      </c>
      <c r="B45" s="9">
        <v>17</v>
      </c>
      <c r="C45" s="42" t="s">
        <v>436</v>
      </c>
      <c r="D45" s="40" t="s">
        <v>892</v>
      </c>
      <c r="E45" s="40" t="s">
        <v>851</v>
      </c>
      <c r="F45" t="s">
        <v>891</v>
      </c>
      <c r="G45">
        <v>0</v>
      </c>
      <c r="H45">
        <v>0</v>
      </c>
      <c r="I45">
        <v>1</v>
      </c>
      <c r="J45">
        <v>0</v>
      </c>
      <c r="K45">
        <v>0</v>
      </c>
      <c r="L45">
        <v>0</v>
      </c>
      <c r="M45">
        <v>0</v>
      </c>
      <c r="N45" t="s">
        <v>18</v>
      </c>
      <c r="O45" t="s">
        <v>890</v>
      </c>
    </row>
    <row r="46" spans="1:15">
      <c r="A46" s="42" t="s">
        <v>430</v>
      </c>
      <c r="B46" s="9">
        <v>4</v>
      </c>
      <c r="C46" s="42" t="s">
        <v>435</v>
      </c>
      <c r="D46" s="40" t="s">
        <v>908</v>
      </c>
      <c r="E46" s="40" t="s">
        <v>851</v>
      </c>
      <c r="F46" t="s">
        <v>912</v>
      </c>
      <c r="G46">
        <v>1</v>
      </c>
      <c r="H46">
        <v>0</v>
      </c>
      <c r="I46">
        <v>0</v>
      </c>
      <c r="J46">
        <v>0</v>
      </c>
      <c r="K46">
        <v>0</v>
      </c>
      <c r="L46">
        <v>0</v>
      </c>
      <c r="M46">
        <v>0</v>
      </c>
      <c r="N46" t="s">
        <v>18</v>
      </c>
      <c r="O46" t="s">
        <v>911</v>
      </c>
    </row>
    <row r="47" spans="1:15">
      <c r="A47" s="42" t="s">
        <v>430</v>
      </c>
      <c r="B47" s="9">
        <v>5</v>
      </c>
      <c r="C47" s="42" t="s">
        <v>435</v>
      </c>
      <c r="D47" s="40" t="s">
        <v>915</v>
      </c>
      <c r="E47" s="40" t="s">
        <v>851</v>
      </c>
      <c r="F47" t="s">
        <v>914</v>
      </c>
      <c r="G47">
        <v>1</v>
      </c>
      <c r="H47">
        <v>0</v>
      </c>
      <c r="I47">
        <v>0</v>
      </c>
      <c r="J47">
        <v>0</v>
      </c>
      <c r="K47">
        <v>0</v>
      </c>
      <c r="L47">
        <v>0</v>
      </c>
      <c r="M47">
        <v>0</v>
      </c>
      <c r="N47" t="s">
        <v>18</v>
      </c>
      <c r="O47" t="s">
        <v>913</v>
      </c>
    </row>
    <row r="48" spans="1:15">
      <c r="A48" s="42" t="s">
        <v>430</v>
      </c>
      <c r="B48" s="9">
        <v>6</v>
      </c>
      <c r="C48" s="42" t="s">
        <v>435</v>
      </c>
      <c r="D48" t="s">
        <v>918</v>
      </c>
      <c r="E48" s="40" t="s">
        <v>851</v>
      </c>
      <c r="F48" t="s">
        <v>917</v>
      </c>
      <c r="G48">
        <v>1</v>
      </c>
      <c r="H48">
        <v>0</v>
      </c>
      <c r="I48">
        <v>0</v>
      </c>
      <c r="J48">
        <v>0</v>
      </c>
      <c r="K48">
        <v>0</v>
      </c>
      <c r="L48">
        <v>0</v>
      </c>
      <c r="M48">
        <v>0</v>
      </c>
      <c r="N48" t="s">
        <v>18</v>
      </c>
      <c r="O48" t="s">
        <v>916</v>
      </c>
    </row>
    <row r="49" spans="1:16">
      <c r="A49" s="42" t="s">
        <v>430</v>
      </c>
      <c r="B49" s="9">
        <v>9</v>
      </c>
      <c r="C49" s="42" t="s">
        <v>435</v>
      </c>
      <c r="D49" s="40" t="s">
        <v>817</v>
      </c>
      <c r="E49" s="40" t="s">
        <v>851</v>
      </c>
      <c r="F49" t="s">
        <v>925</v>
      </c>
      <c r="G49" s="40">
        <v>1</v>
      </c>
      <c r="H49" s="40">
        <v>0</v>
      </c>
      <c r="I49" s="40">
        <v>0</v>
      </c>
      <c r="J49" s="40">
        <v>0</v>
      </c>
      <c r="K49" s="40">
        <v>0</v>
      </c>
      <c r="L49" s="40">
        <v>0</v>
      </c>
      <c r="M49" s="40">
        <v>0</v>
      </c>
      <c r="N49" t="s">
        <v>18</v>
      </c>
      <c r="O49" t="s">
        <v>924</v>
      </c>
    </row>
    <row r="50" spans="1:16">
      <c r="A50" s="42" t="s">
        <v>430</v>
      </c>
      <c r="B50" s="9">
        <v>14</v>
      </c>
      <c r="C50" s="42" t="s">
        <v>435</v>
      </c>
      <c r="D50" t="s">
        <v>938</v>
      </c>
      <c r="E50" s="40" t="s">
        <v>899</v>
      </c>
      <c r="F50" t="s">
        <v>937</v>
      </c>
      <c r="G50" s="40">
        <v>0</v>
      </c>
      <c r="H50" s="40">
        <v>0</v>
      </c>
      <c r="I50" s="40">
        <v>0</v>
      </c>
      <c r="J50" s="40">
        <v>0</v>
      </c>
      <c r="K50" s="40">
        <v>0</v>
      </c>
      <c r="L50" s="40">
        <v>0</v>
      </c>
      <c r="M50" s="40">
        <v>1</v>
      </c>
      <c r="N50" t="s">
        <v>18</v>
      </c>
      <c r="O50" t="s">
        <v>936</v>
      </c>
    </row>
    <row r="51" spans="1:16">
      <c r="A51" s="42" t="s">
        <v>430</v>
      </c>
      <c r="B51" s="9">
        <v>15</v>
      </c>
      <c r="C51" s="42" t="s">
        <v>435</v>
      </c>
      <c r="D51" t="s">
        <v>941</v>
      </c>
      <c r="E51" s="40" t="s">
        <v>899</v>
      </c>
      <c r="F51" t="s">
        <v>940</v>
      </c>
      <c r="G51">
        <v>1</v>
      </c>
      <c r="H51">
        <v>0</v>
      </c>
      <c r="I51">
        <v>0</v>
      </c>
      <c r="J51">
        <v>0</v>
      </c>
      <c r="K51">
        <v>0</v>
      </c>
      <c r="L51">
        <v>1</v>
      </c>
      <c r="M51">
        <v>0</v>
      </c>
      <c r="N51" t="s">
        <v>18</v>
      </c>
      <c r="O51" t="s">
        <v>939</v>
      </c>
    </row>
    <row r="52" spans="1:16">
      <c r="A52" s="42" t="s">
        <v>430</v>
      </c>
      <c r="B52" s="9">
        <v>16</v>
      </c>
      <c r="C52" s="42" t="s">
        <v>435</v>
      </c>
      <c r="D52" s="40" t="s">
        <v>944</v>
      </c>
      <c r="E52" s="40" t="s">
        <v>899</v>
      </c>
      <c r="F52" t="s">
        <v>943</v>
      </c>
      <c r="G52">
        <v>0</v>
      </c>
      <c r="H52">
        <v>0</v>
      </c>
      <c r="I52">
        <v>1</v>
      </c>
      <c r="J52" s="40">
        <v>1</v>
      </c>
      <c r="K52" s="40">
        <v>1</v>
      </c>
      <c r="L52" s="40">
        <v>0</v>
      </c>
      <c r="M52" s="40">
        <v>0</v>
      </c>
      <c r="N52" t="s">
        <v>18</v>
      </c>
      <c r="O52" t="s">
        <v>942</v>
      </c>
    </row>
    <row r="53" spans="1:16">
      <c r="A53" s="42" t="s">
        <v>430</v>
      </c>
      <c r="B53" s="9">
        <v>19</v>
      </c>
      <c r="C53" s="42" t="s">
        <v>435</v>
      </c>
      <c r="D53" s="40" t="s">
        <v>930</v>
      </c>
      <c r="E53" s="40" t="s">
        <v>899</v>
      </c>
      <c r="F53" t="s">
        <v>950</v>
      </c>
      <c r="G53">
        <v>0</v>
      </c>
      <c r="H53">
        <v>0</v>
      </c>
      <c r="I53">
        <v>0</v>
      </c>
      <c r="J53">
        <v>0</v>
      </c>
      <c r="K53">
        <v>0</v>
      </c>
      <c r="L53">
        <v>0</v>
      </c>
      <c r="M53">
        <v>1</v>
      </c>
      <c r="N53" t="s">
        <v>18</v>
      </c>
      <c r="O53" t="s">
        <v>949</v>
      </c>
    </row>
    <row r="54" spans="1:16">
      <c r="A54" s="42" t="s">
        <v>430</v>
      </c>
      <c r="B54" s="9">
        <v>20</v>
      </c>
      <c r="C54" s="42" t="s">
        <v>435</v>
      </c>
      <c r="D54" t="s">
        <v>935</v>
      </c>
      <c r="E54" s="40" t="s">
        <v>951</v>
      </c>
      <c r="F54" s="45" t="s">
        <v>953</v>
      </c>
      <c r="G54" s="40">
        <v>1</v>
      </c>
      <c r="H54" s="40">
        <v>0</v>
      </c>
      <c r="I54" s="40">
        <v>0</v>
      </c>
      <c r="J54" s="40">
        <v>0</v>
      </c>
      <c r="K54" s="40">
        <v>0</v>
      </c>
      <c r="L54" s="40">
        <v>0</v>
      </c>
      <c r="M54" s="40">
        <v>0</v>
      </c>
      <c r="N54" s="40" t="s">
        <v>18</v>
      </c>
      <c r="O54" t="s">
        <v>952</v>
      </c>
    </row>
    <row r="55" spans="1:16">
      <c r="A55" s="42" t="s">
        <v>561</v>
      </c>
      <c r="B55" s="9">
        <v>1</v>
      </c>
      <c r="C55" s="42" t="s">
        <v>438</v>
      </c>
      <c r="D55" s="40" t="s">
        <v>757</v>
      </c>
      <c r="E55" s="40" t="s">
        <v>756</v>
      </c>
      <c r="F55" t="s">
        <v>762</v>
      </c>
      <c r="G55" s="40">
        <v>0</v>
      </c>
      <c r="H55" s="40">
        <v>0</v>
      </c>
      <c r="I55" s="40">
        <v>1</v>
      </c>
      <c r="J55" s="40">
        <v>1</v>
      </c>
      <c r="K55" s="40">
        <v>0</v>
      </c>
      <c r="L55" s="40">
        <v>1</v>
      </c>
      <c r="M55" s="40">
        <v>0</v>
      </c>
      <c r="N55" t="s">
        <v>33</v>
      </c>
      <c r="O55" t="s">
        <v>758</v>
      </c>
      <c r="P55" t="s">
        <v>16</v>
      </c>
    </row>
    <row r="56" spans="1:16">
      <c r="A56" s="42" t="s">
        <v>430</v>
      </c>
      <c r="B56" s="9">
        <v>15</v>
      </c>
      <c r="C56" s="42" t="s">
        <v>436</v>
      </c>
      <c r="D56" s="40" t="s">
        <v>883</v>
      </c>
      <c r="E56" s="40" t="s">
        <v>851</v>
      </c>
      <c r="F56" t="s">
        <v>887</v>
      </c>
      <c r="G56" s="40">
        <v>1</v>
      </c>
      <c r="H56" s="40">
        <v>0</v>
      </c>
      <c r="I56" s="40">
        <v>0</v>
      </c>
      <c r="J56" s="40">
        <v>0</v>
      </c>
      <c r="K56" s="40">
        <v>0</v>
      </c>
      <c r="L56" s="40">
        <v>0</v>
      </c>
      <c r="M56" s="40">
        <v>0</v>
      </c>
      <c r="N56" t="s">
        <v>33</v>
      </c>
      <c r="O56" t="s">
        <v>886</v>
      </c>
    </row>
    <row r="57" spans="1:16">
      <c r="A57" s="42" t="s">
        <v>430</v>
      </c>
      <c r="B57" s="9">
        <v>8</v>
      </c>
      <c r="C57" s="42" t="s">
        <v>435</v>
      </c>
      <c r="D57" s="40" t="s">
        <v>817</v>
      </c>
      <c r="E57" s="40" t="s">
        <v>851</v>
      </c>
      <c r="F57" t="s">
        <v>923</v>
      </c>
      <c r="G57" s="40">
        <v>1</v>
      </c>
      <c r="H57" s="40">
        <v>0</v>
      </c>
      <c r="I57" s="40">
        <v>0</v>
      </c>
      <c r="J57" s="40">
        <v>0</v>
      </c>
      <c r="K57" s="40">
        <v>0</v>
      </c>
      <c r="L57" s="40">
        <v>0</v>
      </c>
      <c r="M57" s="40">
        <v>0</v>
      </c>
      <c r="N57" s="40" t="s">
        <v>33</v>
      </c>
      <c r="O57" t="s">
        <v>922</v>
      </c>
    </row>
    <row r="58" spans="1:16">
      <c r="A58" s="42" t="s">
        <v>430</v>
      </c>
      <c r="B58" s="9">
        <v>6</v>
      </c>
      <c r="C58" s="42" t="s">
        <v>437</v>
      </c>
      <c r="E58" s="40" t="s">
        <v>806</v>
      </c>
      <c r="F58" t="s">
        <v>821</v>
      </c>
      <c r="G58">
        <v>1</v>
      </c>
      <c r="H58">
        <v>0</v>
      </c>
      <c r="I58">
        <v>0</v>
      </c>
      <c r="J58">
        <v>0</v>
      </c>
      <c r="K58">
        <v>0</v>
      </c>
      <c r="L58">
        <v>0</v>
      </c>
      <c r="M58">
        <v>0</v>
      </c>
      <c r="N58" t="s">
        <v>24</v>
      </c>
      <c r="O58" t="s">
        <v>820</v>
      </c>
    </row>
    <row r="59" spans="1:16">
      <c r="A59" s="42" t="s">
        <v>430</v>
      </c>
      <c r="B59" s="9">
        <v>10</v>
      </c>
      <c r="C59" s="42" t="s">
        <v>436</v>
      </c>
      <c r="D59" t="s">
        <v>876</v>
      </c>
      <c r="E59" s="40" t="s">
        <v>851</v>
      </c>
      <c r="F59" t="s">
        <v>875</v>
      </c>
      <c r="G59" s="40">
        <v>0</v>
      </c>
      <c r="H59" s="40">
        <v>0</v>
      </c>
      <c r="I59" s="40">
        <v>1</v>
      </c>
      <c r="J59" s="40">
        <v>0</v>
      </c>
      <c r="K59" s="40">
        <v>0</v>
      </c>
      <c r="L59" s="40">
        <v>0</v>
      </c>
      <c r="M59" s="40">
        <v>0</v>
      </c>
      <c r="N59" t="s">
        <v>24</v>
      </c>
      <c r="O59" t="s">
        <v>874</v>
      </c>
    </row>
    <row r="60" spans="1:16">
      <c r="A60" s="42" t="s">
        <v>430</v>
      </c>
      <c r="B60" s="9">
        <v>18</v>
      </c>
      <c r="C60" s="42" t="s">
        <v>436</v>
      </c>
      <c r="D60" t="s">
        <v>896</v>
      </c>
      <c r="E60" s="40" t="s">
        <v>851</v>
      </c>
      <c r="F60" t="s">
        <v>894</v>
      </c>
      <c r="G60" s="40">
        <v>1</v>
      </c>
      <c r="H60" s="40">
        <v>0</v>
      </c>
      <c r="I60" s="40">
        <v>0</v>
      </c>
      <c r="J60" s="40">
        <v>0</v>
      </c>
      <c r="K60" s="40">
        <v>0</v>
      </c>
      <c r="L60" s="40">
        <v>0</v>
      </c>
      <c r="M60" s="40">
        <v>0</v>
      </c>
      <c r="N60" t="s">
        <v>24</v>
      </c>
      <c r="O60" t="s">
        <v>893</v>
      </c>
    </row>
    <row r="61" spans="1:16">
      <c r="A61" s="42" t="s">
        <v>430</v>
      </c>
      <c r="B61" s="9">
        <v>7</v>
      </c>
      <c r="C61" s="42" t="s">
        <v>438</v>
      </c>
      <c r="D61" t="s">
        <v>773</v>
      </c>
      <c r="E61" t="s">
        <v>756</v>
      </c>
      <c r="F61" t="s">
        <v>774</v>
      </c>
      <c r="G61" s="40">
        <v>1</v>
      </c>
      <c r="H61" s="40">
        <v>0</v>
      </c>
      <c r="I61" s="40">
        <v>0</v>
      </c>
      <c r="J61" s="40">
        <v>0</v>
      </c>
      <c r="K61" s="40">
        <v>0</v>
      </c>
      <c r="L61" s="40">
        <v>0</v>
      </c>
      <c r="M61" s="40">
        <v>0</v>
      </c>
      <c r="N61" t="s">
        <v>16</v>
      </c>
      <c r="O61" t="s">
        <v>772</v>
      </c>
      <c r="P61" t="s">
        <v>22</v>
      </c>
    </row>
    <row r="62" spans="1:16">
      <c r="A62" s="42" t="s">
        <v>430</v>
      </c>
      <c r="B62" s="9">
        <v>8</v>
      </c>
      <c r="C62" s="42" t="s">
        <v>438</v>
      </c>
      <c r="D62" t="s">
        <v>773</v>
      </c>
      <c r="E62" t="s">
        <v>756</v>
      </c>
      <c r="F62" t="s">
        <v>776</v>
      </c>
      <c r="G62">
        <v>1</v>
      </c>
      <c r="H62">
        <v>0</v>
      </c>
      <c r="I62">
        <v>0</v>
      </c>
      <c r="J62">
        <v>0</v>
      </c>
      <c r="K62">
        <v>0</v>
      </c>
      <c r="L62">
        <v>0</v>
      </c>
      <c r="M62">
        <v>0</v>
      </c>
      <c r="N62" t="s">
        <v>16</v>
      </c>
      <c r="O62" t="s">
        <v>775</v>
      </c>
      <c r="P62" t="s">
        <v>23</v>
      </c>
    </row>
    <row r="63" spans="1:16">
      <c r="A63" s="42" t="s">
        <v>430</v>
      </c>
      <c r="B63" s="9">
        <v>13</v>
      </c>
      <c r="C63" s="42" t="s">
        <v>438</v>
      </c>
      <c r="D63" t="s">
        <v>9</v>
      </c>
      <c r="E63" s="40" t="s">
        <v>756</v>
      </c>
      <c r="F63" t="s">
        <v>786</v>
      </c>
      <c r="G63">
        <v>1</v>
      </c>
      <c r="H63">
        <v>0</v>
      </c>
      <c r="I63">
        <v>0</v>
      </c>
      <c r="J63">
        <v>0</v>
      </c>
      <c r="K63">
        <v>0</v>
      </c>
      <c r="L63">
        <v>0</v>
      </c>
      <c r="M63">
        <v>0</v>
      </c>
      <c r="N63" t="s">
        <v>16</v>
      </c>
      <c r="O63" t="s">
        <v>785</v>
      </c>
    </row>
    <row r="64" spans="1:16">
      <c r="A64" s="42" t="s">
        <v>430</v>
      </c>
      <c r="B64" s="9">
        <v>18</v>
      </c>
      <c r="C64" s="42" t="s">
        <v>438</v>
      </c>
      <c r="D64" s="40" t="s">
        <v>769</v>
      </c>
      <c r="E64" s="40" t="s">
        <v>787</v>
      </c>
      <c r="F64" t="s">
        <v>799</v>
      </c>
      <c r="G64">
        <v>1</v>
      </c>
      <c r="H64" s="40">
        <v>0</v>
      </c>
      <c r="I64" s="40">
        <v>0</v>
      </c>
      <c r="J64" s="40">
        <v>0</v>
      </c>
      <c r="K64" s="40">
        <v>0</v>
      </c>
      <c r="L64" s="40">
        <v>0</v>
      </c>
      <c r="M64" s="40">
        <v>0</v>
      </c>
      <c r="N64" t="s">
        <v>16</v>
      </c>
      <c r="O64" t="s">
        <v>798</v>
      </c>
    </row>
    <row r="65" spans="1:15">
      <c r="A65" s="42" t="s">
        <v>430</v>
      </c>
      <c r="B65" s="9">
        <v>3</v>
      </c>
      <c r="C65" s="42" t="s">
        <v>437</v>
      </c>
      <c r="D65" s="40" t="s">
        <v>812</v>
      </c>
      <c r="E65" s="40" t="s">
        <v>806</v>
      </c>
      <c r="F65" t="s">
        <v>814</v>
      </c>
      <c r="G65" s="40">
        <v>1</v>
      </c>
      <c r="H65" s="40">
        <v>0</v>
      </c>
      <c r="I65" s="40">
        <v>0</v>
      </c>
      <c r="J65" s="40">
        <v>0</v>
      </c>
      <c r="K65" s="40">
        <v>0</v>
      </c>
      <c r="L65" s="40">
        <v>0</v>
      </c>
      <c r="M65" s="40">
        <v>0</v>
      </c>
      <c r="N65" t="s">
        <v>16</v>
      </c>
      <c r="O65" t="s">
        <v>813</v>
      </c>
    </row>
    <row r="66" spans="1:15">
      <c r="A66" s="42" t="s">
        <v>430</v>
      </c>
      <c r="B66" s="9">
        <v>5</v>
      </c>
      <c r="C66" s="42" t="s">
        <v>437</v>
      </c>
      <c r="E66" s="40" t="s">
        <v>806</v>
      </c>
      <c r="F66" t="s">
        <v>819</v>
      </c>
      <c r="G66" s="40">
        <v>1</v>
      </c>
      <c r="H66" s="40">
        <v>0</v>
      </c>
      <c r="I66" s="40">
        <v>0</v>
      </c>
      <c r="J66" s="40">
        <v>0</v>
      </c>
      <c r="K66" s="40">
        <v>0</v>
      </c>
      <c r="L66" s="40">
        <v>0</v>
      </c>
      <c r="M66" s="40">
        <v>0</v>
      </c>
      <c r="N66" t="s">
        <v>16</v>
      </c>
      <c r="O66" s="62" t="s">
        <v>818</v>
      </c>
    </row>
    <row r="67" spans="1:15">
      <c r="A67" s="42" t="s">
        <v>430</v>
      </c>
      <c r="B67" s="9">
        <v>8</v>
      </c>
      <c r="C67" s="42" t="s">
        <v>437</v>
      </c>
      <c r="E67" s="40" t="s">
        <v>806</v>
      </c>
      <c r="F67" t="s">
        <v>825</v>
      </c>
      <c r="G67" s="40">
        <v>1</v>
      </c>
      <c r="H67" s="40">
        <v>0</v>
      </c>
      <c r="I67" s="40">
        <v>0</v>
      </c>
      <c r="J67" s="40">
        <v>0</v>
      </c>
      <c r="K67" s="40">
        <v>0</v>
      </c>
      <c r="L67" s="40">
        <v>0</v>
      </c>
      <c r="M67" s="40">
        <v>0</v>
      </c>
      <c r="N67" s="40" t="s">
        <v>16</v>
      </c>
      <c r="O67" t="s">
        <v>824</v>
      </c>
    </row>
    <row r="68" spans="1:15">
      <c r="A68" s="42" t="s">
        <v>430</v>
      </c>
      <c r="B68" s="9">
        <v>9</v>
      </c>
      <c r="C68" s="42" t="s">
        <v>437</v>
      </c>
      <c r="E68" s="40" t="s">
        <v>806</v>
      </c>
      <c r="F68" t="s">
        <v>827</v>
      </c>
      <c r="G68">
        <v>1</v>
      </c>
      <c r="H68">
        <v>0</v>
      </c>
      <c r="I68">
        <v>0</v>
      </c>
      <c r="J68">
        <v>0</v>
      </c>
      <c r="K68">
        <v>0</v>
      </c>
      <c r="L68">
        <v>0</v>
      </c>
      <c r="M68">
        <v>0</v>
      </c>
      <c r="N68" t="s">
        <v>16</v>
      </c>
      <c r="O68" t="s">
        <v>826</v>
      </c>
    </row>
    <row r="69" spans="1:15">
      <c r="A69" s="42" t="s">
        <v>430</v>
      </c>
      <c r="B69" s="9">
        <v>10</v>
      </c>
      <c r="C69" s="42" t="s">
        <v>437</v>
      </c>
      <c r="E69" s="40" t="s">
        <v>806</v>
      </c>
      <c r="F69" t="s">
        <v>829</v>
      </c>
      <c r="G69" s="40">
        <v>0</v>
      </c>
      <c r="H69" s="40">
        <v>1</v>
      </c>
      <c r="I69" s="40">
        <v>0</v>
      </c>
      <c r="J69" s="40">
        <v>0</v>
      </c>
      <c r="K69" s="40">
        <v>0</v>
      </c>
      <c r="L69" s="40">
        <v>0</v>
      </c>
      <c r="M69" s="40">
        <v>0</v>
      </c>
      <c r="N69" t="s">
        <v>16</v>
      </c>
      <c r="O69" t="s">
        <v>828</v>
      </c>
    </row>
    <row r="70" spans="1:15">
      <c r="A70" s="42" t="s">
        <v>430</v>
      </c>
      <c r="B70" s="9">
        <v>19</v>
      </c>
      <c r="C70" s="42" t="s">
        <v>437</v>
      </c>
      <c r="D70" s="40" t="s">
        <v>847</v>
      </c>
      <c r="E70" s="40" t="s">
        <v>842</v>
      </c>
      <c r="G70" s="40">
        <v>0</v>
      </c>
      <c r="H70" s="40">
        <v>0</v>
      </c>
      <c r="I70" s="40">
        <v>1</v>
      </c>
      <c r="J70" s="40">
        <v>1</v>
      </c>
      <c r="K70" s="40">
        <v>1</v>
      </c>
      <c r="L70" s="40">
        <v>0</v>
      </c>
      <c r="M70" s="40">
        <v>0</v>
      </c>
      <c r="N70" t="s">
        <v>16</v>
      </c>
      <c r="O70" t="s">
        <v>848</v>
      </c>
    </row>
    <row r="71" spans="1:15">
      <c r="A71" s="42" t="s">
        <v>430</v>
      </c>
      <c r="B71" s="9">
        <v>3</v>
      </c>
      <c r="C71" s="42" t="s">
        <v>436</v>
      </c>
      <c r="D71" s="40" t="s">
        <v>859</v>
      </c>
      <c r="E71" s="40" t="s">
        <v>851</v>
      </c>
      <c r="F71" t="s">
        <v>858</v>
      </c>
      <c r="G71" s="40">
        <v>1</v>
      </c>
      <c r="H71" s="40">
        <v>0</v>
      </c>
      <c r="I71" s="40">
        <v>0</v>
      </c>
      <c r="J71">
        <v>0</v>
      </c>
      <c r="K71">
        <v>0</v>
      </c>
      <c r="L71">
        <v>0</v>
      </c>
      <c r="M71">
        <v>0</v>
      </c>
      <c r="N71" t="s">
        <v>16</v>
      </c>
      <c r="O71" t="s">
        <v>857</v>
      </c>
    </row>
    <row r="72" spans="1:15">
      <c r="A72" s="42" t="s">
        <v>430</v>
      </c>
      <c r="B72" s="9">
        <v>12</v>
      </c>
      <c r="C72" s="42" t="s">
        <v>436</v>
      </c>
      <c r="D72" t="s">
        <v>876</v>
      </c>
      <c r="E72" s="40" t="s">
        <v>851</v>
      </c>
      <c r="F72" t="s">
        <v>880</v>
      </c>
      <c r="G72" s="40">
        <v>0</v>
      </c>
      <c r="H72" s="40">
        <v>0</v>
      </c>
      <c r="I72" s="40">
        <v>1</v>
      </c>
      <c r="J72" s="40">
        <v>1</v>
      </c>
      <c r="K72" s="40">
        <v>1</v>
      </c>
      <c r="L72" s="40">
        <v>0</v>
      </c>
      <c r="M72" s="40">
        <v>0</v>
      </c>
      <c r="N72" t="s">
        <v>16</v>
      </c>
      <c r="O72" t="s">
        <v>879</v>
      </c>
    </row>
    <row r="73" spans="1:15">
      <c r="A73" s="42" t="s">
        <v>430</v>
      </c>
      <c r="B73" s="9">
        <v>19</v>
      </c>
      <c r="C73" s="42" t="s">
        <v>436</v>
      </c>
      <c r="D73" s="40" t="s">
        <v>817</v>
      </c>
      <c r="E73" s="40" t="s">
        <v>851</v>
      </c>
      <c r="F73" t="s">
        <v>898</v>
      </c>
      <c r="G73" s="40">
        <v>1</v>
      </c>
      <c r="H73" s="40">
        <v>0</v>
      </c>
      <c r="I73" s="40">
        <v>0</v>
      </c>
      <c r="J73" s="40">
        <v>0</v>
      </c>
      <c r="K73" s="40">
        <v>0</v>
      </c>
      <c r="L73" s="40">
        <v>0</v>
      </c>
      <c r="M73" s="40">
        <v>0</v>
      </c>
      <c r="N73" s="40" t="s">
        <v>16</v>
      </c>
      <c r="O73" t="s">
        <v>897</v>
      </c>
    </row>
    <row r="74" spans="1:15">
      <c r="A74" s="42" t="s">
        <v>430</v>
      </c>
      <c r="B74" s="9">
        <v>20</v>
      </c>
      <c r="C74" s="42" t="s">
        <v>436</v>
      </c>
      <c r="D74" t="s">
        <v>902</v>
      </c>
      <c r="E74" s="40" t="s">
        <v>899</v>
      </c>
      <c r="F74" t="s">
        <v>901</v>
      </c>
      <c r="G74">
        <v>1</v>
      </c>
      <c r="H74">
        <v>0</v>
      </c>
      <c r="I74">
        <v>0</v>
      </c>
      <c r="J74">
        <v>0</v>
      </c>
      <c r="K74">
        <v>0</v>
      </c>
      <c r="L74">
        <v>0</v>
      </c>
      <c r="M74">
        <v>0</v>
      </c>
      <c r="N74" t="s">
        <v>16</v>
      </c>
      <c r="O74" t="s">
        <v>900</v>
      </c>
    </row>
    <row r="75" spans="1:15">
      <c r="A75" s="42" t="s">
        <v>430</v>
      </c>
      <c r="B75" s="9">
        <v>3</v>
      </c>
      <c r="C75" s="42" t="s">
        <v>435</v>
      </c>
      <c r="D75" t="s">
        <v>908</v>
      </c>
      <c r="E75" s="40" t="s">
        <v>851</v>
      </c>
      <c r="F75" t="s">
        <v>910</v>
      </c>
      <c r="G75">
        <v>1</v>
      </c>
      <c r="H75">
        <v>0</v>
      </c>
      <c r="I75">
        <v>0</v>
      </c>
      <c r="J75">
        <v>0</v>
      </c>
      <c r="K75">
        <v>0</v>
      </c>
      <c r="L75">
        <v>0</v>
      </c>
      <c r="M75">
        <v>0</v>
      </c>
      <c r="N75" t="s">
        <v>16</v>
      </c>
      <c r="O75" t="s">
        <v>909</v>
      </c>
    </row>
    <row r="76" spans="1:15">
      <c r="A76" s="42" t="s">
        <v>430</v>
      </c>
      <c r="B76" s="9">
        <v>7</v>
      </c>
      <c r="C76" s="42" t="s">
        <v>435</v>
      </c>
      <c r="D76" t="s">
        <v>919</v>
      </c>
      <c r="E76" s="40" t="s">
        <v>851</v>
      </c>
      <c r="F76" t="s">
        <v>921</v>
      </c>
      <c r="G76">
        <v>0</v>
      </c>
      <c r="H76" s="40">
        <v>0</v>
      </c>
      <c r="I76" s="40">
        <v>1</v>
      </c>
      <c r="J76" s="40">
        <v>1</v>
      </c>
      <c r="K76" s="40">
        <v>1</v>
      </c>
      <c r="L76" s="40">
        <v>0</v>
      </c>
      <c r="M76" s="40">
        <v>0</v>
      </c>
      <c r="N76" t="s">
        <v>16</v>
      </c>
      <c r="O76" t="s">
        <v>920</v>
      </c>
    </row>
    <row r="77" spans="1:15">
      <c r="A77" s="42" t="s">
        <v>430</v>
      </c>
      <c r="B77" s="9">
        <v>11</v>
      </c>
      <c r="C77" s="42" t="s">
        <v>435</v>
      </c>
      <c r="D77" t="s">
        <v>930</v>
      </c>
      <c r="E77" s="40" t="s">
        <v>851</v>
      </c>
      <c r="F77" t="s">
        <v>929</v>
      </c>
      <c r="G77" s="40">
        <v>1</v>
      </c>
      <c r="H77" s="40">
        <v>0</v>
      </c>
      <c r="I77" s="40">
        <v>0</v>
      </c>
      <c r="J77" s="40">
        <v>0</v>
      </c>
      <c r="K77" s="40">
        <v>0</v>
      </c>
      <c r="L77" s="40">
        <v>0</v>
      </c>
      <c r="M77" s="40">
        <v>0</v>
      </c>
      <c r="N77" t="s">
        <v>16</v>
      </c>
      <c r="O77" t="s">
        <v>928</v>
      </c>
    </row>
    <row r="78" spans="1:15">
      <c r="A78" s="42" t="s">
        <v>430</v>
      </c>
      <c r="B78" s="9">
        <v>12</v>
      </c>
      <c r="C78" s="42" t="s">
        <v>435</v>
      </c>
      <c r="D78" t="s">
        <v>930</v>
      </c>
      <c r="E78" s="40" t="s">
        <v>851</v>
      </c>
      <c r="F78" t="s">
        <v>931</v>
      </c>
      <c r="G78" s="40">
        <v>0</v>
      </c>
      <c r="H78" s="40">
        <v>0</v>
      </c>
      <c r="I78" s="40">
        <v>1</v>
      </c>
      <c r="J78" s="40">
        <v>1</v>
      </c>
      <c r="K78" s="40">
        <v>0</v>
      </c>
      <c r="L78" s="40">
        <v>0</v>
      </c>
      <c r="M78" s="40">
        <v>0</v>
      </c>
      <c r="N78" t="s">
        <v>16</v>
      </c>
      <c r="O78" t="s">
        <v>932</v>
      </c>
    </row>
    <row r="79" spans="1:15">
      <c r="A79" s="42" t="s">
        <v>430</v>
      </c>
      <c r="B79" s="9">
        <v>13</v>
      </c>
      <c r="C79" s="42" t="s">
        <v>435</v>
      </c>
      <c r="D79" t="s">
        <v>935</v>
      </c>
      <c r="E79" s="40" t="s">
        <v>899</v>
      </c>
      <c r="F79" t="s">
        <v>934</v>
      </c>
      <c r="G79" s="40">
        <v>0</v>
      </c>
      <c r="H79" s="40">
        <v>0</v>
      </c>
      <c r="I79" s="40">
        <v>1</v>
      </c>
      <c r="J79" s="40">
        <v>1</v>
      </c>
      <c r="K79" s="40">
        <v>1</v>
      </c>
      <c r="L79" s="40">
        <v>0</v>
      </c>
      <c r="M79" s="40">
        <v>0</v>
      </c>
      <c r="N79" t="s">
        <v>16</v>
      </c>
      <c r="O79" t="s">
        <v>933</v>
      </c>
    </row>
    <row r="80" spans="1:15">
      <c r="A80" s="42" t="s">
        <v>430</v>
      </c>
      <c r="B80" s="9">
        <v>17</v>
      </c>
      <c r="C80" s="42" t="s">
        <v>435</v>
      </c>
      <c r="D80" s="40" t="s">
        <v>915</v>
      </c>
      <c r="E80" s="40" t="s">
        <v>899</v>
      </c>
      <c r="F80" s="62" t="s">
        <v>946</v>
      </c>
      <c r="G80" s="40">
        <v>1</v>
      </c>
      <c r="H80" s="40">
        <v>0</v>
      </c>
      <c r="I80" s="40">
        <v>0</v>
      </c>
      <c r="J80" s="40">
        <v>0</v>
      </c>
      <c r="K80" s="40">
        <v>0</v>
      </c>
      <c r="L80" s="40">
        <v>0</v>
      </c>
      <c r="M80" s="40">
        <v>0</v>
      </c>
      <c r="N80" t="s">
        <v>16</v>
      </c>
      <c r="O80" t="s">
        <v>945</v>
      </c>
    </row>
    <row r="81" spans="1:15">
      <c r="A81" s="42" t="s">
        <v>430</v>
      </c>
      <c r="B81" s="9">
        <v>2</v>
      </c>
      <c r="C81" s="42" t="s">
        <v>435</v>
      </c>
      <c r="D81" t="s">
        <v>908</v>
      </c>
      <c r="E81" s="40" t="s">
        <v>851</v>
      </c>
      <c r="F81" s="62" t="s">
        <v>907</v>
      </c>
      <c r="G81" s="40">
        <v>0</v>
      </c>
      <c r="H81" s="40">
        <v>0</v>
      </c>
      <c r="I81" s="40">
        <v>1</v>
      </c>
      <c r="J81" s="40">
        <v>0</v>
      </c>
      <c r="K81" s="40">
        <v>0</v>
      </c>
      <c r="L81" s="40">
        <v>0</v>
      </c>
      <c r="M81" s="40">
        <v>0</v>
      </c>
      <c r="N81" s="40" t="s">
        <v>27</v>
      </c>
      <c r="O81" t="s">
        <v>906</v>
      </c>
    </row>
    <row r="82" spans="1:15">
      <c r="F82" s="120" t="s">
        <v>954</v>
      </c>
      <c r="G82" s="65">
        <f t="shared" ref="G82:M82" si="0">SUM(G2:G81)</f>
        <v>41</v>
      </c>
      <c r="H82" s="65">
        <f t="shared" si="0"/>
        <v>3</v>
      </c>
      <c r="I82" s="65">
        <f t="shared" si="0"/>
        <v>29</v>
      </c>
      <c r="J82" s="65">
        <f t="shared" si="0"/>
        <v>19</v>
      </c>
      <c r="K82" s="65">
        <f t="shared" si="0"/>
        <v>12</v>
      </c>
      <c r="L82" s="65">
        <f t="shared" si="0"/>
        <v>5</v>
      </c>
      <c r="M82" s="65">
        <f t="shared" si="0"/>
        <v>7</v>
      </c>
    </row>
    <row r="85" spans="1:15">
      <c r="A85" s="86" t="s">
        <v>1843</v>
      </c>
      <c r="B85" s="123" t="s">
        <v>1844</v>
      </c>
      <c r="C85" s="123"/>
      <c r="D85" s="123"/>
      <c r="E85" s="62"/>
      <c r="F85" s="86" t="s">
        <v>1843</v>
      </c>
      <c r="G85" s="123" t="s">
        <v>1872</v>
      </c>
      <c r="H85" s="123"/>
      <c r="I85" s="123"/>
      <c r="J85" s="62"/>
      <c r="K85" s="62"/>
      <c r="L85" s="62"/>
      <c r="M85" s="62"/>
      <c r="N85" s="62"/>
    </row>
    <row r="86" spans="1:15">
      <c r="A86" s="86"/>
      <c r="B86" s="123"/>
      <c r="C86" s="123"/>
      <c r="D86" s="123"/>
      <c r="E86" s="62"/>
      <c r="F86" s="86"/>
      <c r="G86" s="123"/>
      <c r="H86" s="123"/>
      <c r="I86" s="123"/>
      <c r="J86" s="62"/>
      <c r="K86" s="62"/>
      <c r="L86" s="62"/>
      <c r="M86" s="62"/>
      <c r="N86" s="62"/>
    </row>
    <row r="87" spans="1:15">
      <c r="A87" s="86" t="s">
        <v>1845</v>
      </c>
      <c r="B87" s="123"/>
      <c r="C87" s="123"/>
      <c r="D87" s="123"/>
      <c r="E87" s="62"/>
      <c r="F87" s="86" t="s">
        <v>1845</v>
      </c>
      <c r="G87" s="123"/>
      <c r="H87" s="123"/>
      <c r="I87" s="123"/>
      <c r="J87" s="62"/>
      <c r="K87" s="62"/>
      <c r="L87" s="62"/>
      <c r="M87" s="62"/>
      <c r="N87" s="62"/>
    </row>
    <row r="88" spans="1:15">
      <c r="A88" s="86" t="s">
        <v>1846</v>
      </c>
      <c r="B88" s="123" t="s">
        <v>1847</v>
      </c>
      <c r="C88" s="123"/>
      <c r="D88" s="123"/>
      <c r="E88" s="62"/>
      <c r="F88" s="86" t="s">
        <v>1846</v>
      </c>
      <c r="G88" s="123" t="s">
        <v>1847</v>
      </c>
      <c r="H88" s="123"/>
      <c r="I88" s="123"/>
      <c r="J88" s="62"/>
      <c r="K88" s="62"/>
      <c r="L88" s="62"/>
      <c r="M88" s="62"/>
      <c r="N88" s="62"/>
    </row>
    <row r="89" spans="1:15">
      <c r="A89" s="86" t="s">
        <v>1848</v>
      </c>
      <c r="B89" s="123" t="s">
        <v>1849</v>
      </c>
      <c r="C89" s="123"/>
      <c r="D89" s="123"/>
      <c r="E89" s="62"/>
      <c r="F89" s="86" t="s">
        <v>1848</v>
      </c>
      <c r="G89" s="123" t="s">
        <v>1873</v>
      </c>
      <c r="H89" s="123"/>
      <c r="I89" s="123"/>
      <c r="J89" s="62"/>
      <c r="K89" s="62"/>
      <c r="L89" s="62"/>
      <c r="M89" s="62"/>
      <c r="N89" s="62"/>
    </row>
    <row r="90" spans="1:15">
      <c r="A90" s="86" t="s">
        <v>1850</v>
      </c>
      <c r="B90" s="123">
        <v>0.63780000000000003</v>
      </c>
      <c r="C90" s="123"/>
      <c r="D90" s="123"/>
      <c r="E90" s="62"/>
      <c r="F90" s="86" t="s">
        <v>1850</v>
      </c>
      <c r="G90" s="123">
        <v>3.4990000000000001</v>
      </c>
      <c r="H90" s="123"/>
      <c r="I90" s="123"/>
      <c r="J90" s="62"/>
      <c r="K90" s="62"/>
      <c r="L90" s="62"/>
      <c r="M90" s="62"/>
      <c r="N90" s="62"/>
    </row>
    <row r="91" spans="1:15">
      <c r="A91" s="86" t="s">
        <v>1851</v>
      </c>
      <c r="B91" s="123">
        <v>0.52359999999999995</v>
      </c>
      <c r="C91" s="123"/>
      <c r="D91" s="123"/>
      <c r="E91" s="62"/>
      <c r="F91" s="86" t="s">
        <v>1851</v>
      </c>
      <c r="G91" s="123">
        <v>5.0000000000000001E-4</v>
      </c>
      <c r="H91" s="123"/>
      <c r="I91" s="123"/>
      <c r="J91" s="62"/>
      <c r="K91" s="62"/>
      <c r="L91" s="62"/>
      <c r="M91" s="62"/>
      <c r="N91" s="62"/>
    </row>
    <row r="92" spans="1:15">
      <c r="A92" s="86" t="s">
        <v>1852</v>
      </c>
      <c r="B92" s="123" t="s">
        <v>1771</v>
      </c>
      <c r="C92" s="123"/>
      <c r="D92" s="123"/>
      <c r="E92" s="62"/>
      <c r="F92" s="86" t="s">
        <v>1852</v>
      </c>
      <c r="G92" s="123" t="s">
        <v>1770</v>
      </c>
      <c r="H92" s="123"/>
      <c r="I92" s="123"/>
      <c r="J92" s="62"/>
      <c r="K92" s="62"/>
      <c r="L92" s="62"/>
      <c r="M92" s="62"/>
      <c r="N92" s="62"/>
    </row>
    <row r="93" spans="1:15">
      <c r="A93" s="86" t="s">
        <v>1853</v>
      </c>
      <c r="B93" s="123" t="s">
        <v>1854</v>
      </c>
      <c r="C93" s="123"/>
      <c r="D93" s="123"/>
      <c r="E93" s="62"/>
      <c r="F93" s="86" t="s">
        <v>1853</v>
      </c>
      <c r="G93" s="123" t="s">
        <v>1854</v>
      </c>
      <c r="H93" s="123"/>
      <c r="I93" s="123"/>
      <c r="J93" s="62"/>
      <c r="K93" s="62"/>
      <c r="L93" s="62"/>
      <c r="M93" s="62"/>
      <c r="N93" s="62"/>
    </row>
    <row r="94" spans="1:15">
      <c r="A94" s="86" t="s">
        <v>1855</v>
      </c>
      <c r="B94" s="123" t="s">
        <v>1856</v>
      </c>
      <c r="C94" s="123"/>
      <c r="D94" s="123"/>
      <c r="E94" s="62"/>
      <c r="F94" s="86" t="s">
        <v>1855</v>
      </c>
      <c r="G94" s="123" t="s">
        <v>1874</v>
      </c>
      <c r="H94" s="123"/>
      <c r="I94" s="123"/>
      <c r="J94" s="62"/>
      <c r="K94" s="62"/>
      <c r="L94" s="62"/>
      <c r="M94" s="62"/>
      <c r="N94" s="62"/>
    </row>
    <row r="95" spans="1:15">
      <c r="A95" s="86"/>
      <c r="B95" s="123"/>
      <c r="C95" s="123"/>
      <c r="D95" s="123"/>
      <c r="E95" s="62"/>
      <c r="F95" s="86"/>
      <c r="G95" s="123"/>
      <c r="H95" s="123"/>
      <c r="I95" s="123"/>
      <c r="J95" s="62"/>
      <c r="K95" s="62"/>
      <c r="L95" s="62"/>
      <c r="M95" s="62"/>
      <c r="N95" s="62"/>
    </row>
    <row r="96" spans="1:15">
      <c r="A96" s="86" t="s">
        <v>1857</v>
      </c>
      <c r="B96" s="123" t="s">
        <v>1858</v>
      </c>
      <c r="C96" s="123" t="s">
        <v>1859</v>
      </c>
      <c r="D96" s="123" t="s">
        <v>1777</v>
      </c>
      <c r="E96" s="62"/>
      <c r="F96" s="86" t="s">
        <v>1857</v>
      </c>
      <c r="G96" s="123" t="s">
        <v>1875</v>
      </c>
      <c r="H96" s="123" t="s">
        <v>1859</v>
      </c>
      <c r="I96" s="123" t="s">
        <v>1777</v>
      </c>
      <c r="J96" s="62"/>
      <c r="K96" s="62"/>
      <c r="L96" s="62"/>
      <c r="M96" s="62"/>
      <c r="N96" s="62"/>
    </row>
    <row r="97" spans="1:14">
      <c r="A97" s="86" t="s">
        <v>1860</v>
      </c>
      <c r="B97" s="123">
        <v>3</v>
      </c>
      <c r="C97" s="123">
        <v>7</v>
      </c>
      <c r="D97" s="123">
        <v>10</v>
      </c>
      <c r="E97" s="62"/>
      <c r="F97" s="86" t="s">
        <v>1860</v>
      </c>
      <c r="G97" s="123">
        <v>10</v>
      </c>
      <c r="H97" s="123">
        <v>70</v>
      </c>
      <c r="I97" s="123">
        <v>80</v>
      </c>
      <c r="J97" s="62"/>
      <c r="K97" s="62"/>
      <c r="L97" s="62"/>
      <c r="M97" s="62"/>
      <c r="N97" s="62"/>
    </row>
    <row r="98" spans="1:14">
      <c r="A98" s="86" t="s">
        <v>1861</v>
      </c>
      <c r="B98" s="123">
        <v>12</v>
      </c>
      <c r="C98" s="123">
        <v>17</v>
      </c>
      <c r="D98" s="123">
        <v>29</v>
      </c>
      <c r="E98" s="62"/>
      <c r="F98" s="86" t="s">
        <v>1861</v>
      </c>
      <c r="G98" s="123">
        <v>29</v>
      </c>
      <c r="H98" s="123">
        <v>51</v>
      </c>
      <c r="I98" s="123">
        <v>80</v>
      </c>
      <c r="J98" s="62"/>
      <c r="K98" s="62"/>
      <c r="L98" s="62"/>
      <c r="M98" s="62"/>
      <c r="N98" s="62"/>
    </row>
    <row r="99" spans="1:14">
      <c r="A99" s="86" t="s">
        <v>1777</v>
      </c>
      <c r="B99" s="123">
        <v>15</v>
      </c>
      <c r="C99" s="123">
        <v>24</v>
      </c>
      <c r="D99" s="123">
        <v>39</v>
      </c>
      <c r="E99" s="62"/>
      <c r="F99" s="86" t="s">
        <v>1777</v>
      </c>
      <c r="G99" s="123">
        <v>39</v>
      </c>
      <c r="H99" s="123">
        <v>121</v>
      </c>
      <c r="I99" s="123">
        <v>160</v>
      </c>
      <c r="J99" s="62"/>
      <c r="K99" s="62"/>
      <c r="L99" s="62"/>
      <c r="M99" s="62"/>
      <c r="N99" s="62"/>
    </row>
    <row r="100" spans="1:14">
      <c r="A100" s="86"/>
      <c r="B100" s="123"/>
      <c r="C100" s="123"/>
      <c r="D100" s="123"/>
      <c r="E100" s="62"/>
      <c r="F100" s="86"/>
      <c r="G100" s="123"/>
      <c r="H100" s="123"/>
      <c r="I100" s="123"/>
      <c r="J100" s="62"/>
      <c r="K100" s="62"/>
      <c r="L100" s="62"/>
      <c r="M100" s="62"/>
      <c r="N100" s="62"/>
    </row>
    <row r="101" spans="1:14">
      <c r="A101" s="86" t="s">
        <v>1862</v>
      </c>
      <c r="B101" s="123" t="s">
        <v>1858</v>
      </c>
      <c r="C101" s="123" t="s">
        <v>1859</v>
      </c>
      <c r="D101" s="123"/>
      <c r="E101" s="62"/>
      <c r="F101" s="86" t="s">
        <v>1862</v>
      </c>
      <c r="G101" s="123" t="s">
        <v>1875</v>
      </c>
      <c r="H101" s="123" t="s">
        <v>1859</v>
      </c>
      <c r="I101" s="123"/>
      <c r="J101" s="62"/>
      <c r="K101" s="62"/>
      <c r="L101" s="62"/>
      <c r="M101" s="62"/>
      <c r="N101" s="62"/>
    </row>
    <row r="102" spans="1:14">
      <c r="A102" s="86" t="s">
        <v>1860</v>
      </c>
      <c r="B102" s="123" t="s">
        <v>1863</v>
      </c>
      <c r="C102" s="123" t="s">
        <v>1864</v>
      </c>
      <c r="D102" s="123"/>
      <c r="F102" s="86" t="s">
        <v>1860</v>
      </c>
      <c r="G102" s="123" t="s">
        <v>1876</v>
      </c>
      <c r="H102" s="123" t="s">
        <v>1877</v>
      </c>
      <c r="I102" s="123"/>
      <c r="J102" s="62"/>
      <c r="K102" s="62"/>
      <c r="L102" s="62"/>
      <c r="M102" s="62"/>
    </row>
    <row r="103" spans="1:14">
      <c r="A103" s="86" t="s">
        <v>1861</v>
      </c>
      <c r="B103" s="123" t="s">
        <v>1865</v>
      </c>
      <c r="C103" s="123" t="s">
        <v>1866</v>
      </c>
      <c r="D103" s="123"/>
      <c r="F103" s="86" t="s">
        <v>1861</v>
      </c>
      <c r="G103" s="123" t="s">
        <v>1878</v>
      </c>
      <c r="H103" s="123" t="s">
        <v>1879</v>
      </c>
      <c r="I103" s="123"/>
    </row>
    <row r="104" spans="1:14">
      <c r="A104" s="86"/>
      <c r="B104" s="123"/>
      <c r="C104" s="123"/>
      <c r="D104" s="123"/>
      <c r="F104" s="86"/>
      <c r="G104" s="123"/>
      <c r="H104" s="123"/>
      <c r="I104" s="123"/>
    </row>
    <row r="105" spans="1:14">
      <c r="A105" s="86" t="s">
        <v>1867</v>
      </c>
      <c r="B105" s="123" t="s">
        <v>1858</v>
      </c>
      <c r="C105" s="123" t="s">
        <v>1859</v>
      </c>
      <c r="D105" s="123"/>
      <c r="F105" s="86" t="s">
        <v>1867</v>
      </c>
      <c r="G105" s="123" t="s">
        <v>1875</v>
      </c>
      <c r="H105" s="123" t="s">
        <v>1859</v>
      </c>
      <c r="I105" s="123"/>
    </row>
    <row r="106" spans="1:14">
      <c r="A106" s="86" t="s">
        <v>1860</v>
      </c>
      <c r="B106" s="123" t="s">
        <v>1868</v>
      </c>
      <c r="C106" s="123" t="s">
        <v>1869</v>
      </c>
      <c r="D106" s="123"/>
      <c r="F106" s="86" t="s">
        <v>1860</v>
      </c>
      <c r="G106" s="123" t="s">
        <v>1880</v>
      </c>
      <c r="H106" s="123" t="s">
        <v>1881</v>
      </c>
      <c r="I106" s="123"/>
    </row>
    <row r="107" spans="1:14">
      <c r="A107" s="86" t="s">
        <v>1861</v>
      </c>
      <c r="B107" s="123" t="s">
        <v>1870</v>
      </c>
      <c r="C107" s="123" t="s">
        <v>1871</v>
      </c>
      <c r="D107" s="123"/>
      <c r="F107" s="86" t="s">
        <v>1861</v>
      </c>
      <c r="G107" s="123" t="s">
        <v>1882</v>
      </c>
      <c r="H107" s="123" t="s">
        <v>1883</v>
      </c>
      <c r="I107" s="123"/>
    </row>
  </sheetData>
  <sortState ref="A2:P102">
    <sortCondition ref="N1"/>
  </sortState>
  <dataValidations count="1">
    <dataValidation type="list" allowBlank="1" showInputMessage="1" showErrorMessage="1" sqref="N1:N1048576" xr:uid="{00000000-0002-0000-0100-000000000000}">
      <formula1>$P$2:$P$13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106"/>
  <sheetViews>
    <sheetView workbookViewId="0">
      <pane ySplit="1" topLeftCell="A80" activePane="bottomLeft" state="frozen"/>
      <selection pane="bottomLeft" activeCell="F84" sqref="F84:I106"/>
    </sheetView>
  </sheetViews>
  <sheetFormatPr baseColWidth="10" defaultRowHeight="16"/>
  <cols>
    <col min="1" max="1" width="6.83203125" style="62" customWidth="1"/>
    <col min="2" max="2" width="3.83203125" style="62" customWidth="1"/>
    <col min="3" max="3" width="7.33203125" style="62" customWidth="1"/>
    <col min="4" max="4" width="5.5" style="62" customWidth="1"/>
    <col min="5" max="12" width="10.83203125" style="62"/>
    <col min="13" max="13" width="11.1640625" style="62" customWidth="1"/>
    <col min="14" max="14" width="10.83203125" style="62"/>
    <col min="15" max="15" width="60.5" style="62" customWidth="1"/>
    <col min="16" max="17" width="10.83203125" style="62"/>
    <col min="18" max="18" width="45.33203125" style="62" customWidth="1"/>
  </cols>
  <sheetData>
    <row r="1" spans="1:18" ht="53" customHeight="1">
      <c r="A1" s="1" t="s">
        <v>0</v>
      </c>
      <c r="B1" s="1" t="s">
        <v>1</v>
      </c>
      <c r="C1" s="1" t="s">
        <v>2</v>
      </c>
      <c r="D1" s="1" t="s">
        <v>3</v>
      </c>
      <c r="E1" s="1" t="s">
        <v>4</v>
      </c>
      <c r="F1" s="2" t="s">
        <v>5</v>
      </c>
      <c r="G1" s="1" t="s">
        <v>11</v>
      </c>
      <c r="H1" s="1" t="s">
        <v>12</v>
      </c>
      <c r="I1" s="1" t="s">
        <v>13</v>
      </c>
      <c r="J1" s="1" t="s">
        <v>133</v>
      </c>
      <c r="K1" s="1" t="s">
        <v>25</v>
      </c>
      <c r="L1" s="1" t="s">
        <v>41</v>
      </c>
      <c r="M1" s="1" t="s">
        <v>14</v>
      </c>
      <c r="N1" s="1" t="s">
        <v>32</v>
      </c>
      <c r="O1" s="1" t="s">
        <v>137</v>
      </c>
      <c r="R1" s="10"/>
    </row>
    <row r="2" spans="1:18">
      <c r="A2" s="62" t="s">
        <v>212</v>
      </c>
      <c r="B2" s="62">
        <v>8</v>
      </c>
      <c r="C2" s="62" t="s">
        <v>213</v>
      </c>
      <c r="E2" s="9" t="s">
        <v>237</v>
      </c>
      <c r="F2" s="62" t="s">
        <v>236</v>
      </c>
      <c r="G2" s="62">
        <v>0</v>
      </c>
      <c r="H2" s="62">
        <v>0</v>
      </c>
      <c r="I2" s="62">
        <v>1</v>
      </c>
      <c r="J2" s="62">
        <v>1</v>
      </c>
      <c r="K2" s="62">
        <v>0</v>
      </c>
      <c r="L2" s="62">
        <v>0</v>
      </c>
      <c r="M2" s="62">
        <v>0</v>
      </c>
      <c r="N2" s="62" t="s">
        <v>17</v>
      </c>
      <c r="O2" s="62" t="s">
        <v>238</v>
      </c>
      <c r="Q2" s="62" t="s">
        <v>16</v>
      </c>
    </row>
    <row r="3" spans="1:18">
      <c r="A3" s="62" t="s">
        <v>212</v>
      </c>
      <c r="B3" s="62">
        <v>9</v>
      </c>
      <c r="C3" s="62" t="s">
        <v>213</v>
      </c>
      <c r="E3" s="9" t="s">
        <v>241</v>
      </c>
      <c r="F3" s="62" t="s">
        <v>240</v>
      </c>
      <c r="G3" s="62">
        <v>0</v>
      </c>
      <c r="H3" s="62">
        <v>0</v>
      </c>
      <c r="I3" s="62">
        <v>1</v>
      </c>
      <c r="J3" s="62">
        <v>1</v>
      </c>
      <c r="K3" s="62">
        <v>0</v>
      </c>
      <c r="L3" s="62">
        <v>0</v>
      </c>
      <c r="M3" s="62">
        <v>0</v>
      </c>
      <c r="N3" s="62" t="s">
        <v>17</v>
      </c>
      <c r="O3" s="62" t="s">
        <v>239</v>
      </c>
      <c r="Q3" s="62" t="s">
        <v>17</v>
      </c>
    </row>
    <row r="4" spans="1:18">
      <c r="A4" s="62" t="s">
        <v>212</v>
      </c>
      <c r="B4" s="62">
        <v>11</v>
      </c>
      <c r="C4" s="62" t="s">
        <v>213</v>
      </c>
      <c r="E4" s="9" t="s">
        <v>247</v>
      </c>
      <c r="F4" s="62" t="s">
        <v>246</v>
      </c>
      <c r="G4" s="62">
        <v>0</v>
      </c>
      <c r="H4" s="62">
        <v>0</v>
      </c>
      <c r="I4" s="62">
        <v>1</v>
      </c>
      <c r="J4" s="62">
        <v>1</v>
      </c>
      <c r="K4" s="62">
        <v>0</v>
      </c>
      <c r="L4" s="62">
        <v>0</v>
      </c>
      <c r="M4" s="62">
        <v>0</v>
      </c>
      <c r="N4" s="62" t="s">
        <v>17</v>
      </c>
      <c r="O4" s="62" t="s">
        <v>245</v>
      </c>
      <c r="Q4" s="62" t="s">
        <v>18</v>
      </c>
    </row>
    <row r="5" spans="1:18">
      <c r="A5" s="62" t="s">
        <v>212</v>
      </c>
      <c r="B5" s="62">
        <v>19</v>
      </c>
      <c r="C5" s="62" t="s">
        <v>213</v>
      </c>
      <c r="E5" s="9" t="s">
        <v>272</v>
      </c>
      <c r="F5" s="62" t="s">
        <v>270</v>
      </c>
      <c r="G5" s="62">
        <v>0</v>
      </c>
      <c r="H5" s="62">
        <v>0</v>
      </c>
      <c r="I5" s="62">
        <v>0</v>
      </c>
      <c r="J5" s="62">
        <v>0</v>
      </c>
      <c r="K5" s="62">
        <v>0</v>
      </c>
      <c r="L5" s="62">
        <v>0</v>
      </c>
      <c r="M5" s="62">
        <v>1</v>
      </c>
      <c r="N5" s="62" t="s">
        <v>17</v>
      </c>
      <c r="O5" s="62" t="s">
        <v>271</v>
      </c>
      <c r="Q5" s="62" t="s">
        <v>19</v>
      </c>
    </row>
    <row r="6" spans="1:18">
      <c r="A6" s="62" t="s">
        <v>212</v>
      </c>
      <c r="B6" s="62">
        <v>20</v>
      </c>
      <c r="C6" s="62" t="s">
        <v>213</v>
      </c>
      <c r="E6" s="9" t="s">
        <v>275</v>
      </c>
      <c r="F6" s="62" t="s">
        <v>274</v>
      </c>
      <c r="G6" s="62">
        <v>0</v>
      </c>
      <c r="H6" s="62">
        <v>0</v>
      </c>
      <c r="I6" s="62">
        <v>1</v>
      </c>
      <c r="J6" s="62">
        <v>0</v>
      </c>
      <c r="K6" s="62">
        <v>0</v>
      </c>
      <c r="L6" s="62">
        <v>0</v>
      </c>
      <c r="M6" s="62">
        <v>0</v>
      </c>
      <c r="N6" s="62" t="s">
        <v>17</v>
      </c>
      <c r="O6" s="62" t="s">
        <v>273</v>
      </c>
      <c r="Q6" s="62" t="s">
        <v>20</v>
      </c>
    </row>
    <row r="7" spans="1:18">
      <c r="A7" s="62" t="s">
        <v>212</v>
      </c>
      <c r="B7" s="62">
        <v>4</v>
      </c>
      <c r="C7" s="5" t="s">
        <v>214</v>
      </c>
      <c r="D7" s="62" t="s">
        <v>279</v>
      </c>
      <c r="E7" s="9" t="s">
        <v>286</v>
      </c>
      <c r="F7" s="5" t="s">
        <v>288</v>
      </c>
      <c r="G7" s="62">
        <v>0</v>
      </c>
      <c r="H7" s="62">
        <v>0</v>
      </c>
      <c r="I7" s="62">
        <v>1</v>
      </c>
      <c r="J7" s="62">
        <v>0</v>
      </c>
      <c r="K7" s="62">
        <v>0</v>
      </c>
      <c r="L7" s="62">
        <v>0</v>
      </c>
      <c r="M7" s="62">
        <v>0</v>
      </c>
      <c r="N7" s="62" t="s">
        <v>17</v>
      </c>
      <c r="O7" s="62" t="s">
        <v>287</v>
      </c>
      <c r="Q7" s="62" t="s">
        <v>21</v>
      </c>
    </row>
    <row r="8" spans="1:18">
      <c r="A8" s="62" t="s">
        <v>212</v>
      </c>
      <c r="B8" s="62">
        <v>7</v>
      </c>
      <c r="C8" s="5" t="s">
        <v>214</v>
      </c>
      <c r="D8" s="62" t="s">
        <v>295</v>
      </c>
      <c r="E8" s="9" t="s">
        <v>286</v>
      </c>
      <c r="F8" s="62" t="s">
        <v>293</v>
      </c>
      <c r="G8" s="62">
        <v>0</v>
      </c>
      <c r="H8" s="62">
        <v>1</v>
      </c>
      <c r="I8" s="62">
        <v>0</v>
      </c>
      <c r="J8" s="62">
        <v>0</v>
      </c>
      <c r="K8" s="62">
        <v>0</v>
      </c>
      <c r="L8" s="62">
        <v>0</v>
      </c>
      <c r="M8" s="62">
        <v>0</v>
      </c>
      <c r="N8" s="62" t="s">
        <v>17</v>
      </c>
      <c r="O8" s="62" t="s">
        <v>294</v>
      </c>
      <c r="Q8" s="62" t="s">
        <v>22</v>
      </c>
    </row>
    <row r="9" spans="1:18">
      <c r="A9" s="62" t="s">
        <v>212</v>
      </c>
      <c r="B9" s="62">
        <v>9</v>
      </c>
      <c r="C9" s="5" t="s">
        <v>214</v>
      </c>
      <c r="D9" s="62" t="s">
        <v>300</v>
      </c>
      <c r="E9" s="9" t="s">
        <v>286</v>
      </c>
      <c r="F9" s="62" t="s">
        <v>299</v>
      </c>
      <c r="G9" s="62">
        <v>0</v>
      </c>
      <c r="H9" s="62">
        <v>0</v>
      </c>
      <c r="I9" s="62">
        <v>1</v>
      </c>
      <c r="J9" s="62">
        <v>1</v>
      </c>
      <c r="K9" s="62">
        <v>0</v>
      </c>
      <c r="L9" s="62">
        <v>0</v>
      </c>
      <c r="M9" s="62">
        <v>0</v>
      </c>
      <c r="N9" s="62" t="s">
        <v>17</v>
      </c>
      <c r="O9" s="62" t="s">
        <v>298</v>
      </c>
      <c r="Q9" s="62" t="s">
        <v>23</v>
      </c>
    </row>
    <row r="10" spans="1:18">
      <c r="A10" s="62" t="s">
        <v>212</v>
      </c>
      <c r="B10" s="62">
        <v>10</v>
      </c>
      <c r="C10" s="5" t="s">
        <v>214</v>
      </c>
      <c r="D10" s="62" t="s">
        <v>300</v>
      </c>
      <c r="E10" s="9" t="s">
        <v>303</v>
      </c>
      <c r="F10" s="62" t="s">
        <v>302</v>
      </c>
      <c r="G10" s="62">
        <v>0</v>
      </c>
      <c r="H10" s="62">
        <v>0</v>
      </c>
      <c r="I10" s="62">
        <v>1</v>
      </c>
      <c r="J10" s="62">
        <v>1</v>
      </c>
      <c r="K10" s="62">
        <v>0</v>
      </c>
      <c r="L10" s="62">
        <v>0</v>
      </c>
      <c r="M10" s="62">
        <v>0</v>
      </c>
      <c r="N10" s="62" t="s">
        <v>17</v>
      </c>
      <c r="O10" s="62" t="s">
        <v>301</v>
      </c>
      <c r="Q10" s="62" t="s">
        <v>24</v>
      </c>
    </row>
    <row r="11" spans="1:18">
      <c r="A11" s="62" t="s">
        <v>212</v>
      </c>
      <c r="B11" s="62">
        <v>11</v>
      </c>
      <c r="C11" s="5" t="s">
        <v>214</v>
      </c>
      <c r="D11" s="62" t="s">
        <v>279</v>
      </c>
      <c r="E11" s="9" t="s">
        <v>306</v>
      </c>
      <c r="F11" s="62" t="s">
        <v>305</v>
      </c>
      <c r="G11" s="62">
        <v>0</v>
      </c>
      <c r="H11" s="62">
        <v>1</v>
      </c>
      <c r="I11" s="62">
        <v>0</v>
      </c>
      <c r="J11" s="62">
        <v>0</v>
      </c>
      <c r="K11" s="62">
        <v>0</v>
      </c>
      <c r="L11" s="62">
        <v>0</v>
      </c>
      <c r="M11" s="62">
        <v>0</v>
      </c>
      <c r="N11" s="62" t="s">
        <v>17</v>
      </c>
      <c r="O11" s="62" t="s">
        <v>304</v>
      </c>
      <c r="Q11" s="62" t="s">
        <v>27</v>
      </c>
    </row>
    <row r="12" spans="1:18">
      <c r="A12" s="62" t="s">
        <v>212</v>
      </c>
      <c r="B12" s="62">
        <v>12</v>
      </c>
      <c r="C12" s="5" t="s">
        <v>214</v>
      </c>
      <c r="D12" s="62" t="s">
        <v>279</v>
      </c>
      <c r="E12" s="9" t="s">
        <v>306</v>
      </c>
      <c r="F12" s="62" t="s">
        <v>308</v>
      </c>
      <c r="G12" s="62">
        <v>0</v>
      </c>
      <c r="H12" s="62">
        <v>0</v>
      </c>
      <c r="I12" s="62">
        <v>1</v>
      </c>
      <c r="J12" s="62">
        <v>1</v>
      </c>
      <c r="K12" s="62">
        <v>0</v>
      </c>
      <c r="L12" s="62">
        <v>0</v>
      </c>
      <c r="M12" s="62">
        <v>0</v>
      </c>
      <c r="N12" s="62" t="s">
        <v>17</v>
      </c>
      <c r="O12" s="62" t="s">
        <v>307</v>
      </c>
      <c r="Q12" s="62" t="s">
        <v>33</v>
      </c>
    </row>
    <row r="13" spans="1:18">
      <c r="A13" s="62" t="s">
        <v>212</v>
      </c>
      <c r="B13" s="62">
        <v>15</v>
      </c>
      <c r="C13" s="5" t="s">
        <v>214</v>
      </c>
      <c r="D13" s="62" t="s">
        <v>316</v>
      </c>
      <c r="E13" s="9" t="s">
        <v>311</v>
      </c>
      <c r="F13" s="62" t="s">
        <v>315</v>
      </c>
      <c r="G13" s="62">
        <v>0</v>
      </c>
      <c r="H13" s="62">
        <v>0</v>
      </c>
      <c r="I13" s="62">
        <v>1</v>
      </c>
      <c r="J13" s="62">
        <v>1</v>
      </c>
      <c r="K13" s="62">
        <v>1</v>
      </c>
      <c r="L13" s="62">
        <v>0</v>
      </c>
      <c r="M13" s="62">
        <v>0</v>
      </c>
      <c r="N13" s="62" t="s">
        <v>17</v>
      </c>
      <c r="O13" s="62" t="s">
        <v>314</v>
      </c>
      <c r="Q13" s="62" t="s">
        <v>24</v>
      </c>
    </row>
    <row r="14" spans="1:18">
      <c r="A14" s="62" t="s">
        <v>212</v>
      </c>
      <c r="B14" s="62">
        <v>18</v>
      </c>
      <c r="C14" s="5" t="s">
        <v>214</v>
      </c>
      <c r="D14" s="62" t="s">
        <v>279</v>
      </c>
      <c r="E14" s="9" t="s">
        <v>325</v>
      </c>
      <c r="F14" s="62" t="s">
        <v>324</v>
      </c>
      <c r="G14" s="62">
        <v>0</v>
      </c>
      <c r="H14" s="62">
        <v>0</v>
      </c>
      <c r="I14" s="62">
        <v>1</v>
      </c>
      <c r="J14" s="62">
        <v>1</v>
      </c>
      <c r="K14" s="62">
        <v>1</v>
      </c>
      <c r="L14" s="62">
        <v>0</v>
      </c>
      <c r="M14" s="62">
        <v>0</v>
      </c>
      <c r="N14" s="62" t="s">
        <v>17</v>
      </c>
      <c r="O14" s="62" t="s">
        <v>323</v>
      </c>
    </row>
    <row r="15" spans="1:18">
      <c r="A15" s="62" t="s">
        <v>212</v>
      </c>
      <c r="B15" s="62">
        <v>7</v>
      </c>
      <c r="C15" s="5" t="s">
        <v>215</v>
      </c>
      <c r="E15" s="62" t="s">
        <v>341</v>
      </c>
      <c r="F15" s="62" t="s">
        <v>347</v>
      </c>
      <c r="G15" s="62">
        <v>0</v>
      </c>
      <c r="H15" s="62">
        <v>0</v>
      </c>
      <c r="I15" s="62">
        <v>1</v>
      </c>
      <c r="J15" s="62">
        <v>1</v>
      </c>
      <c r="K15" s="62">
        <v>0</v>
      </c>
      <c r="L15" s="62">
        <v>0</v>
      </c>
      <c r="M15" s="62">
        <v>0</v>
      </c>
      <c r="N15" s="62" t="s">
        <v>17</v>
      </c>
      <c r="O15" s="62" t="s">
        <v>346</v>
      </c>
    </row>
    <row r="16" spans="1:18">
      <c r="A16" s="62" t="s">
        <v>212</v>
      </c>
      <c r="B16" s="62">
        <v>8</v>
      </c>
      <c r="C16" s="5" t="s">
        <v>215</v>
      </c>
      <c r="E16" s="62" t="s">
        <v>341</v>
      </c>
      <c r="F16" s="62" t="s">
        <v>348</v>
      </c>
      <c r="G16" s="62">
        <v>0</v>
      </c>
      <c r="H16" s="62">
        <v>0</v>
      </c>
      <c r="I16" s="62">
        <v>1</v>
      </c>
      <c r="J16" s="62">
        <v>1</v>
      </c>
      <c r="K16" s="62">
        <v>0</v>
      </c>
      <c r="L16" s="62">
        <v>0</v>
      </c>
      <c r="M16" s="62">
        <v>0</v>
      </c>
      <c r="N16" s="62" t="s">
        <v>17</v>
      </c>
      <c r="O16" s="62" t="s">
        <v>349</v>
      </c>
    </row>
    <row r="17" spans="1:15">
      <c r="A17" s="62" t="s">
        <v>212</v>
      </c>
      <c r="B17" s="62">
        <v>10</v>
      </c>
      <c r="C17" s="5" t="s">
        <v>215</v>
      </c>
      <c r="E17" s="62" t="s">
        <v>354</v>
      </c>
      <c r="F17" s="62" t="s">
        <v>353</v>
      </c>
      <c r="G17" s="62">
        <v>0</v>
      </c>
      <c r="H17" s="62">
        <v>0</v>
      </c>
      <c r="I17" s="62">
        <v>1</v>
      </c>
      <c r="J17" s="62">
        <v>1</v>
      </c>
      <c r="K17" s="62">
        <v>0</v>
      </c>
      <c r="L17" s="62">
        <v>0</v>
      </c>
      <c r="M17" s="62">
        <v>0</v>
      </c>
      <c r="N17" s="62" t="s">
        <v>17</v>
      </c>
      <c r="O17" s="62" t="s">
        <v>352</v>
      </c>
    </row>
    <row r="18" spans="1:15">
      <c r="A18" s="62" t="s">
        <v>212</v>
      </c>
      <c r="B18" s="62">
        <v>15</v>
      </c>
      <c r="C18" s="5" t="s">
        <v>216</v>
      </c>
      <c r="E18" s="62" t="s">
        <v>407</v>
      </c>
      <c r="F18" s="62" t="s">
        <v>411</v>
      </c>
      <c r="G18" s="62">
        <v>0</v>
      </c>
      <c r="H18" s="62">
        <v>0</v>
      </c>
      <c r="I18" s="62">
        <v>1</v>
      </c>
      <c r="J18" s="62">
        <v>1</v>
      </c>
      <c r="K18" s="62">
        <v>0</v>
      </c>
      <c r="L18" s="62">
        <v>0</v>
      </c>
      <c r="M18" s="62">
        <v>0</v>
      </c>
      <c r="N18" s="62" t="s">
        <v>17</v>
      </c>
      <c r="O18" s="62" t="s">
        <v>410</v>
      </c>
    </row>
    <row r="19" spans="1:15">
      <c r="A19" s="62" t="s">
        <v>212</v>
      </c>
      <c r="B19" s="62">
        <v>1</v>
      </c>
      <c r="C19" s="62" t="s">
        <v>213</v>
      </c>
      <c r="E19" s="62" t="s">
        <v>263</v>
      </c>
      <c r="F19" s="6" t="s">
        <v>217</v>
      </c>
      <c r="G19" s="62">
        <v>0</v>
      </c>
      <c r="H19" s="62">
        <v>0</v>
      </c>
      <c r="I19" s="62">
        <v>1</v>
      </c>
      <c r="J19" s="62">
        <v>0</v>
      </c>
      <c r="K19" s="62">
        <v>0</v>
      </c>
      <c r="L19" s="62">
        <v>0</v>
      </c>
      <c r="M19" s="62">
        <v>0</v>
      </c>
      <c r="N19" s="62" t="s">
        <v>18</v>
      </c>
      <c r="O19" s="62" t="s">
        <v>218</v>
      </c>
    </row>
    <row r="20" spans="1:15">
      <c r="A20" s="62" t="s">
        <v>212</v>
      </c>
      <c r="B20" s="62">
        <v>4</v>
      </c>
      <c r="C20" s="62" t="s">
        <v>213</v>
      </c>
      <c r="E20" s="62" t="s">
        <v>227</v>
      </c>
      <c r="F20" s="62" t="s">
        <v>226</v>
      </c>
      <c r="G20" s="62">
        <v>1</v>
      </c>
      <c r="H20" s="62">
        <v>0</v>
      </c>
      <c r="I20" s="62">
        <v>0</v>
      </c>
      <c r="J20" s="62">
        <v>0</v>
      </c>
      <c r="K20" s="62">
        <v>0</v>
      </c>
      <c r="L20" s="62">
        <v>0</v>
      </c>
      <c r="M20" s="62">
        <v>0</v>
      </c>
      <c r="N20" s="62" t="s">
        <v>18</v>
      </c>
      <c r="O20" s="7" t="s">
        <v>225</v>
      </c>
    </row>
    <row r="21" spans="1:15">
      <c r="A21" s="62" t="s">
        <v>212</v>
      </c>
      <c r="B21" s="62">
        <v>5</v>
      </c>
      <c r="C21" s="62" t="s">
        <v>213</v>
      </c>
      <c r="E21" s="62" t="s">
        <v>230</v>
      </c>
      <c r="F21" s="62" t="s">
        <v>229</v>
      </c>
      <c r="G21" s="62">
        <v>0</v>
      </c>
      <c r="H21" s="62">
        <v>0</v>
      </c>
      <c r="I21" s="62">
        <v>1</v>
      </c>
      <c r="J21" s="62">
        <v>0</v>
      </c>
      <c r="K21" s="62">
        <v>0</v>
      </c>
      <c r="L21" s="62">
        <v>0</v>
      </c>
      <c r="M21" s="62">
        <v>0</v>
      </c>
      <c r="N21" s="62" t="s">
        <v>18</v>
      </c>
      <c r="O21" s="62" t="s">
        <v>228</v>
      </c>
    </row>
    <row r="22" spans="1:15">
      <c r="A22" s="62" t="s">
        <v>212</v>
      </c>
      <c r="B22" s="62">
        <v>6</v>
      </c>
      <c r="C22" s="62" t="s">
        <v>213</v>
      </c>
      <c r="E22" s="62" t="s">
        <v>262</v>
      </c>
      <c r="F22" s="62" t="s">
        <v>231</v>
      </c>
      <c r="G22" s="62">
        <v>0</v>
      </c>
      <c r="H22" s="62">
        <v>0</v>
      </c>
      <c r="I22" s="62">
        <v>1</v>
      </c>
      <c r="J22" s="62">
        <v>0</v>
      </c>
      <c r="K22" s="62">
        <v>0</v>
      </c>
      <c r="L22" s="62">
        <v>0</v>
      </c>
      <c r="M22" s="62">
        <v>0</v>
      </c>
      <c r="N22" s="62" t="s">
        <v>18</v>
      </c>
      <c r="O22" s="62" t="s">
        <v>232</v>
      </c>
    </row>
    <row r="23" spans="1:15">
      <c r="A23" s="62" t="s">
        <v>212</v>
      </c>
      <c r="B23" s="62">
        <v>7</v>
      </c>
      <c r="C23" s="62" t="s">
        <v>213</v>
      </c>
      <c r="E23" s="9" t="s">
        <v>235</v>
      </c>
      <c r="F23" s="62" t="s">
        <v>234</v>
      </c>
      <c r="G23" s="62">
        <v>0</v>
      </c>
      <c r="H23" s="62">
        <v>0</v>
      </c>
      <c r="I23" s="62">
        <v>1</v>
      </c>
      <c r="J23" s="62">
        <v>0</v>
      </c>
      <c r="K23" s="62">
        <v>0</v>
      </c>
      <c r="L23" s="62">
        <v>0</v>
      </c>
      <c r="M23" s="62">
        <v>0</v>
      </c>
      <c r="N23" s="62" t="s">
        <v>18</v>
      </c>
      <c r="O23" s="62" t="s">
        <v>233</v>
      </c>
    </row>
    <row r="24" spans="1:15">
      <c r="A24" s="62" t="s">
        <v>212</v>
      </c>
      <c r="B24" s="62">
        <v>12</v>
      </c>
      <c r="C24" s="62" t="s">
        <v>213</v>
      </c>
      <c r="E24" s="9" t="s">
        <v>250</v>
      </c>
      <c r="F24" s="62" t="s">
        <v>249</v>
      </c>
      <c r="G24" s="62">
        <v>0</v>
      </c>
      <c r="H24" s="62">
        <v>0</v>
      </c>
      <c r="I24" s="62">
        <v>1</v>
      </c>
      <c r="J24" s="62">
        <v>0</v>
      </c>
      <c r="K24" s="62">
        <v>0</v>
      </c>
      <c r="L24" s="62">
        <v>0</v>
      </c>
      <c r="M24" s="62">
        <v>0</v>
      </c>
      <c r="N24" s="62" t="s">
        <v>18</v>
      </c>
      <c r="O24" s="62" t="s">
        <v>248</v>
      </c>
    </row>
    <row r="25" spans="1:15">
      <c r="A25" s="62" t="s">
        <v>212</v>
      </c>
      <c r="B25" s="62">
        <v>13</v>
      </c>
      <c r="C25" s="62" t="s">
        <v>213</v>
      </c>
      <c r="E25" s="9" t="s">
        <v>252</v>
      </c>
      <c r="F25" s="62" t="s">
        <v>251</v>
      </c>
      <c r="G25" s="62">
        <v>0</v>
      </c>
      <c r="H25" s="62">
        <v>0</v>
      </c>
      <c r="I25" s="62">
        <v>1</v>
      </c>
      <c r="J25" s="62">
        <v>1</v>
      </c>
      <c r="K25" s="62">
        <v>1</v>
      </c>
      <c r="L25" s="62">
        <v>0</v>
      </c>
      <c r="M25" s="62">
        <v>0</v>
      </c>
      <c r="N25" s="62" t="s">
        <v>18</v>
      </c>
      <c r="O25" s="62" t="s">
        <v>1842</v>
      </c>
    </row>
    <row r="26" spans="1:15">
      <c r="A26" s="62" t="s">
        <v>212</v>
      </c>
      <c r="B26" s="62">
        <v>14</v>
      </c>
      <c r="C26" s="62" t="s">
        <v>213</v>
      </c>
      <c r="E26" s="9" t="s">
        <v>255</v>
      </c>
      <c r="F26" s="62" t="s">
        <v>254</v>
      </c>
      <c r="G26" s="62">
        <v>1</v>
      </c>
      <c r="H26" s="62">
        <v>0</v>
      </c>
      <c r="I26" s="62">
        <v>0</v>
      </c>
      <c r="J26" s="62">
        <v>0</v>
      </c>
      <c r="K26" s="62">
        <v>0</v>
      </c>
      <c r="L26" s="62">
        <v>0</v>
      </c>
      <c r="M26" s="62">
        <v>0</v>
      </c>
      <c r="N26" s="62" t="s">
        <v>18</v>
      </c>
      <c r="O26" s="62" t="s">
        <v>253</v>
      </c>
    </row>
    <row r="27" spans="1:15">
      <c r="A27" s="62" t="s">
        <v>212</v>
      </c>
      <c r="B27" s="62">
        <v>15</v>
      </c>
      <c r="C27" s="62" t="s">
        <v>213</v>
      </c>
      <c r="E27" s="9" t="s">
        <v>258</v>
      </c>
      <c r="F27" s="62" t="s">
        <v>257</v>
      </c>
      <c r="G27" s="62">
        <v>1</v>
      </c>
      <c r="H27" s="62">
        <v>0</v>
      </c>
      <c r="I27" s="62">
        <v>0</v>
      </c>
      <c r="J27" s="62">
        <v>0</v>
      </c>
      <c r="K27" s="62">
        <v>0</v>
      </c>
      <c r="L27" s="62">
        <v>0</v>
      </c>
      <c r="M27" s="62">
        <v>0</v>
      </c>
      <c r="N27" s="62" t="s">
        <v>18</v>
      </c>
      <c r="O27" s="62" t="s">
        <v>256</v>
      </c>
    </row>
    <row r="28" spans="1:15">
      <c r="A28" s="62" t="s">
        <v>212</v>
      </c>
      <c r="B28" s="62">
        <v>16</v>
      </c>
      <c r="C28" s="62" t="s">
        <v>213</v>
      </c>
      <c r="E28" s="9" t="s">
        <v>261</v>
      </c>
      <c r="F28" s="62" t="s">
        <v>260</v>
      </c>
      <c r="G28" s="62">
        <v>1</v>
      </c>
      <c r="H28" s="62">
        <v>0</v>
      </c>
      <c r="I28" s="62">
        <v>0</v>
      </c>
      <c r="J28" s="62">
        <v>0</v>
      </c>
      <c r="K28" s="62">
        <v>0</v>
      </c>
      <c r="L28" s="62">
        <v>0</v>
      </c>
      <c r="M28" s="62">
        <v>0</v>
      </c>
      <c r="N28" s="62" t="s">
        <v>18</v>
      </c>
      <c r="O28" s="62" t="s">
        <v>259</v>
      </c>
    </row>
    <row r="29" spans="1:15">
      <c r="A29" s="62" t="s">
        <v>212</v>
      </c>
      <c r="B29" s="62">
        <v>17</v>
      </c>
      <c r="C29" s="62" t="s">
        <v>213</v>
      </c>
      <c r="E29" s="9" t="s">
        <v>266</v>
      </c>
      <c r="F29" s="62" t="s">
        <v>265</v>
      </c>
      <c r="G29" s="62">
        <v>0</v>
      </c>
      <c r="H29" s="62">
        <v>0</v>
      </c>
      <c r="I29" s="62">
        <v>1</v>
      </c>
      <c r="J29" s="62">
        <v>1</v>
      </c>
      <c r="K29" s="62">
        <v>1</v>
      </c>
      <c r="L29" s="62">
        <v>0</v>
      </c>
      <c r="M29" s="62">
        <v>0</v>
      </c>
      <c r="N29" s="62" t="s">
        <v>18</v>
      </c>
      <c r="O29" s="62" t="s">
        <v>264</v>
      </c>
    </row>
    <row r="30" spans="1:15">
      <c r="A30" s="62" t="s">
        <v>212</v>
      </c>
      <c r="B30" s="62">
        <v>20</v>
      </c>
      <c r="C30" s="5" t="s">
        <v>214</v>
      </c>
      <c r="D30" s="62" t="s">
        <v>331</v>
      </c>
      <c r="E30" s="9" t="s">
        <v>329</v>
      </c>
      <c r="F30" s="62" t="s">
        <v>330</v>
      </c>
      <c r="G30" s="62">
        <v>0</v>
      </c>
      <c r="H30" s="62">
        <v>0</v>
      </c>
      <c r="I30" s="62">
        <v>1</v>
      </c>
      <c r="J30" s="62">
        <v>0</v>
      </c>
      <c r="K30" s="62">
        <v>0</v>
      </c>
      <c r="L30" s="62">
        <v>0</v>
      </c>
      <c r="M30" s="62">
        <v>0</v>
      </c>
      <c r="N30" s="62" t="s">
        <v>18</v>
      </c>
      <c r="O30" s="62" t="s">
        <v>328</v>
      </c>
    </row>
    <row r="31" spans="1:15">
      <c r="A31" s="62" t="s">
        <v>212</v>
      </c>
      <c r="B31" s="62">
        <v>1</v>
      </c>
      <c r="C31" s="5" t="s">
        <v>215</v>
      </c>
      <c r="E31" s="62" t="s">
        <v>333</v>
      </c>
      <c r="F31" s="62" t="s">
        <v>332</v>
      </c>
      <c r="G31" s="62">
        <v>0</v>
      </c>
      <c r="H31" s="62">
        <v>1</v>
      </c>
      <c r="I31" s="62">
        <v>0</v>
      </c>
      <c r="J31" s="62">
        <v>0</v>
      </c>
      <c r="K31" s="62">
        <v>0</v>
      </c>
      <c r="L31" s="62">
        <v>0</v>
      </c>
      <c r="M31" s="62">
        <v>0</v>
      </c>
      <c r="N31" s="62" t="s">
        <v>18</v>
      </c>
      <c r="O31" s="62" t="s">
        <v>336</v>
      </c>
    </row>
    <row r="32" spans="1:15">
      <c r="A32" s="62" t="s">
        <v>212</v>
      </c>
      <c r="B32" s="62">
        <v>3</v>
      </c>
      <c r="C32" s="5" t="s">
        <v>215</v>
      </c>
      <c r="E32" s="62" t="s">
        <v>333</v>
      </c>
      <c r="F32" s="62" t="s">
        <v>338</v>
      </c>
      <c r="G32" s="62">
        <v>0</v>
      </c>
      <c r="H32" s="62">
        <v>0</v>
      </c>
      <c r="I32" s="62">
        <v>1</v>
      </c>
      <c r="J32" s="62">
        <v>1</v>
      </c>
      <c r="K32" s="62">
        <v>1</v>
      </c>
      <c r="L32" s="62">
        <v>0</v>
      </c>
      <c r="M32" s="62">
        <v>0</v>
      </c>
      <c r="N32" s="62" t="s">
        <v>18</v>
      </c>
      <c r="O32" s="62" t="s">
        <v>337</v>
      </c>
    </row>
    <row r="33" spans="1:15">
      <c r="A33" s="62" t="s">
        <v>212</v>
      </c>
      <c r="B33" s="62">
        <v>4</v>
      </c>
      <c r="C33" s="5" t="s">
        <v>215</v>
      </c>
      <c r="E33" s="62" t="s">
        <v>333</v>
      </c>
      <c r="F33" s="62" t="s">
        <v>340</v>
      </c>
      <c r="G33" s="62">
        <v>0</v>
      </c>
      <c r="H33" s="62">
        <v>0</v>
      </c>
      <c r="I33" s="62">
        <v>1</v>
      </c>
      <c r="J33" s="62">
        <v>0</v>
      </c>
      <c r="K33" s="62">
        <v>0</v>
      </c>
      <c r="L33" s="62">
        <v>0</v>
      </c>
      <c r="M33" s="62">
        <v>0</v>
      </c>
      <c r="N33" s="62" t="s">
        <v>18</v>
      </c>
      <c r="O33" s="62" t="s">
        <v>339</v>
      </c>
    </row>
    <row r="34" spans="1:15">
      <c r="A34" s="62" t="s">
        <v>212</v>
      </c>
      <c r="B34" s="62">
        <v>5</v>
      </c>
      <c r="C34" s="5" t="s">
        <v>215</v>
      </c>
      <c r="E34" s="62" t="s">
        <v>341</v>
      </c>
      <c r="F34" s="62" t="s">
        <v>343</v>
      </c>
      <c r="G34" s="62">
        <v>1</v>
      </c>
      <c r="H34" s="62">
        <v>0</v>
      </c>
      <c r="I34" s="62">
        <v>0</v>
      </c>
      <c r="J34" s="62">
        <v>0</v>
      </c>
      <c r="K34" s="62">
        <v>0</v>
      </c>
      <c r="L34" s="62">
        <v>0</v>
      </c>
      <c r="M34" s="62">
        <v>0</v>
      </c>
      <c r="N34" s="62" t="s">
        <v>18</v>
      </c>
      <c r="O34" s="62" t="s">
        <v>342</v>
      </c>
    </row>
    <row r="35" spans="1:15">
      <c r="A35" s="62" t="s">
        <v>212</v>
      </c>
      <c r="B35" s="62">
        <v>6</v>
      </c>
      <c r="C35" s="5" t="s">
        <v>215</v>
      </c>
      <c r="E35" s="62" t="s">
        <v>341</v>
      </c>
      <c r="F35" s="62" t="s">
        <v>344</v>
      </c>
      <c r="G35" s="62">
        <v>0</v>
      </c>
      <c r="H35" s="62">
        <v>0</v>
      </c>
      <c r="I35" s="62">
        <v>0</v>
      </c>
      <c r="J35" s="62">
        <v>0</v>
      </c>
      <c r="K35" s="62">
        <v>0</v>
      </c>
      <c r="L35" s="62">
        <v>0</v>
      </c>
      <c r="M35" s="62">
        <v>1</v>
      </c>
      <c r="N35" s="62" t="s">
        <v>18</v>
      </c>
      <c r="O35" s="62" t="s">
        <v>345</v>
      </c>
    </row>
    <row r="36" spans="1:15">
      <c r="A36" s="62" t="s">
        <v>212</v>
      </c>
      <c r="B36" s="62">
        <v>9</v>
      </c>
      <c r="C36" s="5" t="s">
        <v>215</v>
      </c>
      <c r="E36" s="62" t="s">
        <v>341</v>
      </c>
      <c r="F36" s="62" t="s">
        <v>351</v>
      </c>
      <c r="G36" s="62">
        <v>1</v>
      </c>
      <c r="H36" s="62">
        <v>0</v>
      </c>
      <c r="I36" s="62">
        <v>0</v>
      </c>
      <c r="J36" s="62">
        <v>0</v>
      </c>
      <c r="K36" s="62">
        <v>0</v>
      </c>
      <c r="L36" s="62">
        <v>0</v>
      </c>
      <c r="M36" s="62">
        <v>0</v>
      </c>
      <c r="N36" s="62" t="s">
        <v>18</v>
      </c>
      <c r="O36" s="62" t="s">
        <v>350</v>
      </c>
    </row>
    <row r="37" spans="1:15">
      <c r="A37" s="62" t="s">
        <v>212</v>
      </c>
      <c r="B37" s="62">
        <v>11</v>
      </c>
      <c r="C37" s="5" t="s">
        <v>215</v>
      </c>
      <c r="E37" s="62" t="s">
        <v>354</v>
      </c>
      <c r="F37" s="62" t="s">
        <v>356</v>
      </c>
      <c r="G37" s="62">
        <v>0</v>
      </c>
      <c r="H37" s="62">
        <v>0</v>
      </c>
      <c r="I37" s="62">
        <v>1</v>
      </c>
      <c r="J37" s="62">
        <v>0</v>
      </c>
      <c r="K37" s="62">
        <v>0</v>
      </c>
      <c r="L37" s="62">
        <v>1</v>
      </c>
      <c r="M37" s="62">
        <v>0</v>
      </c>
      <c r="N37" s="62" t="s">
        <v>18</v>
      </c>
      <c r="O37" s="62" t="s">
        <v>355</v>
      </c>
    </row>
    <row r="38" spans="1:15">
      <c r="A38" s="62" t="s">
        <v>212</v>
      </c>
      <c r="B38" s="62">
        <v>14</v>
      </c>
      <c r="C38" s="5" t="s">
        <v>215</v>
      </c>
      <c r="E38" s="62" t="s">
        <v>354</v>
      </c>
      <c r="F38" s="62" t="s">
        <v>362</v>
      </c>
      <c r="G38" s="62">
        <v>0</v>
      </c>
      <c r="H38" s="62">
        <v>1</v>
      </c>
      <c r="I38" s="62">
        <v>0</v>
      </c>
      <c r="J38" s="62">
        <v>0</v>
      </c>
      <c r="K38" s="62">
        <v>0</v>
      </c>
      <c r="L38" s="62">
        <v>0</v>
      </c>
      <c r="M38" s="62">
        <v>0</v>
      </c>
      <c r="N38" s="62" t="s">
        <v>18</v>
      </c>
      <c r="O38" s="62" t="s">
        <v>361</v>
      </c>
    </row>
    <row r="39" spans="1:15">
      <c r="A39" s="62" t="s">
        <v>212</v>
      </c>
      <c r="B39" s="62">
        <v>15</v>
      </c>
      <c r="C39" s="5" t="s">
        <v>215</v>
      </c>
      <c r="E39" s="62" t="s">
        <v>363</v>
      </c>
      <c r="F39" s="62" t="s">
        <v>365</v>
      </c>
      <c r="G39" s="62">
        <v>0</v>
      </c>
      <c r="H39" s="62">
        <v>0</v>
      </c>
      <c r="I39" s="62">
        <v>1</v>
      </c>
      <c r="J39" s="62">
        <v>0</v>
      </c>
      <c r="K39" s="62">
        <v>0</v>
      </c>
      <c r="L39" s="62">
        <v>0</v>
      </c>
      <c r="M39" s="62">
        <v>0</v>
      </c>
      <c r="N39" s="62" t="s">
        <v>18</v>
      </c>
      <c r="O39" s="62" t="s">
        <v>364</v>
      </c>
    </row>
    <row r="40" spans="1:15">
      <c r="A40" s="62" t="s">
        <v>212</v>
      </c>
      <c r="B40" s="62">
        <v>16</v>
      </c>
      <c r="C40" s="5" t="s">
        <v>215</v>
      </c>
      <c r="E40" s="62" t="s">
        <v>363</v>
      </c>
      <c r="F40" s="62" t="s">
        <v>367</v>
      </c>
      <c r="G40" s="62">
        <v>0</v>
      </c>
      <c r="H40" s="62">
        <v>1</v>
      </c>
      <c r="I40" s="62">
        <v>0</v>
      </c>
      <c r="J40" s="62">
        <v>0</v>
      </c>
      <c r="K40" s="62">
        <v>0</v>
      </c>
      <c r="L40" s="62">
        <v>0</v>
      </c>
      <c r="M40" s="62">
        <v>0</v>
      </c>
      <c r="N40" s="62" t="s">
        <v>18</v>
      </c>
      <c r="O40" s="62" t="s">
        <v>366</v>
      </c>
    </row>
    <row r="41" spans="1:15">
      <c r="A41" s="62" t="s">
        <v>212</v>
      </c>
      <c r="B41" s="62">
        <v>17</v>
      </c>
      <c r="C41" s="5" t="s">
        <v>215</v>
      </c>
      <c r="E41" s="62" t="s">
        <v>363</v>
      </c>
      <c r="F41" s="62" t="s">
        <v>369</v>
      </c>
      <c r="G41" s="62">
        <v>0</v>
      </c>
      <c r="H41" s="62">
        <v>0</v>
      </c>
      <c r="I41" s="62">
        <v>0</v>
      </c>
      <c r="J41" s="62">
        <v>0</v>
      </c>
      <c r="K41" s="62">
        <v>0</v>
      </c>
      <c r="L41" s="62">
        <v>0</v>
      </c>
      <c r="M41" s="62">
        <v>1</v>
      </c>
      <c r="N41" s="62" t="s">
        <v>18</v>
      </c>
      <c r="O41" s="62" t="s">
        <v>368</v>
      </c>
    </row>
    <row r="42" spans="1:15">
      <c r="A42" s="62" t="s">
        <v>212</v>
      </c>
      <c r="B42" s="62">
        <v>18</v>
      </c>
      <c r="C42" s="5" t="s">
        <v>215</v>
      </c>
      <c r="E42" s="62" t="s">
        <v>363</v>
      </c>
      <c r="F42" s="62" t="s">
        <v>371</v>
      </c>
      <c r="G42" s="62">
        <v>1</v>
      </c>
      <c r="H42" s="62">
        <v>0</v>
      </c>
      <c r="I42" s="62">
        <v>0</v>
      </c>
      <c r="J42" s="62">
        <v>0</v>
      </c>
      <c r="K42" s="62">
        <v>0</v>
      </c>
      <c r="L42" s="62">
        <v>0</v>
      </c>
      <c r="M42" s="62">
        <v>0</v>
      </c>
      <c r="N42" s="62" t="s">
        <v>18</v>
      </c>
      <c r="O42" s="62" t="s">
        <v>370</v>
      </c>
    </row>
    <row r="43" spans="1:15">
      <c r="A43" s="62" t="s">
        <v>212</v>
      </c>
      <c r="B43" s="62">
        <v>20</v>
      </c>
      <c r="C43" s="5" t="s">
        <v>215</v>
      </c>
      <c r="E43" s="62" t="s">
        <v>372</v>
      </c>
      <c r="F43" s="62" t="s">
        <v>376</v>
      </c>
      <c r="G43" s="62">
        <v>1</v>
      </c>
      <c r="H43" s="62">
        <v>0</v>
      </c>
      <c r="I43" s="62">
        <v>0</v>
      </c>
      <c r="J43" s="62">
        <v>0</v>
      </c>
      <c r="K43" s="62">
        <v>0</v>
      </c>
      <c r="L43" s="62">
        <v>0</v>
      </c>
      <c r="M43" s="62">
        <v>0</v>
      </c>
      <c r="N43" s="62" t="s">
        <v>18</v>
      </c>
      <c r="O43" s="62" t="s">
        <v>375</v>
      </c>
    </row>
    <row r="44" spans="1:15">
      <c r="A44" s="62" t="s">
        <v>212</v>
      </c>
      <c r="B44" s="62">
        <v>2</v>
      </c>
      <c r="C44" s="5" t="s">
        <v>216</v>
      </c>
      <c r="E44" s="62" t="s">
        <v>377</v>
      </c>
      <c r="F44" s="62" t="s">
        <v>381</v>
      </c>
      <c r="G44" s="62">
        <v>0</v>
      </c>
      <c r="H44" s="62">
        <v>0</v>
      </c>
      <c r="I44" s="62">
        <v>1</v>
      </c>
      <c r="J44" s="62">
        <v>0</v>
      </c>
      <c r="K44" s="62">
        <v>0</v>
      </c>
      <c r="L44" s="62">
        <v>0</v>
      </c>
      <c r="M44" s="62">
        <v>0</v>
      </c>
      <c r="N44" s="62" t="s">
        <v>18</v>
      </c>
      <c r="O44" s="62" t="s">
        <v>380</v>
      </c>
    </row>
    <row r="45" spans="1:15">
      <c r="A45" s="62" t="s">
        <v>212</v>
      </c>
      <c r="B45" s="62">
        <v>3</v>
      </c>
      <c r="C45" s="5" t="s">
        <v>216</v>
      </c>
      <c r="E45" s="62" t="s">
        <v>377</v>
      </c>
      <c r="F45" s="62" t="s">
        <v>383</v>
      </c>
      <c r="G45" s="62">
        <v>0</v>
      </c>
      <c r="H45" s="62">
        <v>0</v>
      </c>
      <c r="I45" s="62">
        <v>1</v>
      </c>
      <c r="J45" s="62">
        <v>0</v>
      </c>
      <c r="K45" s="62">
        <v>0</v>
      </c>
      <c r="L45" s="62">
        <v>0</v>
      </c>
      <c r="M45" s="62">
        <v>0</v>
      </c>
      <c r="N45" s="62" t="s">
        <v>18</v>
      </c>
      <c r="O45" s="62" t="s">
        <v>382</v>
      </c>
    </row>
    <row r="46" spans="1:15">
      <c r="A46" s="62" t="s">
        <v>212</v>
      </c>
      <c r="B46" s="62">
        <v>4</v>
      </c>
      <c r="C46" s="5" t="s">
        <v>216</v>
      </c>
      <c r="E46" s="62" t="s">
        <v>384</v>
      </c>
      <c r="F46" s="62" t="s">
        <v>386</v>
      </c>
      <c r="G46" s="62">
        <v>0</v>
      </c>
      <c r="H46" s="62">
        <v>0</v>
      </c>
      <c r="I46" s="62">
        <v>0</v>
      </c>
      <c r="J46" s="62">
        <v>0</v>
      </c>
      <c r="K46" s="62">
        <v>0</v>
      </c>
      <c r="L46" s="62">
        <v>0</v>
      </c>
      <c r="M46" s="62">
        <v>1</v>
      </c>
      <c r="N46" s="62" t="s">
        <v>18</v>
      </c>
      <c r="O46" s="6" t="s">
        <v>1841</v>
      </c>
    </row>
    <row r="47" spans="1:15">
      <c r="A47" s="62" t="s">
        <v>212</v>
      </c>
      <c r="B47" s="62">
        <v>5</v>
      </c>
      <c r="C47" s="5" t="s">
        <v>216</v>
      </c>
      <c r="E47" s="62" t="s">
        <v>384</v>
      </c>
      <c r="F47" s="62" t="s">
        <v>387</v>
      </c>
      <c r="G47" s="62">
        <v>0</v>
      </c>
      <c r="H47" s="62">
        <v>0</v>
      </c>
      <c r="I47" s="62">
        <v>0</v>
      </c>
      <c r="J47" s="62">
        <v>0</v>
      </c>
      <c r="K47" s="62">
        <v>0</v>
      </c>
      <c r="L47" s="62">
        <v>0</v>
      </c>
      <c r="M47" s="62">
        <v>1</v>
      </c>
      <c r="N47" s="62" t="s">
        <v>18</v>
      </c>
      <c r="O47" s="62" t="s">
        <v>385</v>
      </c>
    </row>
    <row r="48" spans="1:15">
      <c r="A48" s="62" t="s">
        <v>212</v>
      </c>
      <c r="B48" s="62">
        <v>7</v>
      </c>
      <c r="C48" s="5" t="s">
        <v>216</v>
      </c>
      <c r="E48" s="62" t="s">
        <v>384</v>
      </c>
      <c r="F48" s="62" t="s">
        <v>391</v>
      </c>
      <c r="G48" s="62">
        <v>1</v>
      </c>
      <c r="H48" s="62">
        <v>0</v>
      </c>
      <c r="I48" s="62">
        <v>0</v>
      </c>
      <c r="J48" s="62">
        <v>0</v>
      </c>
      <c r="K48" s="62">
        <v>0</v>
      </c>
      <c r="L48" s="62">
        <v>0</v>
      </c>
      <c r="M48" s="62">
        <v>0</v>
      </c>
      <c r="N48" s="62" t="s">
        <v>18</v>
      </c>
      <c r="O48" s="6" t="s">
        <v>390</v>
      </c>
    </row>
    <row r="49" spans="1:15">
      <c r="A49" s="62" t="s">
        <v>212</v>
      </c>
      <c r="B49" s="62">
        <v>8</v>
      </c>
      <c r="C49" s="5" t="s">
        <v>216</v>
      </c>
      <c r="E49" s="62" t="s">
        <v>392</v>
      </c>
      <c r="F49" s="62" t="s">
        <v>394</v>
      </c>
      <c r="G49" s="62">
        <v>1</v>
      </c>
      <c r="H49" s="62">
        <v>0</v>
      </c>
      <c r="I49" s="62">
        <v>0</v>
      </c>
      <c r="J49" s="62">
        <v>0</v>
      </c>
      <c r="K49" s="62">
        <v>0</v>
      </c>
      <c r="L49" s="62">
        <v>0</v>
      </c>
      <c r="M49" s="62">
        <v>0</v>
      </c>
      <c r="N49" s="62" t="s">
        <v>18</v>
      </c>
      <c r="O49" s="62" t="s">
        <v>393</v>
      </c>
    </row>
    <row r="50" spans="1:15">
      <c r="A50" s="62" t="s">
        <v>212</v>
      </c>
      <c r="B50" s="62">
        <v>9</v>
      </c>
      <c r="C50" s="5" t="s">
        <v>216</v>
      </c>
      <c r="E50" s="62" t="s">
        <v>392</v>
      </c>
      <c r="F50" s="62" t="s">
        <v>396</v>
      </c>
      <c r="G50" s="62">
        <v>0</v>
      </c>
      <c r="H50" s="62">
        <v>1</v>
      </c>
      <c r="I50" s="62">
        <v>0</v>
      </c>
      <c r="J50" s="62">
        <v>0</v>
      </c>
      <c r="K50" s="62">
        <v>0</v>
      </c>
      <c r="L50" s="62">
        <v>0</v>
      </c>
      <c r="M50" s="62">
        <v>0</v>
      </c>
      <c r="N50" s="62" t="s">
        <v>18</v>
      </c>
      <c r="O50" s="62" t="s">
        <v>395</v>
      </c>
    </row>
    <row r="51" spans="1:15">
      <c r="A51" s="62" t="s">
        <v>212</v>
      </c>
      <c r="B51" s="62">
        <v>10</v>
      </c>
      <c r="C51" s="5" t="s">
        <v>216</v>
      </c>
      <c r="E51" s="12" t="s">
        <v>399</v>
      </c>
      <c r="F51" s="62" t="s">
        <v>398</v>
      </c>
      <c r="G51" s="62">
        <v>0</v>
      </c>
      <c r="H51" s="62">
        <v>0</v>
      </c>
      <c r="I51" s="62">
        <v>0</v>
      </c>
      <c r="J51" s="62">
        <v>0</v>
      </c>
      <c r="K51" s="62">
        <v>0</v>
      </c>
      <c r="L51" s="62">
        <v>0</v>
      </c>
      <c r="M51" s="62">
        <v>1</v>
      </c>
      <c r="N51" s="62" t="s">
        <v>18</v>
      </c>
      <c r="O51" s="62" t="s">
        <v>397</v>
      </c>
    </row>
    <row r="52" spans="1:15">
      <c r="A52" s="62" t="s">
        <v>212</v>
      </c>
      <c r="B52" s="62">
        <v>11</v>
      </c>
      <c r="C52" s="5" t="s">
        <v>216</v>
      </c>
      <c r="E52" s="12" t="s">
        <v>399</v>
      </c>
      <c r="F52" s="62" t="s">
        <v>401</v>
      </c>
      <c r="G52" s="62">
        <v>0</v>
      </c>
      <c r="H52" s="62">
        <v>0</v>
      </c>
      <c r="I52" s="62">
        <v>1</v>
      </c>
      <c r="J52" s="62">
        <v>0</v>
      </c>
      <c r="K52" s="62">
        <v>0</v>
      </c>
      <c r="L52" s="62">
        <v>0</v>
      </c>
      <c r="M52" s="62">
        <v>0</v>
      </c>
      <c r="N52" s="62" t="s">
        <v>18</v>
      </c>
      <c r="O52" s="62" t="s">
        <v>400</v>
      </c>
    </row>
    <row r="53" spans="1:15">
      <c r="A53" s="62" t="s">
        <v>212</v>
      </c>
      <c r="B53" s="62">
        <v>12</v>
      </c>
      <c r="C53" s="5" t="s">
        <v>216</v>
      </c>
      <c r="E53" s="62" t="s">
        <v>402</v>
      </c>
      <c r="F53" s="62" t="s">
        <v>404</v>
      </c>
      <c r="G53" s="62">
        <v>0</v>
      </c>
      <c r="H53" s="62">
        <v>0</v>
      </c>
      <c r="I53" s="62">
        <v>1</v>
      </c>
      <c r="J53" s="62">
        <v>0</v>
      </c>
      <c r="K53" s="62">
        <v>0</v>
      </c>
      <c r="L53" s="62">
        <v>0</v>
      </c>
      <c r="M53" s="62">
        <v>0</v>
      </c>
      <c r="N53" s="62" t="s">
        <v>18</v>
      </c>
      <c r="O53" s="62" t="s">
        <v>403</v>
      </c>
    </row>
    <row r="54" spans="1:15">
      <c r="A54" s="62" t="s">
        <v>212</v>
      </c>
      <c r="B54" s="62">
        <v>13</v>
      </c>
      <c r="C54" s="5" t="s">
        <v>216</v>
      </c>
      <c r="E54" s="62" t="s">
        <v>402</v>
      </c>
      <c r="F54" s="62" t="s">
        <v>406</v>
      </c>
      <c r="G54" s="62">
        <v>1</v>
      </c>
      <c r="H54" s="62">
        <v>0</v>
      </c>
      <c r="I54" s="62">
        <v>0</v>
      </c>
      <c r="J54" s="62">
        <v>0</v>
      </c>
      <c r="K54" s="62">
        <v>0</v>
      </c>
      <c r="L54" s="62">
        <v>0</v>
      </c>
      <c r="M54" s="62">
        <v>0</v>
      </c>
      <c r="N54" s="62" t="s">
        <v>18</v>
      </c>
      <c r="O54" s="62" t="s">
        <v>405</v>
      </c>
    </row>
    <row r="55" spans="1:15">
      <c r="A55" s="62" t="s">
        <v>212</v>
      </c>
      <c r="B55" s="62">
        <v>14</v>
      </c>
      <c r="C55" s="5" t="s">
        <v>216</v>
      </c>
      <c r="E55" s="62" t="s">
        <v>407</v>
      </c>
      <c r="F55" s="62" t="s">
        <v>408</v>
      </c>
      <c r="G55" s="62">
        <v>0</v>
      </c>
      <c r="H55" s="62">
        <v>0</v>
      </c>
      <c r="I55" s="62">
        <v>1</v>
      </c>
      <c r="J55" s="62">
        <v>1</v>
      </c>
      <c r="K55" s="62">
        <v>0</v>
      </c>
      <c r="L55" s="62">
        <v>0</v>
      </c>
      <c r="M55" s="62">
        <v>0</v>
      </c>
      <c r="N55" s="62" t="s">
        <v>18</v>
      </c>
      <c r="O55" s="6" t="s">
        <v>409</v>
      </c>
    </row>
    <row r="56" spans="1:15">
      <c r="A56" s="62" t="s">
        <v>212</v>
      </c>
      <c r="B56" s="62">
        <v>18</v>
      </c>
      <c r="C56" s="5" t="s">
        <v>216</v>
      </c>
      <c r="E56" s="62" t="s">
        <v>407</v>
      </c>
      <c r="F56" s="62" t="s">
        <v>417</v>
      </c>
      <c r="G56" s="62">
        <v>0</v>
      </c>
      <c r="H56" s="62">
        <v>0</v>
      </c>
      <c r="I56" s="62">
        <v>1</v>
      </c>
      <c r="J56" s="62">
        <v>0</v>
      </c>
      <c r="K56" s="62">
        <v>0</v>
      </c>
      <c r="L56" s="62">
        <v>0</v>
      </c>
      <c r="M56" s="62">
        <v>0</v>
      </c>
      <c r="N56" s="62" t="s">
        <v>18</v>
      </c>
      <c r="O56" s="62" t="s">
        <v>416</v>
      </c>
    </row>
    <row r="57" spans="1:15">
      <c r="A57" s="62" t="s">
        <v>212</v>
      </c>
      <c r="B57" s="62">
        <v>20</v>
      </c>
      <c r="C57" s="5" t="s">
        <v>216</v>
      </c>
      <c r="E57" s="62" t="s">
        <v>407</v>
      </c>
      <c r="F57" s="62" t="s">
        <v>421</v>
      </c>
      <c r="G57" s="62">
        <v>0</v>
      </c>
      <c r="H57" s="62">
        <v>0</v>
      </c>
      <c r="I57" s="62">
        <v>1</v>
      </c>
      <c r="J57" s="62">
        <v>0</v>
      </c>
      <c r="K57" s="62">
        <v>0</v>
      </c>
      <c r="L57" s="62">
        <v>0</v>
      </c>
      <c r="M57" s="62">
        <v>0</v>
      </c>
      <c r="N57" s="62" t="s">
        <v>18</v>
      </c>
      <c r="O57" s="6" t="s">
        <v>420</v>
      </c>
    </row>
    <row r="58" spans="1:15">
      <c r="A58" s="62" t="s">
        <v>212</v>
      </c>
      <c r="B58" s="62">
        <v>3</v>
      </c>
      <c r="C58" s="62" t="s">
        <v>213</v>
      </c>
      <c r="E58" s="62" t="s">
        <v>224</v>
      </c>
      <c r="F58" s="62" t="s">
        <v>223</v>
      </c>
      <c r="G58" s="62">
        <v>0</v>
      </c>
      <c r="H58" s="62">
        <v>1</v>
      </c>
      <c r="I58" s="62">
        <v>0</v>
      </c>
      <c r="J58" s="62">
        <v>0</v>
      </c>
      <c r="K58" s="62">
        <v>0</v>
      </c>
      <c r="L58" s="62">
        <v>0</v>
      </c>
      <c r="M58" s="62">
        <v>0</v>
      </c>
      <c r="N58" s="62" t="s">
        <v>33</v>
      </c>
      <c r="O58" s="62" t="s">
        <v>222</v>
      </c>
    </row>
    <row r="59" spans="1:15">
      <c r="A59" s="62" t="s">
        <v>212</v>
      </c>
      <c r="B59" s="62">
        <v>10</v>
      </c>
      <c r="C59" s="62" t="s">
        <v>213</v>
      </c>
      <c r="E59" s="9" t="s">
        <v>243</v>
      </c>
      <c r="F59" s="9" t="s">
        <v>244</v>
      </c>
      <c r="G59" s="62">
        <v>0</v>
      </c>
      <c r="H59" s="62">
        <v>0</v>
      </c>
      <c r="I59" s="62">
        <v>0</v>
      </c>
      <c r="J59" s="62">
        <v>0</v>
      </c>
      <c r="K59" s="62">
        <v>0</v>
      </c>
      <c r="L59" s="62">
        <v>0</v>
      </c>
      <c r="M59" s="62">
        <v>1</v>
      </c>
      <c r="N59" s="62" t="s">
        <v>33</v>
      </c>
      <c r="O59" s="62" t="s">
        <v>242</v>
      </c>
    </row>
    <row r="60" spans="1:15">
      <c r="A60" s="62" t="s">
        <v>212</v>
      </c>
      <c r="B60" s="62">
        <v>1</v>
      </c>
      <c r="C60" s="5" t="s">
        <v>214</v>
      </c>
      <c r="D60" s="62" t="s">
        <v>279</v>
      </c>
      <c r="E60" s="11" t="s">
        <v>278</v>
      </c>
      <c r="F60" s="62" t="s">
        <v>277</v>
      </c>
      <c r="G60" s="62">
        <v>0</v>
      </c>
      <c r="H60" s="62">
        <v>0</v>
      </c>
      <c r="I60" s="62">
        <v>1</v>
      </c>
      <c r="J60" s="62">
        <v>1</v>
      </c>
      <c r="K60" s="62">
        <v>0</v>
      </c>
      <c r="L60" s="62">
        <v>0</v>
      </c>
      <c r="M60" s="62">
        <v>0</v>
      </c>
      <c r="N60" s="62" t="s">
        <v>33</v>
      </c>
      <c r="O60" s="62" t="s">
        <v>276</v>
      </c>
    </row>
    <row r="61" spans="1:15">
      <c r="A61" s="62" t="s">
        <v>212</v>
      </c>
      <c r="B61" s="62">
        <v>8</v>
      </c>
      <c r="C61" s="5" t="s">
        <v>214</v>
      </c>
      <c r="D61" s="62" t="s">
        <v>295</v>
      </c>
      <c r="E61" s="9" t="s">
        <v>286</v>
      </c>
      <c r="F61" s="62" t="s">
        <v>296</v>
      </c>
      <c r="G61" s="62">
        <v>0</v>
      </c>
      <c r="H61" s="62">
        <v>0</v>
      </c>
      <c r="I61" s="62">
        <v>1</v>
      </c>
      <c r="J61" s="62">
        <v>1</v>
      </c>
      <c r="K61" s="62">
        <v>1</v>
      </c>
      <c r="L61" s="62">
        <v>0</v>
      </c>
      <c r="M61" s="62">
        <v>0</v>
      </c>
      <c r="N61" s="62" t="s">
        <v>33</v>
      </c>
      <c r="O61" s="62" t="s">
        <v>297</v>
      </c>
    </row>
    <row r="62" spans="1:15">
      <c r="A62" s="62" t="s">
        <v>212</v>
      </c>
      <c r="B62" s="62">
        <v>2</v>
      </c>
      <c r="C62" s="5" t="s">
        <v>215</v>
      </c>
      <c r="E62" s="62" t="s">
        <v>333</v>
      </c>
      <c r="F62" s="62" t="s">
        <v>335</v>
      </c>
      <c r="G62" s="62">
        <v>0</v>
      </c>
      <c r="H62" s="62">
        <v>0</v>
      </c>
      <c r="I62" s="62">
        <v>1</v>
      </c>
      <c r="J62" s="62">
        <v>1</v>
      </c>
      <c r="K62" s="62">
        <v>1</v>
      </c>
      <c r="L62" s="62">
        <v>0</v>
      </c>
      <c r="M62" s="62">
        <v>0</v>
      </c>
      <c r="N62" s="62" t="s">
        <v>33</v>
      </c>
      <c r="O62" s="62" t="s">
        <v>334</v>
      </c>
    </row>
    <row r="63" spans="1:15">
      <c r="A63" s="62" t="s">
        <v>212</v>
      </c>
      <c r="B63" s="62">
        <v>13</v>
      </c>
      <c r="C63" s="5" t="s">
        <v>215</v>
      </c>
      <c r="E63" s="62" t="s">
        <v>354</v>
      </c>
      <c r="F63" s="62" t="s">
        <v>360</v>
      </c>
      <c r="G63" s="62">
        <v>0</v>
      </c>
      <c r="H63" s="62">
        <v>0</v>
      </c>
      <c r="I63" s="62">
        <v>1</v>
      </c>
      <c r="J63" s="62">
        <v>1</v>
      </c>
      <c r="K63" s="62">
        <v>0</v>
      </c>
      <c r="L63" s="62">
        <v>0</v>
      </c>
      <c r="M63" s="62">
        <v>0</v>
      </c>
      <c r="N63" s="62" t="s">
        <v>33</v>
      </c>
      <c r="O63" s="62" t="s">
        <v>359</v>
      </c>
    </row>
    <row r="64" spans="1:15">
      <c r="A64" s="62" t="s">
        <v>212</v>
      </c>
      <c r="B64" s="62">
        <v>19</v>
      </c>
      <c r="C64" s="5" t="s">
        <v>215</v>
      </c>
      <c r="E64" s="62" t="s">
        <v>372</v>
      </c>
      <c r="F64" s="62" t="s">
        <v>374</v>
      </c>
      <c r="G64" s="62">
        <v>0</v>
      </c>
      <c r="H64" s="62">
        <v>0</v>
      </c>
      <c r="I64" s="62">
        <v>1</v>
      </c>
      <c r="J64" s="62">
        <v>0</v>
      </c>
      <c r="K64" s="62">
        <v>0</v>
      </c>
      <c r="L64" s="62">
        <v>0</v>
      </c>
      <c r="M64" s="62">
        <v>0</v>
      </c>
      <c r="N64" s="62" t="s">
        <v>33</v>
      </c>
      <c r="O64" s="62" t="s">
        <v>373</v>
      </c>
    </row>
    <row r="65" spans="1:15">
      <c r="A65" s="62" t="s">
        <v>212</v>
      </c>
      <c r="B65" s="62">
        <v>16</v>
      </c>
      <c r="C65" s="5" t="s">
        <v>216</v>
      </c>
      <c r="E65" s="62" t="s">
        <v>407</v>
      </c>
      <c r="F65" s="62" t="s">
        <v>413</v>
      </c>
      <c r="G65" s="62">
        <v>0</v>
      </c>
      <c r="H65" s="62">
        <v>0</v>
      </c>
      <c r="I65" s="62">
        <v>1</v>
      </c>
      <c r="J65" s="62">
        <v>0</v>
      </c>
      <c r="K65" s="62">
        <v>0</v>
      </c>
      <c r="L65" s="62">
        <v>0</v>
      </c>
      <c r="M65" s="62">
        <v>0</v>
      </c>
      <c r="N65" s="62" t="s">
        <v>33</v>
      </c>
      <c r="O65" s="62" t="s">
        <v>412</v>
      </c>
    </row>
    <row r="66" spans="1:15">
      <c r="A66" s="62" t="s">
        <v>212</v>
      </c>
      <c r="B66" s="62">
        <v>19</v>
      </c>
      <c r="C66" s="5" t="s">
        <v>216</v>
      </c>
      <c r="E66" s="62" t="s">
        <v>407</v>
      </c>
      <c r="F66" s="62" t="s">
        <v>418</v>
      </c>
      <c r="G66" s="62">
        <v>0</v>
      </c>
      <c r="H66" s="62">
        <v>0</v>
      </c>
      <c r="I66" s="62">
        <v>1</v>
      </c>
      <c r="J66" s="62">
        <v>0</v>
      </c>
      <c r="K66" s="62">
        <v>0</v>
      </c>
      <c r="L66" s="62">
        <v>0</v>
      </c>
      <c r="M66" s="62">
        <v>0</v>
      </c>
      <c r="N66" s="62" t="s">
        <v>33</v>
      </c>
      <c r="O66" s="62" t="s">
        <v>419</v>
      </c>
    </row>
    <row r="67" spans="1:15">
      <c r="A67" s="62" t="s">
        <v>212</v>
      </c>
      <c r="B67" s="62">
        <v>18</v>
      </c>
      <c r="C67" s="62" t="s">
        <v>213</v>
      </c>
      <c r="E67" s="9" t="s">
        <v>269</v>
      </c>
      <c r="F67" s="62" t="s">
        <v>268</v>
      </c>
      <c r="G67" s="62">
        <v>1</v>
      </c>
      <c r="H67" s="62">
        <v>0</v>
      </c>
      <c r="I67" s="62">
        <v>0</v>
      </c>
      <c r="J67" s="62">
        <v>0</v>
      </c>
      <c r="K67" s="62">
        <v>0</v>
      </c>
      <c r="L67" s="62">
        <v>0</v>
      </c>
      <c r="M67" s="62">
        <v>0</v>
      </c>
      <c r="N67" s="62" t="s">
        <v>23</v>
      </c>
      <c r="O67" s="62" t="s">
        <v>267</v>
      </c>
    </row>
    <row r="68" spans="1:15">
      <c r="A68" s="62" t="s">
        <v>212</v>
      </c>
      <c r="B68" s="62">
        <v>3</v>
      </c>
      <c r="C68" s="5" t="s">
        <v>214</v>
      </c>
      <c r="D68" s="62" t="s">
        <v>279</v>
      </c>
      <c r="E68" s="9" t="s">
        <v>286</v>
      </c>
      <c r="F68" s="62" t="s">
        <v>285</v>
      </c>
      <c r="G68" s="62">
        <v>0</v>
      </c>
      <c r="H68" s="62">
        <v>0</v>
      </c>
      <c r="I68" s="62">
        <v>1</v>
      </c>
      <c r="J68" s="62">
        <v>0</v>
      </c>
      <c r="K68" s="62">
        <v>0</v>
      </c>
      <c r="L68" s="62">
        <v>0</v>
      </c>
      <c r="M68" s="62">
        <v>0</v>
      </c>
      <c r="N68" s="62" t="s">
        <v>23</v>
      </c>
      <c r="O68" s="62" t="s">
        <v>284</v>
      </c>
    </row>
    <row r="69" spans="1:15">
      <c r="A69" s="62" t="s">
        <v>212</v>
      </c>
      <c r="B69" s="62">
        <v>5</v>
      </c>
      <c r="C69" s="5" t="s">
        <v>214</v>
      </c>
      <c r="D69" s="62" t="s">
        <v>279</v>
      </c>
      <c r="E69" s="9" t="s">
        <v>286</v>
      </c>
      <c r="F69" s="62" t="s">
        <v>290</v>
      </c>
      <c r="G69" s="62">
        <v>0</v>
      </c>
      <c r="H69" s="62">
        <v>0</v>
      </c>
      <c r="I69" s="62">
        <v>1</v>
      </c>
      <c r="J69" s="62">
        <v>0</v>
      </c>
      <c r="K69" s="62">
        <v>1</v>
      </c>
      <c r="L69" s="62">
        <v>0</v>
      </c>
      <c r="M69" s="62">
        <v>0</v>
      </c>
      <c r="N69" s="62" t="s">
        <v>23</v>
      </c>
      <c r="O69" s="62" t="s">
        <v>289</v>
      </c>
    </row>
    <row r="70" spans="1:15">
      <c r="A70" s="62" t="s">
        <v>212</v>
      </c>
      <c r="B70" s="62">
        <v>17</v>
      </c>
      <c r="C70" s="5" t="s">
        <v>214</v>
      </c>
      <c r="D70" s="62" t="s">
        <v>295</v>
      </c>
      <c r="E70" s="9" t="s">
        <v>321</v>
      </c>
      <c r="F70" s="62" t="s">
        <v>320</v>
      </c>
      <c r="G70" s="62">
        <v>1</v>
      </c>
      <c r="H70" s="62">
        <v>0</v>
      </c>
      <c r="I70" s="62">
        <v>0</v>
      </c>
      <c r="J70" s="62">
        <v>0</v>
      </c>
      <c r="K70" s="62">
        <v>0</v>
      </c>
      <c r="L70" s="62">
        <v>0</v>
      </c>
      <c r="M70" s="62">
        <v>0</v>
      </c>
      <c r="N70" s="62" t="s">
        <v>23</v>
      </c>
      <c r="O70" s="62" t="s">
        <v>322</v>
      </c>
    </row>
    <row r="71" spans="1:15">
      <c r="A71" s="62" t="s">
        <v>212</v>
      </c>
      <c r="B71" s="62">
        <v>19</v>
      </c>
      <c r="C71" s="5" t="s">
        <v>214</v>
      </c>
      <c r="D71" s="62" t="s">
        <v>279</v>
      </c>
      <c r="E71" s="9" t="s">
        <v>325</v>
      </c>
      <c r="F71" s="62" t="s">
        <v>327</v>
      </c>
      <c r="G71" s="62">
        <v>0</v>
      </c>
      <c r="H71" s="62">
        <v>0</v>
      </c>
      <c r="I71" s="62">
        <v>1</v>
      </c>
      <c r="J71" s="62">
        <v>1</v>
      </c>
      <c r="K71" s="62">
        <v>0</v>
      </c>
      <c r="L71" s="62">
        <v>0</v>
      </c>
      <c r="M71" s="62">
        <v>0</v>
      </c>
      <c r="N71" s="62" t="s">
        <v>23</v>
      </c>
      <c r="O71" s="62" t="s">
        <v>326</v>
      </c>
    </row>
    <row r="72" spans="1:15">
      <c r="A72" s="62" t="s">
        <v>212</v>
      </c>
      <c r="B72" s="62">
        <v>17</v>
      </c>
      <c r="C72" s="5" t="s">
        <v>216</v>
      </c>
      <c r="E72" s="62" t="s">
        <v>407</v>
      </c>
      <c r="F72" s="62" t="s">
        <v>415</v>
      </c>
      <c r="G72" s="62">
        <v>0</v>
      </c>
      <c r="H72" s="62">
        <v>0</v>
      </c>
      <c r="I72" s="62">
        <v>0</v>
      </c>
      <c r="J72" s="62">
        <v>0</v>
      </c>
      <c r="K72" s="62">
        <v>0</v>
      </c>
      <c r="L72" s="62">
        <v>0</v>
      </c>
      <c r="M72" s="62">
        <v>1</v>
      </c>
      <c r="N72" s="62" t="s">
        <v>23</v>
      </c>
      <c r="O72" s="62" t="s">
        <v>414</v>
      </c>
    </row>
    <row r="73" spans="1:15">
      <c r="A73" s="62" t="s">
        <v>212</v>
      </c>
      <c r="B73" s="62">
        <v>2</v>
      </c>
      <c r="C73" s="5" t="s">
        <v>214</v>
      </c>
      <c r="D73" s="62" t="s">
        <v>283</v>
      </c>
      <c r="E73" s="11" t="s">
        <v>281</v>
      </c>
      <c r="F73" s="62" t="s">
        <v>282</v>
      </c>
      <c r="G73" s="62">
        <v>0</v>
      </c>
      <c r="H73" s="62">
        <v>0</v>
      </c>
      <c r="I73" s="62">
        <v>1</v>
      </c>
      <c r="J73" s="62">
        <v>1</v>
      </c>
      <c r="K73" s="62">
        <v>1</v>
      </c>
      <c r="L73" s="62">
        <v>0</v>
      </c>
      <c r="M73" s="62">
        <v>0</v>
      </c>
      <c r="N73" s="62" t="s">
        <v>24</v>
      </c>
      <c r="O73" s="62" t="s">
        <v>280</v>
      </c>
    </row>
    <row r="74" spans="1:15">
      <c r="A74" s="62" t="s">
        <v>212</v>
      </c>
      <c r="B74" s="62">
        <v>6</v>
      </c>
      <c r="C74" s="5" t="s">
        <v>214</v>
      </c>
      <c r="D74" s="62" t="s">
        <v>283</v>
      </c>
      <c r="E74" s="9" t="s">
        <v>286</v>
      </c>
      <c r="F74" s="62" t="s">
        <v>292</v>
      </c>
      <c r="G74" s="62">
        <v>0</v>
      </c>
      <c r="H74" s="62">
        <v>1</v>
      </c>
      <c r="I74" s="62">
        <v>0</v>
      </c>
      <c r="J74" s="62">
        <v>0</v>
      </c>
      <c r="K74" s="62">
        <v>0</v>
      </c>
      <c r="L74" s="62">
        <v>0</v>
      </c>
      <c r="M74" s="62">
        <v>0</v>
      </c>
      <c r="N74" s="62" t="s">
        <v>24</v>
      </c>
      <c r="O74" s="62" t="s">
        <v>291</v>
      </c>
    </row>
    <row r="75" spans="1:15">
      <c r="A75" s="62" t="s">
        <v>212</v>
      </c>
      <c r="B75" s="62">
        <v>13</v>
      </c>
      <c r="C75" s="5" t="s">
        <v>214</v>
      </c>
      <c r="D75" s="62" t="s">
        <v>279</v>
      </c>
      <c r="E75" s="9" t="s">
        <v>311</v>
      </c>
      <c r="F75" s="62" t="s">
        <v>310</v>
      </c>
      <c r="G75" s="62">
        <v>0</v>
      </c>
      <c r="H75" s="62">
        <v>0</v>
      </c>
      <c r="I75" s="62">
        <v>1</v>
      </c>
      <c r="J75" s="62">
        <v>1</v>
      </c>
      <c r="K75" s="62">
        <v>0</v>
      </c>
      <c r="L75" s="62">
        <v>0</v>
      </c>
      <c r="M75" s="62">
        <v>0</v>
      </c>
      <c r="N75" s="62" t="s">
        <v>24</v>
      </c>
      <c r="O75" s="62" t="s">
        <v>309</v>
      </c>
    </row>
    <row r="76" spans="1:15">
      <c r="A76" s="62" t="s">
        <v>212</v>
      </c>
      <c r="B76" s="62">
        <v>14</v>
      </c>
      <c r="C76" s="5" t="s">
        <v>214</v>
      </c>
      <c r="D76" s="62" t="s">
        <v>283</v>
      </c>
      <c r="E76" s="9" t="s">
        <v>311</v>
      </c>
      <c r="F76" s="62" t="s">
        <v>313</v>
      </c>
      <c r="G76" s="62">
        <v>0</v>
      </c>
      <c r="H76" s="62">
        <v>1</v>
      </c>
      <c r="I76" s="62">
        <v>0</v>
      </c>
      <c r="J76" s="62">
        <v>0</v>
      </c>
      <c r="K76" s="62">
        <v>0</v>
      </c>
      <c r="L76" s="62">
        <v>0</v>
      </c>
      <c r="M76" s="62">
        <v>0</v>
      </c>
      <c r="N76" s="62" t="s">
        <v>24</v>
      </c>
      <c r="O76" s="62" t="s">
        <v>312</v>
      </c>
    </row>
    <row r="77" spans="1:15">
      <c r="A77" s="62" t="s">
        <v>212</v>
      </c>
      <c r="B77" s="62">
        <v>16</v>
      </c>
      <c r="C77" s="5" t="s">
        <v>214</v>
      </c>
      <c r="D77" s="62" t="s">
        <v>319</v>
      </c>
      <c r="E77" s="9" t="s">
        <v>311</v>
      </c>
      <c r="F77" s="62" t="s">
        <v>318</v>
      </c>
      <c r="G77" s="62">
        <v>0</v>
      </c>
      <c r="H77" s="62">
        <v>0</v>
      </c>
      <c r="I77" s="62">
        <v>1</v>
      </c>
      <c r="J77" s="62">
        <v>1</v>
      </c>
      <c r="K77" s="62">
        <v>1</v>
      </c>
      <c r="L77" s="62">
        <v>0</v>
      </c>
      <c r="M77" s="62">
        <v>0</v>
      </c>
      <c r="N77" s="62" t="s">
        <v>24</v>
      </c>
      <c r="O77" s="62" t="s">
        <v>317</v>
      </c>
    </row>
    <row r="78" spans="1:15">
      <c r="A78" s="62" t="s">
        <v>212</v>
      </c>
      <c r="B78" s="62">
        <v>12</v>
      </c>
      <c r="C78" s="5" t="s">
        <v>215</v>
      </c>
      <c r="E78" s="62" t="s">
        <v>354</v>
      </c>
      <c r="F78" s="62" t="s">
        <v>358</v>
      </c>
      <c r="G78" s="62">
        <v>0</v>
      </c>
      <c r="H78" s="62">
        <v>1</v>
      </c>
      <c r="I78" s="62">
        <v>0</v>
      </c>
      <c r="J78" s="62">
        <v>0</v>
      </c>
      <c r="K78" s="62">
        <v>0</v>
      </c>
      <c r="L78" s="62">
        <v>0</v>
      </c>
      <c r="M78" s="62">
        <v>0</v>
      </c>
      <c r="N78" s="62" t="s">
        <v>16</v>
      </c>
      <c r="O78" s="62" t="s">
        <v>357</v>
      </c>
    </row>
    <row r="79" spans="1:15">
      <c r="A79" s="62" t="s">
        <v>212</v>
      </c>
      <c r="B79" s="62">
        <v>6</v>
      </c>
      <c r="C79" s="5" t="s">
        <v>216</v>
      </c>
      <c r="E79" s="62" t="s">
        <v>384</v>
      </c>
      <c r="F79" s="62" t="s">
        <v>389</v>
      </c>
      <c r="G79" s="62">
        <v>1</v>
      </c>
      <c r="H79" s="62">
        <v>0</v>
      </c>
      <c r="I79" s="62">
        <v>0</v>
      </c>
      <c r="J79" s="62">
        <v>0</v>
      </c>
      <c r="K79" s="62">
        <v>0</v>
      </c>
      <c r="L79" s="62">
        <v>0</v>
      </c>
      <c r="M79" s="62">
        <v>0</v>
      </c>
      <c r="N79" s="62" t="s">
        <v>16</v>
      </c>
      <c r="O79" s="62" t="s">
        <v>388</v>
      </c>
    </row>
    <row r="80" spans="1:15">
      <c r="A80" s="62" t="s">
        <v>212</v>
      </c>
      <c r="B80" s="62">
        <v>1</v>
      </c>
      <c r="C80" s="5" t="s">
        <v>216</v>
      </c>
      <c r="E80" s="62" t="s">
        <v>377</v>
      </c>
      <c r="F80" s="62" t="s">
        <v>379</v>
      </c>
      <c r="G80" s="62">
        <v>1</v>
      </c>
      <c r="H80" s="62">
        <v>0</v>
      </c>
      <c r="I80" s="62">
        <v>0</v>
      </c>
      <c r="J80" s="62">
        <v>0</v>
      </c>
      <c r="K80" s="62">
        <v>0</v>
      </c>
      <c r="L80" s="62">
        <v>0</v>
      </c>
      <c r="M80" s="62">
        <v>0</v>
      </c>
      <c r="N80" s="62" t="s">
        <v>27</v>
      </c>
      <c r="O80" s="62" t="s">
        <v>378</v>
      </c>
    </row>
    <row r="81" spans="1:18">
      <c r="A81" s="62" t="s">
        <v>212</v>
      </c>
      <c r="B81" s="62">
        <v>2</v>
      </c>
      <c r="C81" s="62" t="s">
        <v>213</v>
      </c>
      <c r="E81" s="62" t="s">
        <v>219</v>
      </c>
      <c r="F81" s="62" t="s">
        <v>220</v>
      </c>
      <c r="G81" s="62">
        <v>0</v>
      </c>
      <c r="H81" s="62">
        <v>0</v>
      </c>
      <c r="I81" s="62">
        <v>1</v>
      </c>
      <c r="J81" s="62">
        <v>1</v>
      </c>
      <c r="K81" s="62">
        <v>0</v>
      </c>
      <c r="L81" s="62">
        <v>1</v>
      </c>
      <c r="M81" s="62">
        <v>0</v>
      </c>
      <c r="N81" s="62" t="s">
        <v>22</v>
      </c>
      <c r="O81" s="62" t="s">
        <v>221</v>
      </c>
    </row>
    <row r="82" spans="1:18">
      <c r="C82" s="5"/>
      <c r="F82" s="65" t="s">
        <v>954</v>
      </c>
      <c r="G82" s="65">
        <f t="shared" ref="G82:M82" si="0">SUM(G2:G81)</f>
        <v>15</v>
      </c>
      <c r="H82" s="65">
        <f t="shared" si="0"/>
        <v>10</v>
      </c>
      <c r="I82" s="65">
        <f t="shared" si="0"/>
        <v>47</v>
      </c>
      <c r="J82" s="65">
        <f t="shared" si="0"/>
        <v>25</v>
      </c>
      <c r="K82" s="65">
        <f t="shared" si="0"/>
        <v>10</v>
      </c>
      <c r="L82" s="65">
        <f t="shared" si="0"/>
        <v>2</v>
      </c>
      <c r="M82" s="65">
        <f t="shared" si="0"/>
        <v>8</v>
      </c>
    </row>
    <row r="84" spans="1:18">
      <c r="A84" s="86" t="s">
        <v>1843</v>
      </c>
      <c r="B84" s="123" t="s">
        <v>1884</v>
      </c>
      <c r="C84" s="123"/>
      <c r="D84" s="123"/>
      <c r="F84" s="86" t="s">
        <v>1843</v>
      </c>
      <c r="G84" s="123" t="s">
        <v>1896</v>
      </c>
      <c r="H84" s="123"/>
      <c r="I84" s="123"/>
    </row>
    <row r="85" spans="1:18">
      <c r="A85" s="86"/>
      <c r="B85" s="123"/>
      <c r="C85" s="123"/>
      <c r="D85" s="123"/>
      <c r="F85" s="86"/>
      <c r="G85" s="123"/>
      <c r="H85" s="123"/>
      <c r="I85" s="123"/>
    </row>
    <row r="86" spans="1:18">
      <c r="A86" s="86" t="s">
        <v>1845</v>
      </c>
      <c r="B86" s="123"/>
      <c r="C86" s="123"/>
      <c r="D86" s="123"/>
      <c r="E86" s="6"/>
      <c r="F86" s="86" t="s">
        <v>1845</v>
      </c>
      <c r="G86" s="123"/>
      <c r="H86" s="123"/>
      <c r="I86" s="123"/>
      <c r="J86" s="6"/>
      <c r="K86" s="6"/>
      <c r="L86" s="6"/>
      <c r="M86" s="6"/>
      <c r="N86" s="6"/>
      <c r="O86" s="6"/>
      <c r="P86" s="6"/>
      <c r="Q86" s="6"/>
      <c r="R86" s="6"/>
    </row>
    <row r="87" spans="1:18">
      <c r="A87" s="86" t="s">
        <v>1846</v>
      </c>
      <c r="B87" s="123" t="s">
        <v>1847</v>
      </c>
      <c r="C87" s="123"/>
      <c r="D87" s="123"/>
      <c r="E87" s="1"/>
      <c r="F87" s="86" t="s">
        <v>1846</v>
      </c>
      <c r="G87" s="123" t="s">
        <v>1847</v>
      </c>
      <c r="H87" s="123"/>
      <c r="I87" s="123"/>
      <c r="J87" s="1"/>
      <c r="K87" s="1"/>
      <c r="L87" s="1"/>
      <c r="M87" s="1"/>
      <c r="N87" s="1"/>
    </row>
    <row r="88" spans="1:18">
      <c r="A88" s="86" t="s">
        <v>1848</v>
      </c>
      <c r="B88" s="123" t="s">
        <v>1885</v>
      </c>
      <c r="C88" s="123"/>
      <c r="D88" s="123"/>
      <c r="E88" s="9"/>
      <c r="F88" s="86" t="s">
        <v>1848</v>
      </c>
      <c r="G88" s="123" t="s">
        <v>1897</v>
      </c>
      <c r="H88" s="123"/>
      <c r="I88" s="123"/>
    </row>
    <row r="89" spans="1:18">
      <c r="A89" s="86" t="s">
        <v>1850</v>
      </c>
      <c r="B89" s="123">
        <v>3.1709999999999998</v>
      </c>
      <c r="C89" s="123"/>
      <c r="D89" s="123"/>
      <c r="E89" s="9"/>
      <c r="F89" s="86" t="s">
        <v>1850</v>
      </c>
      <c r="G89" s="123">
        <v>1.47</v>
      </c>
      <c r="H89" s="123"/>
      <c r="I89" s="123"/>
    </row>
    <row r="90" spans="1:18">
      <c r="A90" s="86" t="s">
        <v>1851</v>
      </c>
      <c r="B90" s="123">
        <v>1.5E-3</v>
      </c>
      <c r="C90" s="123"/>
      <c r="D90" s="123"/>
      <c r="E90" s="9"/>
      <c r="F90" s="86" t="s">
        <v>1851</v>
      </c>
      <c r="G90" s="123">
        <v>0.14169999999999999</v>
      </c>
      <c r="H90" s="123"/>
      <c r="I90" s="123"/>
    </row>
    <row r="91" spans="1:18">
      <c r="A91" s="86" t="s">
        <v>1852</v>
      </c>
      <c r="B91" s="123" t="s">
        <v>1765</v>
      </c>
      <c r="C91" s="123"/>
      <c r="D91" s="123"/>
      <c r="E91" s="9"/>
      <c r="F91" s="86" t="s">
        <v>1852</v>
      </c>
      <c r="G91" s="123" t="s">
        <v>1771</v>
      </c>
      <c r="H91" s="123"/>
      <c r="I91" s="123"/>
    </row>
    <row r="92" spans="1:18">
      <c r="A92" s="86" t="s">
        <v>1853</v>
      </c>
      <c r="B92" s="123" t="s">
        <v>1854</v>
      </c>
      <c r="C92" s="123"/>
      <c r="D92" s="123"/>
      <c r="E92" s="9"/>
      <c r="F92" s="86" t="s">
        <v>1853</v>
      </c>
      <c r="G92" s="123" t="s">
        <v>1854</v>
      </c>
      <c r="H92" s="123"/>
      <c r="I92" s="123"/>
    </row>
    <row r="93" spans="1:18">
      <c r="A93" s="86" t="s">
        <v>1855</v>
      </c>
      <c r="B93" s="123" t="s">
        <v>1874</v>
      </c>
      <c r="C93" s="123"/>
      <c r="D93" s="123"/>
      <c r="E93" s="9"/>
      <c r="F93" s="86" t="s">
        <v>1855</v>
      </c>
      <c r="G93" s="123" t="s">
        <v>1856</v>
      </c>
      <c r="H93" s="123"/>
      <c r="I93" s="123"/>
    </row>
    <row r="94" spans="1:18">
      <c r="A94" s="86"/>
      <c r="B94" s="123"/>
      <c r="C94" s="123"/>
      <c r="D94" s="123"/>
      <c r="E94" s="9"/>
      <c r="F94" s="86"/>
      <c r="G94" s="123"/>
      <c r="H94" s="123"/>
      <c r="I94" s="123"/>
    </row>
    <row r="95" spans="1:18">
      <c r="A95" s="86" t="s">
        <v>1857</v>
      </c>
      <c r="B95" s="123" t="s">
        <v>1875</v>
      </c>
      <c r="C95" s="123" t="s">
        <v>1886</v>
      </c>
      <c r="D95" s="123" t="s">
        <v>1777</v>
      </c>
      <c r="E95" s="9"/>
      <c r="F95" s="86" t="s">
        <v>1857</v>
      </c>
      <c r="G95" s="123" t="s">
        <v>1858</v>
      </c>
      <c r="H95" s="123" t="s">
        <v>1859</v>
      </c>
      <c r="I95" s="123" t="s">
        <v>1777</v>
      </c>
    </row>
    <row r="96" spans="1:18">
      <c r="A96" s="86" t="s">
        <v>1887</v>
      </c>
      <c r="B96" s="123">
        <v>27</v>
      </c>
      <c r="C96" s="123">
        <v>53</v>
      </c>
      <c r="D96" s="123">
        <v>80</v>
      </c>
      <c r="E96" s="9"/>
      <c r="F96" s="86" t="s">
        <v>1860</v>
      </c>
      <c r="G96" s="123">
        <v>10</v>
      </c>
      <c r="H96" s="123">
        <v>17</v>
      </c>
      <c r="I96" s="123">
        <v>27</v>
      </c>
    </row>
    <row r="97" spans="1:9">
      <c r="A97" s="86" t="s">
        <v>1861</v>
      </c>
      <c r="B97" s="123">
        <v>47</v>
      </c>
      <c r="C97" s="123">
        <v>33</v>
      </c>
      <c r="D97" s="123">
        <v>80</v>
      </c>
      <c r="E97" s="9"/>
      <c r="F97" s="86" t="s">
        <v>1861</v>
      </c>
      <c r="G97" s="123">
        <v>10</v>
      </c>
      <c r="H97" s="123">
        <v>37</v>
      </c>
      <c r="I97" s="123">
        <v>47</v>
      </c>
    </row>
    <row r="98" spans="1:9">
      <c r="A98" s="86" t="s">
        <v>1777</v>
      </c>
      <c r="B98" s="123">
        <v>74</v>
      </c>
      <c r="C98" s="123">
        <v>86</v>
      </c>
      <c r="D98" s="123">
        <v>160</v>
      </c>
      <c r="E98" s="9"/>
      <c r="F98" s="86" t="s">
        <v>1777</v>
      </c>
      <c r="G98" s="123">
        <v>20</v>
      </c>
      <c r="H98" s="123">
        <v>54</v>
      </c>
      <c r="I98" s="123">
        <v>74</v>
      </c>
    </row>
    <row r="99" spans="1:9">
      <c r="A99" s="86"/>
      <c r="B99" s="123"/>
      <c r="C99" s="123"/>
      <c r="D99" s="123"/>
      <c r="E99" s="9"/>
      <c r="F99" s="86"/>
      <c r="G99" s="123"/>
      <c r="H99" s="123"/>
      <c r="I99" s="123"/>
    </row>
    <row r="100" spans="1:9">
      <c r="A100" s="86" t="s">
        <v>1862</v>
      </c>
      <c r="B100" s="123" t="s">
        <v>1875</v>
      </c>
      <c r="C100" s="123" t="s">
        <v>1886</v>
      </c>
      <c r="D100" s="123"/>
      <c r="E100" s="9"/>
      <c r="F100" s="86" t="s">
        <v>1862</v>
      </c>
      <c r="G100" s="123" t="s">
        <v>1858</v>
      </c>
      <c r="H100" s="123" t="s">
        <v>1859</v>
      </c>
      <c r="I100" s="123"/>
    </row>
    <row r="101" spans="1:9">
      <c r="A101" s="86" t="s">
        <v>1887</v>
      </c>
      <c r="B101" s="123" t="s">
        <v>1888</v>
      </c>
      <c r="C101" s="123" t="s">
        <v>1889</v>
      </c>
      <c r="D101" s="123"/>
      <c r="F101" s="86" t="s">
        <v>1860</v>
      </c>
      <c r="G101" s="123" t="s">
        <v>1898</v>
      </c>
      <c r="H101" s="123" t="s">
        <v>1899</v>
      </c>
      <c r="I101" s="123"/>
    </row>
    <row r="102" spans="1:9">
      <c r="A102" s="86" t="s">
        <v>1861</v>
      </c>
      <c r="B102" s="123" t="s">
        <v>1890</v>
      </c>
      <c r="C102" s="123" t="s">
        <v>1891</v>
      </c>
      <c r="D102" s="123"/>
      <c r="F102" s="86" t="s">
        <v>1861</v>
      </c>
      <c r="G102" s="123" t="s">
        <v>1900</v>
      </c>
      <c r="H102" s="123" t="s">
        <v>1901</v>
      </c>
      <c r="I102" s="123"/>
    </row>
    <row r="103" spans="1:9">
      <c r="A103" s="86"/>
      <c r="B103" s="123"/>
      <c r="C103" s="123"/>
      <c r="D103" s="123"/>
      <c r="F103" s="86"/>
      <c r="G103" s="123"/>
      <c r="H103" s="123"/>
      <c r="I103" s="123"/>
    </row>
    <row r="104" spans="1:9">
      <c r="A104" s="86" t="s">
        <v>1867</v>
      </c>
      <c r="B104" s="123" t="s">
        <v>1875</v>
      </c>
      <c r="C104" s="123" t="s">
        <v>1886</v>
      </c>
      <c r="D104" s="123"/>
      <c r="F104" s="86" t="s">
        <v>1867</v>
      </c>
      <c r="G104" s="123" t="s">
        <v>1858</v>
      </c>
      <c r="H104" s="123" t="s">
        <v>1859</v>
      </c>
      <c r="I104" s="123"/>
    </row>
    <row r="105" spans="1:9">
      <c r="A105" s="86" t="s">
        <v>1887</v>
      </c>
      <c r="B105" s="123" t="s">
        <v>1892</v>
      </c>
      <c r="C105" s="123" t="s">
        <v>1893</v>
      </c>
      <c r="D105" s="123"/>
      <c r="F105" s="86" t="s">
        <v>1860</v>
      </c>
      <c r="G105" s="123" t="s">
        <v>1902</v>
      </c>
      <c r="H105" s="123" t="s">
        <v>1903</v>
      </c>
      <c r="I105" s="123"/>
    </row>
    <row r="106" spans="1:9">
      <c r="A106" s="86" t="s">
        <v>1861</v>
      </c>
      <c r="B106" s="123" t="s">
        <v>1894</v>
      </c>
      <c r="C106" s="123" t="s">
        <v>1895</v>
      </c>
      <c r="D106" s="123"/>
      <c r="F106" s="86" t="s">
        <v>1861</v>
      </c>
      <c r="G106" s="123" t="s">
        <v>1902</v>
      </c>
      <c r="H106" s="123" t="s">
        <v>1904</v>
      </c>
      <c r="I106" s="123"/>
    </row>
  </sheetData>
  <sortState ref="A2:O86">
    <sortCondition ref="N1"/>
  </sortState>
  <dataValidations count="1">
    <dataValidation type="list" allowBlank="1" showInputMessage="1" showErrorMessage="1" sqref="N1:N31 N87:N104 N33:N81" xr:uid="{00000000-0002-0000-0200-000000000000}">
      <formula1>$Q$2:$Q$13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R106"/>
  <sheetViews>
    <sheetView workbookViewId="0">
      <pane ySplit="1" topLeftCell="A76" activePane="bottomLeft" state="frozen"/>
      <selection pane="bottomLeft" activeCell="F84" sqref="F84:I106"/>
    </sheetView>
  </sheetViews>
  <sheetFormatPr baseColWidth="10" defaultRowHeight="16"/>
  <cols>
    <col min="2" max="2" width="7.5" style="38" customWidth="1"/>
    <col min="3" max="3" width="19.6640625" style="9" customWidth="1"/>
    <col min="14" max="14" width="10.83203125" style="9"/>
  </cols>
  <sheetData>
    <row r="1" spans="1:18" s="38" customFormat="1" ht="53" customHeight="1">
      <c r="A1" s="1" t="s">
        <v>0</v>
      </c>
      <c r="B1" s="1" t="s">
        <v>1</v>
      </c>
      <c r="C1" s="13" t="s">
        <v>2</v>
      </c>
      <c r="D1" s="1" t="s">
        <v>3</v>
      </c>
      <c r="E1" s="1" t="s">
        <v>4</v>
      </c>
      <c r="F1" s="2" t="s">
        <v>5</v>
      </c>
      <c r="G1" s="1" t="s">
        <v>11</v>
      </c>
      <c r="H1" s="1" t="s">
        <v>12</v>
      </c>
      <c r="I1" s="1" t="s">
        <v>13</v>
      </c>
      <c r="J1" s="1" t="s">
        <v>133</v>
      </c>
      <c r="K1" s="1" t="s">
        <v>25</v>
      </c>
      <c r="L1" s="1" t="s">
        <v>41</v>
      </c>
      <c r="M1" s="1" t="s">
        <v>14</v>
      </c>
      <c r="N1" s="8" t="s">
        <v>16</v>
      </c>
      <c r="O1" s="1" t="s">
        <v>137</v>
      </c>
      <c r="R1" s="10"/>
    </row>
    <row r="2" spans="1:18">
      <c r="A2" t="s">
        <v>559</v>
      </c>
      <c r="B2" s="38">
        <v>18</v>
      </c>
      <c r="C2" s="42" t="s">
        <v>560</v>
      </c>
      <c r="D2" t="s">
        <v>590</v>
      </c>
      <c r="E2" t="s">
        <v>598</v>
      </c>
      <c r="F2" t="s">
        <v>613</v>
      </c>
      <c r="G2">
        <v>0</v>
      </c>
      <c r="H2" s="38">
        <v>0</v>
      </c>
      <c r="I2" s="38">
        <v>1</v>
      </c>
      <c r="J2" s="38">
        <v>1</v>
      </c>
      <c r="K2" s="38">
        <v>0</v>
      </c>
      <c r="L2" s="38">
        <v>0</v>
      </c>
      <c r="M2">
        <v>0</v>
      </c>
      <c r="N2" s="9" t="s">
        <v>21</v>
      </c>
      <c r="O2" t="s">
        <v>612</v>
      </c>
      <c r="P2" s="38"/>
      <c r="Q2" s="38" t="s">
        <v>16</v>
      </c>
    </row>
    <row r="3" spans="1:18">
      <c r="A3" s="38" t="s">
        <v>559</v>
      </c>
      <c r="B3" s="38">
        <v>6</v>
      </c>
      <c r="C3" s="42" t="s">
        <v>560</v>
      </c>
      <c r="D3" s="38" t="s">
        <v>583</v>
      </c>
      <c r="E3" s="38" t="s">
        <v>571</v>
      </c>
      <c r="F3" t="s">
        <v>582</v>
      </c>
      <c r="G3">
        <v>0</v>
      </c>
      <c r="H3">
        <v>0</v>
      </c>
      <c r="I3">
        <v>1</v>
      </c>
      <c r="J3">
        <v>1</v>
      </c>
      <c r="K3">
        <v>1</v>
      </c>
      <c r="L3">
        <v>0</v>
      </c>
      <c r="M3">
        <v>0</v>
      </c>
      <c r="N3" s="9" t="s">
        <v>17</v>
      </c>
      <c r="O3" t="s">
        <v>585</v>
      </c>
      <c r="P3" s="38"/>
      <c r="Q3" s="38" t="s">
        <v>17</v>
      </c>
    </row>
    <row r="4" spans="1:18">
      <c r="A4" s="38" t="s">
        <v>559</v>
      </c>
      <c r="B4" s="38">
        <v>20</v>
      </c>
      <c r="C4" s="42" t="s">
        <v>560</v>
      </c>
      <c r="D4" t="s">
        <v>610</v>
      </c>
      <c r="E4" s="38" t="s">
        <v>615</v>
      </c>
      <c r="G4">
        <v>0</v>
      </c>
      <c r="H4">
        <v>0</v>
      </c>
      <c r="I4">
        <v>1</v>
      </c>
      <c r="J4">
        <v>0</v>
      </c>
      <c r="K4">
        <v>0</v>
      </c>
      <c r="L4">
        <v>0</v>
      </c>
      <c r="M4">
        <v>0</v>
      </c>
      <c r="N4" s="9" t="s">
        <v>17</v>
      </c>
      <c r="O4" t="s">
        <v>617</v>
      </c>
      <c r="P4" s="38"/>
      <c r="Q4" s="38" t="s">
        <v>18</v>
      </c>
    </row>
    <row r="5" spans="1:18">
      <c r="A5" s="38" t="s">
        <v>559</v>
      </c>
      <c r="B5" s="38">
        <v>1</v>
      </c>
      <c r="C5" s="42" t="s">
        <v>433</v>
      </c>
      <c r="D5" s="38"/>
      <c r="E5" s="38" t="s">
        <v>660</v>
      </c>
      <c r="F5" t="s">
        <v>662</v>
      </c>
      <c r="G5">
        <v>0</v>
      </c>
      <c r="H5">
        <v>0</v>
      </c>
      <c r="I5">
        <v>1</v>
      </c>
      <c r="J5">
        <v>0</v>
      </c>
      <c r="K5">
        <v>0</v>
      </c>
      <c r="L5">
        <v>0</v>
      </c>
      <c r="M5">
        <v>0</v>
      </c>
      <c r="N5" s="9" t="s">
        <v>17</v>
      </c>
      <c r="O5" t="s">
        <v>661</v>
      </c>
      <c r="P5" s="38"/>
      <c r="Q5" s="38" t="s">
        <v>19</v>
      </c>
    </row>
    <row r="6" spans="1:18">
      <c r="A6" s="38" t="s">
        <v>559</v>
      </c>
      <c r="B6" s="38">
        <v>3</v>
      </c>
      <c r="C6" s="42" t="s">
        <v>433</v>
      </c>
      <c r="D6" s="38"/>
      <c r="E6" s="38" t="s">
        <v>660</v>
      </c>
      <c r="F6" t="s">
        <v>666</v>
      </c>
      <c r="G6">
        <v>0</v>
      </c>
      <c r="H6">
        <v>0</v>
      </c>
      <c r="I6">
        <v>1</v>
      </c>
      <c r="J6">
        <v>0</v>
      </c>
      <c r="K6">
        <v>0</v>
      </c>
      <c r="L6">
        <v>0</v>
      </c>
      <c r="M6">
        <v>0</v>
      </c>
      <c r="N6" s="9" t="s">
        <v>17</v>
      </c>
      <c r="O6" t="s">
        <v>665</v>
      </c>
      <c r="P6" s="38"/>
      <c r="Q6" s="38" t="s">
        <v>20</v>
      </c>
    </row>
    <row r="7" spans="1:18">
      <c r="A7" s="38" t="s">
        <v>559</v>
      </c>
      <c r="B7" s="38">
        <v>4</v>
      </c>
      <c r="C7" s="42" t="s">
        <v>433</v>
      </c>
      <c r="E7" s="38" t="s">
        <v>660</v>
      </c>
      <c r="F7" s="5" t="s">
        <v>668</v>
      </c>
      <c r="G7">
        <v>0</v>
      </c>
      <c r="H7">
        <v>0</v>
      </c>
      <c r="I7">
        <v>1</v>
      </c>
      <c r="J7">
        <v>1</v>
      </c>
      <c r="K7">
        <v>1</v>
      </c>
      <c r="L7">
        <v>0</v>
      </c>
      <c r="M7">
        <v>0</v>
      </c>
      <c r="N7" s="9" t="s">
        <v>17</v>
      </c>
      <c r="O7" t="s">
        <v>667</v>
      </c>
      <c r="P7" s="38"/>
      <c r="Q7" s="38" t="s">
        <v>21</v>
      </c>
    </row>
    <row r="8" spans="1:18">
      <c r="A8" s="38" t="s">
        <v>559</v>
      </c>
      <c r="B8" s="38">
        <v>6</v>
      </c>
      <c r="C8" s="42" t="s">
        <v>433</v>
      </c>
      <c r="D8" s="38"/>
      <c r="E8" s="38" t="s">
        <v>660</v>
      </c>
      <c r="F8" t="s">
        <v>672</v>
      </c>
      <c r="G8">
        <v>0</v>
      </c>
      <c r="H8">
        <v>0</v>
      </c>
      <c r="I8">
        <v>1</v>
      </c>
      <c r="J8">
        <v>1</v>
      </c>
      <c r="K8">
        <v>1</v>
      </c>
      <c r="L8">
        <v>0</v>
      </c>
      <c r="M8">
        <v>0</v>
      </c>
      <c r="N8" s="9" t="s">
        <v>17</v>
      </c>
      <c r="O8" t="s">
        <v>671</v>
      </c>
      <c r="P8" s="38"/>
      <c r="Q8" s="38" t="s">
        <v>22</v>
      </c>
    </row>
    <row r="9" spans="1:18">
      <c r="A9" s="38" t="s">
        <v>559</v>
      </c>
      <c r="B9" s="38">
        <v>9</v>
      </c>
      <c r="C9" s="42" t="s">
        <v>433</v>
      </c>
      <c r="D9" s="38"/>
      <c r="E9" s="38" t="s">
        <v>660</v>
      </c>
      <c r="F9" t="s">
        <v>678</v>
      </c>
      <c r="G9">
        <v>0</v>
      </c>
      <c r="H9" s="38">
        <v>0</v>
      </c>
      <c r="I9" s="38">
        <v>1</v>
      </c>
      <c r="J9" s="38">
        <v>1</v>
      </c>
      <c r="K9" s="38">
        <v>1</v>
      </c>
      <c r="L9" s="38">
        <v>0</v>
      </c>
      <c r="M9">
        <v>0</v>
      </c>
      <c r="N9" s="9" t="s">
        <v>17</v>
      </c>
      <c r="O9" t="s">
        <v>677</v>
      </c>
      <c r="P9" s="38"/>
      <c r="Q9" s="38" t="s">
        <v>23</v>
      </c>
    </row>
    <row r="10" spans="1:18">
      <c r="A10" s="38" t="s">
        <v>559</v>
      </c>
      <c r="B10" s="38">
        <v>10</v>
      </c>
      <c r="C10" s="42" t="s">
        <v>433</v>
      </c>
      <c r="E10" s="38" t="s">
        <v>660</v>
      </c>
      <c r="F10" t="s">
        <v>680</v>
      </c>
      <c r="G10">
        <v>0</v>
      </c>
      <c r="H10">
        <v>0</v>
      </c>
      <c r="I10">
        <v>1</v>
      </c>
      <c r="J10">
        <v>1</v>
      </c>
      <c r="K10">
        <v>1</v>
      </c>
      <c r="L10">
        <v>0</v>
      </c>
      <c r="M10">
        <v>0</v>
      </c>
      <c r="N10" s="9" t="s">
        <v>17</v>
      </c>
      <c r="O10" t="s">
        <v>679</v>
      </c>
      <c r="P10" s="38"/>
      <c r="Q10" s="38" t="s">
        <v>24</v>
      </c>
    </row>
    <row r="11" spans="1:18">
      <c r="A11" s="38" t="s">
        <v>559</v>
      </c>
      <c r="B11" s="38">
        <v>11</v>
      </c>
      <c r="C11" s="42" t="s">
        <v>433</v>
      </c>
      <c r="D11" s="38"/>
      <c r="E11" s="38" t="s">
        <v>660</v>
      </c>
      <c r="F11" t="s">
        <v>682</v>
      </c>
      <c r="G11">
        <v>0</v>
      </c>
      <c r="H11">
        <v>0</v>
      </c>
      <c r="I11">
        <v>1</v>
      </c>
      <c r="J11">
        <v>0</v>
      </c>
      <c r="K11">
        <v>0</v>
      </c>
      <c r="L11">
        <v>0</v>
      </c>
      <c r="M11">
        <v>0</v>
      </c>
      <c r="N11" s="9" t="s">
        <v>17</v>
      </c>
      <c r="O11" t="s">
        <v>681</v>
      </c>
      <c r="P11" s="38"/>
      <c r="Q11" s="38" t="s">
        <v>27</v>
      </c>
    </row>
    <row r="12" spans="1:18">
      <c r="A12" s="38" t="s">
        <v>559</v>
      </c>
      <c r="B12" s="38">
        <v>13</v>
      </c>
      <c r="C12" s="42" t="s">
        <v>433</v>
      </c>
      <c r="E12" s="38" t="s">
        <v>660</v>
      </c>
      <c r="F12" t="s">
        <v>686</v>
      </c>
      <c r="G12">
        <v>0</v>
      </c>
      <c r="H12" s="38">
        <v>0</v>
      </c>
      <c r="I12" s="38">
        <v>1</v>
      </c>
      <c r="J12" s="38">
        <v>1</v>
      </c>
      <c r="K12" s="38">
        <v>1</v>
      </c>
      <c r="L12" s="38">
        <v>0</v>
      </c>
      <c r="M12">
        <v>0</v>
      </c>
      <c r="N12" s="9" t="s">
        <v>17</v>
      </c>
      <c r="O12" t="s">
        <v>685</v>
      </c>
      <c r="P12" s="38"/>
      <c r="Q12" s="38" t="s">
        <v>33</v>
      </c>
    </row>
    <row r="13" spans="1:18">
      <c r="A13" s="38" t="s">
        <v>559</v>
      </c>
      <c r="B13" s="38">
        <v>15</v>
      </c>
      <c r="C13" s="42" t="s">
        <v>433</v>
      </c>
      <c r="E13" t="s">
        <v>660</v>
      </c>
      <c r="F13" t="s">
        <v>690</v>
      </c>
      <c r="G13">
        <v>0</v>
      </c>
      <c r="H13">
        <v>0</v>
      </c>
      <c r="I13">
        <v>1</v>
      </c>
      <c r="J13" s="38">
        <v>1</v>
      </c>
      <c r="K13" s="38">
        <v>0</v>
      </c>
      <c r="L13" s="38">
        <v>0</v>
      </c>
      <c r="M13" s="38">
        <v>0</v>
      </c>
      <c r="N13" s="9" t="s">
        <v>17</v>
      </c>
      <c r="O13" t="s">
        <v>689</v>
      </c>
      <c r="P13" s="38"/>
      <c r="Q13" s="38" t="s">
        <v>24</v>
      </c>
    </row>
    <row r="14" spans="1:18">
      <c r="A14" s="38" t="s">
        <v>559</v>
      </c>
      <c r="B14" s="38">
        <v>16</v>
      </c>
      <c r="C14" s="42" t="s">
        <v>433</v>
      </c>
      <c r="D14" s="38"/>
      <c r="E14" s="38" t="s">
        <v>660</v>
      </c>
      <c r="F14" t="s">
        <v>692</v>
      </c>
      <c r="G14">
        <v>0</v>
      </c>
      <c r="H14">
        <v>0</v>
      </c>
      <c r="I14">
        <v>1</v>
      </c>
      <c r="J14">
        <v>1</v>
      </c>
      <c r="K14">
        <v>1</v>
      </c>
      <c r="L14">
        <v>0</v>
      </c>
      <c r="M14">
        <v>0</v>
      </c>
      <c r="N14" s="9" t="s">
        <v>17</v>
      </c>
      <c r="O14" t="s">
        <v>691</v>
      </c>
    </row>
    <row r="15" spans="1:18">
      <c r="A15" s="38" t="s">
        <v>559</v>
      </c>
      <c r="B15" s="38">
        <v>18</v>
      </c>
      <c r="C15" s="42" t="s">
        <v>433</v>
      </c>
      <c r="D15" s="38"/>
      <c r="E15" s="38" t="s">
        <v>693</v>
      </c>
      <c r="F15" t="s">
        <v>697</v>
      </c>
      <c r="G15">
        <v>0</v>
      </c>
      <c r="H15">
        <v>0</v>
      </c>
      <c r="I15">
        <v>1</v>
      </c>
      <c r="J15">
        <v>1</v>
      </c>
      <c r="K15">
        <v>0</v>
      </c>
      <c r="L15">
        <v>0</v>
      </c>
      <c r="M15">
        <v>0</v>
      </c>
      <c r="N15" s="9" t="s">
        <v>17</v>
      </c>
      <c r="O15" t="s">
        <v>696</v>
      </c>
    </row>
    <row r="16" spans="1:18">
      <c r="A16" s="38" t="s">
        <v>559</v>
      </c>
      <c r="B16" s="38">
        <v>19</v>
      </c>
      <c r="C16" s="42" t="s">
        <v>433</v>
      </c>
      <c r="D16" s="38"/>
      <c r="E16" s="38" t="s">
        <v>693</v>
      </c>
      <c r="F16" t="s">
        <v>699</v>
      </c>
      <c r="G16">
        <v>0</v>
      </c>
      <c r="H16" s="38">
        <v>1</v>
      </c>
      <c r="I16" s="38">
        <v>0</v>
      </c>
      <c r="J16" s="38">
        <v>0</v>
      </c>
      <c r="K16" s="38">
        <v>0</v>
      </c>
      <c r="L16" s="38">
        <v>0</v>
      </c>
      <c r="M16">
        <v>0</v>
      </c>
      <c r="N16" s="9" t="s">
        <v>17</v>
      </c>
      <c r="O16" t="s">
        <v>698</v>
      </c>
    </row>
    <row r="17" spans="1:15">
      <c r="A17" s="38" t="s">
        <v>559</v>
      </c>
      <c r="B17" s="38">
        <v>20</v>
      </c>
      <c r="C17" s="42" t="s">
        <v>433</v>
      </c>
      <c r="D17" s="38"/>
      <c r="E17" s="38" t="s">
        <v>693</v>
      </c>
      <c r="F17" t="s">
        <v>701</v>
      </c>
      <c r="G17">
        <v>0</v>
      </c>
      <c r="H17" s="38">
        <v>0</v>
      </c>
      <c r="I17" s="38">
        <v>1</v>
      </c>
      <c r="J17" s="38">
        <v>1</v>
      </c>
      <c r="K17" s="38">
        <v>0</v>
      </c>
      <c r="L17" s="38">
        <v>0</v>
      </c>
      <c r="M17">
        <v>0</v>
      </c>
      <c r="N17" s="9" t="s">
        <v>17</v>
      </c>
      <c r="O17" t="s">
        <v>700</v>
      </c>
    </row>
    <row r="18" spans="1:15">
      <c r="A18" s="38" t="s">
        <v>559</v>
      </c>
      <c r="B18" s="38">
        <v>3</v>
      </c>
      <c r="C18" s="42" t="s">
        <v>432</v>
      </c>
      <c r="D18" t="s">
        <v>705</v>
      </c>
      <c r="E18" s="38" t="s">
        <v>702</v>
      </c>
      <c r="F18" t="s">
        <v>709</v>
      </c>
      <c r="G18">
        <v>0</v>
      </c>
      <c r="H18">
        <v>0</v>
      </c>
      <c r="I18">
        <v>1</v>
      </c>
      <c r="J18">
        <v>1</v>
      </c>
      <c r="K18">
        <v>0</v>
      </c>
      <c r="L18">
        <v>0</v>
      </c>
      <c r="M18">
        <v>0</v>
      </c>
      <c r="N18" s="9" t="s">
        <v>17</v>
      </c>
      <c r="O18" t="s">
        <v>708</v>
      </c>
    </row>
    <row r="19" spans="1:15">
      <c r="A19" s="38" t="s">
        <v>559</v>
      </c>
      <c r="B19" s="38">
        <v>11</v>
      </c>
      <c r="C19" s="42" t="s">
        <v>432</v>
      </c>
      <c r="D19" t="s">
        <v>731</v>
      </c>
      <c r="E19" s="38" t="s">
        <v>702</v>
      </c>
      <c r="F19" t="s">
        <v>730</v>
      </c>
      <c r="G19">
        <v>0</v>
      </c>
      <c r="H19">
        <v>0</v>
      </c>
      <c r="I19">
        <v>1</v>
      </c>
      <c r="J19">
        <v>1</v>
      </c>
      <c r="K19">
        <v>1</v>
      </c>
      <c r="L19">
        <v>0</v>
      </c>
      <c r="M19">
        <v>0</v>
      </c>
      <c r="N19" s="9" t="s">
        <v>17</v>
      </c>
      <c r="O19" t="s">
        <v>729</v>
      </c>
    </row>
    <row r="20" spans="1:15">
      <c r="A20" s="38" t="s">
        <v>559</v>
      </c>
      <c r="B20" s="38">
        <v>13</v>
      </c>
      <c r="C20" s="42" t="s">
        <v>432</v>
      </c>
      <c r="D20" t="s">
        <v>738</v>
      </c>
      <c r="E20" t="s">
        <v>732</v>
      </c>
      <c r="F20" t="s">
        <v>737</v>
      </c>
      <c r="G20">
        <v>0</v>
      </c>
      <c r="H20">
        <v>0</v>
      </c>
      <c r="I20">
        <v>1</v>
      </c>
      <c r="J20">
        <v>1</v>
      </c>
      <c r="K20">
        <v>1</v>
      </c>
      <c r="L20">
        <v>0</v>
      </c>
      <c r="M20">
        <v>0</v>
      </c>
      <c r="N20" s="9" t="s">
        <v>17</v>
      </c>
      <c r="O20" s="9" t="s">
        <v>736</v>
      </c>
    </row>
    <row r="21" spans="1:15">
      <c r="A21" s="38" t="s">
        <v>559</v>
      </c>
      <c r="B21" s="38">
        <v>16</v>
      </c>
      <c r="C21" s="42" t="s">
        <v>432</v>
      </c>
      <c r="D21" s="38" t="s">
        <v>743</v>
      </c>
      <c r="E21" s="38" t="s">
        <v>732</v>
      </c>
      <c r="F21" t="s">
        <v>745</v>
      </c>
      <c r="G21">
        <v>0</v>
      </c>
      <c r="H21">
        <v>0</v>
      </c>
      <c r="I21">
        <v>0</v>
      </c>
      <c r="J21">
        <v>0</v>
      </c>
      <c r="K21">
        <v>0</v>
      </c>
      <c r="L21">
        <v>0</v>
      </c>
      <c r="M21">
        <v>1</v>
      </c>
      <c r="N21" s="9" t="s">
        <v>17</v>
      </c>
      <c r="O21" s="9" t="s">
        <v>744</v>
      </c>
    </row>
    <row r="22" spans="1:15">
      <c r="A22" s="38" t="s">
        <v>559</v>
      </c>
      <c r="B22" s="38">
        <v>1</v>
      </c>
      <c r="C22" s="42" t="s">
        <v>560</v>
      </c>
      <c r="D22" t="s">
        <v>569</v>
      </c>
      <c r="E22" t="s">
        <v>571</v>
      </c>
      <c r="F22" t="s">
        <v>572</v>
      </c>
      <c r="G22">
        <v>0</v>
      </c>
      <c r="H22">
        <v>0</v>
      </c>
      <c r="I22">
        <v>0</v>
      </c>
      <c r="J22">
        <v>0</v>
      </c>
      <c r="K22">
        <v>0</v>
      </c>
      <c r="L22">
        <v>0</v>
      </c>
      <c r="M22">
        <v>1</v>
      </c>
      <c r="N22" s="9" t="s">
        <v>18</v>
      </c>
      <c r="O22" t="s">
        <v>570</v>
      </c>
    </row>
    <row r="23" spans="1:15">
      <c r="A23" s="38" t="s">
        <v>559</v>
      </c>
      <c r="B23" s="38">
        <v>2</v>
      </c>
      <c r="C23" s="42" t="s">
        <v>560</v>
      </c>
      <c r="D23" t="s">
        <v>569</v>
      </c>
      <c r="E23" s="40" t="s">
        <v>571</v>
      </c>
      <c r="F23" t="s">
        <v>574</v>
      </c>
      <c r="G23">
        <v>1</v>
      </c>
      <c r="H23">
        <v>0</v>
      </c>
      <c r="I23">
        <v>0</v>
      </c>
      <c r="J23">
        <v>0</v>
      </c>
      <c r="K23">
        <v>0</v>
      </c>
      <c r="L23">
        <v>0</v>
      </c>
      <c r="M23">
        <v>0</v>
      </c>
      <c r="N23" s="9" t="s">
        <v>18</v>
      </c>
      <c r="O23" t="s">
        <v>573</v>
      </c>
    </row>
    <row r="24" spans="1:15">
      <c r="A24" s="38" t="s">
        <v>559</v>
      </c>
      <c r="B24" s="38">
        <v>3</v>
      </c>
      <c r="C24" s="42" t="s">
        <v>560</v>
      </c>
      <c r="D24" t="s">
        <v>575</v>
      </c>
      <c r="E24" s="40" t="s">
        <v>571</v>
      </c>
      <c r="F24" t="s">
        <v>577</v>
      </c>
      <c r="G24">
        <v>0</v>
      </c>
      <c r="H24">
        <v>0</v>
      </c>
      <c r="I24">
        <v>0</v>
      </c>
      <c r="J24">
        <v>0</v>
      </c>
      <c r="K24">
        <v>0</v>
      </c>
      <c r="L24">
        <v>0</v>
      </c>
      <c r="M24">
        <v>1</v>
      </c>
      <c r="N24" s="9" t="s">
        <v>18</v>
      </c>
      <c r="O24" t="s">
        <v>576</v>
      </c>
    </row>
    <row r="25" spans="1:15">
      <c r="A25" s="38" t="s">
        <v>559</v>
      </c>
      <c r="B25" s="38">
        <v>4</v>
      </c>
      <c r="C25" s="42" t="s">
        <v>560</v>
      </c>
      <c r="D25" t="s">
        <v>575</v>
      </c>
      <c r="E25" s="40" t="s">
        <v>571</v>
      </c>
      <c r="F25" t="s">
        <v>579</v>
      </c>
      <c r="G25">
        <v>1</v>
      </c>
      <c r="H25">
        <v>0</v>
      </c>
      <c r="I25">
        <v>0</v>
      </c>
      <c r="J25">
        <v>0</v>
      </c>
      <c r="K25">
        <v>0</v>
      </c>
      <c r="L25">
        <v>0</v>
      </c>
      <c r="M25">
        <v>0</v>
      </c>
      <c r="N25" s="9" t="s">
        <v>18</v>
      </c>
      <c r="O25" t="s">
        <v>578</v>
      </c>
    </row>
    <row r="26" spans="1:15">
      <c r="A26" s="38" t="s">
        <v>559</v>
      </c>
      <c r="B26" s="38">
        <v>5</v>
      </c>
      <c r="C26" s="42" t="s">
        <v>560</v>
      </c>
      <c r="D26" t="s">
        <v>575</v>
      </c>
      <c r="E26" s="40" t="s">
        <v>571</v>
      </c>
      <c r="F26" t="s">
        <v>581</v>
      </c>
      <c r="G26">
        <v>0</v>
      </c>
      <c r="H26">
        <v>0</v>
      </c>
      <c r="I26">
        <v>0</v>
      </c>
      <c r="J26">
        <v>0</v>
      </c>
      <c r="K26">
        <v>0</v>
      </c>
      <c r="L26">
        <v>0</v>
      </c>
      <c r="M26">
        <v>1</v>
      </c>
      <c r="N26" s="9" t="s">
        <v>18</v>
      </c>
      <c r="O26" t="s">
        <v>580</v>
      </c>
    </row>
    <row r="27" spans="1:15">
      <c r="A27" s="38" t="s">
        <v>559</v>
      </c>
      <c r="B27" s="38">
        <v>7</v>
      </c>
      <c r="C27" s="42" t="s">
        <v>560</v>
      </c>
      <c r="D27" t="s">
        <v>583</v>
      </c>
      <c r="E27" s="40" t="s">
        <v>571</v>
      </c>
      <c r="F27" t="s">
        <v>586</v>
      </c>
      <c r="G27">
        <v>0</v>
      </c>
      <c r="H27">
        <v>0</v>
      </c>
      <c r="I27">
        <v>1</v>
      </c>
      <c r="J27" s="38">
        <v>0</v>
      </c>
      <c r="K27" s="38">
        <v>0</v>
      </c>
      <c r="L27" s="38">
        <v>0</v>
      </c>
      <c r="M27" s="38">
        <v>0</v>
      </c>
      <c r="N27" s="9" t="s">
        <v>18</v>
      </c>
      <c r="O27" t="s">
        <v>584</v>
      </c>
    </row>
    <row r="28" spans="1:15">
      <c r="A28" s="38" t="s">
        <v>559</v>
      </c>
      <c r="B28" s="38">
        <v>10</v>
      </c>
      <c r="C28" s="42" t="s">
        <v>560</v>
      </c>
      <c r="D28" t="s">
        <v>590</v>
      </c>
      <c r="E28" s="40" t="s">
        <v>571</v>
      </c>
      <c r="F28" t="s">
        <v>593</v>
      </c>
      <c r="G28">
        <v>0</v>
      </c>
      <c r="H28">
        <v>1</v>
      </c>
      <c r="I28">
        <v>0</v>
      </c>
      <c r="J28">
        <v>0</v>
      </c>
      <c r="K28">
        <v>0</v>
      </c>
      <c r="L28">
        <v>0</v>
      </c>
      <c r="M28">
        <v>0</v>
      </c>
      <c r="N28" s="9" t="s">
        <v>18</v>
      </c>
      <c r="O28" t="s">
        <v>592</v>
      </c>
    </row>
    <row r="29" spans="1:15">
      <c r="A29" s="38" t="s">
        <v>559</v>
      </c>
      <c r="B29" s="38">
        <v>12</v>
      </c>
      <c r="C29" s="42" t="s">
        <v>560</v>
      </c>
      <c r="D29" t="s">
        <v>597</v>
      </c>
      <c r="E29" s="40" t="s">
        <v>598</v>
      </c>
      <c r="F29" t="s">
        <v>599</v>
      </c>
      <c r="G29" s="38">
        <v>0</v>
      </c>
      <c r="H29" s="38">
        <v>1</v>
      </c>
      <c r="I29" s="38">
        <v>0</v>
      </c>
      <c r="J29" s="38">
        <v>0</v>
      </c>
      <c r="K29" s="38">
        <v>0</v>
      </c>
      <c r="L29" s="38">
        <v>0</v>
      </c>
      <c r="M29">
        <v>0</v>
      </c>
      <c r="N29" s="9" t="s">
        <v>18</v>
      </c>
      <c r="O29" t="s">
        <v>596</v>
      </c>
    </row>
    <row r="30" spans="1:15">
      <c r="A30" s="38" t="s">
        <v>559</v>
      </c>
      <c r="B30" s="38">
        <v>14</v>
      </c>
      <c r="C30" s="42" t="s">
        <v>560</v>
      </c>
      <c r="D30" t="s">
        <v>575</v>
      </c>
      <c r="E30" s="40" t="s">
        <v>598</v>
      </c>
      <c r="F30" t="s">
        <v>603</v>
      </c>
      <c r="G30" s="38">
        <v>0</v>
      </c>
      <c r="H30" s="38">
        <v>1</v>
      </c>
      <c r="I30" s="38">
        <v>0</v>
      </c>
      <c r="J30" s="38">
        <v>0</v>
      </c>
      <c r="K30" s="38">
        <v>0</v>
      </c>
      <c r="L30" s="38">
        <v>0</v>
      </c>
      <c r="M30">
        <v>0</v>
      </c>
      <c r="N30" s="9" t="s">
        <v>18</v>
      </c>
      <c r="O30" t="s">
        <v>604</v>
      </c>
    </row>
    <row r="31" spans="1:15">
      <c r="A31" s="38" t="s">
        <v>559</v>
      </c>
      <c r="B31" s="38">
        <v>15</v>
      </c>
      <c r="C31" s="42" t="s">
        <v>560</v>
      </c>
      <c r="D31" t="s">
        <v>583</v>
      </c>
      <c r="E31" s="40" t="s">
        <v>598</v>
      </c>
      <c r="F31" t="s">
        <v>606</v>
      </c>
      <c r="G31">
        <v>0</v>
      </c>
      <c r="H31">
        <v>0</v>
      </c>
      <c r="I31">
        <v>0</v>
      </c>
      <c r="J31">
        <v>0</v>
      </c>
      <c r="K31">
        <v>0</v>
      </c>
      <c r="L31">
        <v>0</v>
      </c>
      <c r="M31">
        <v>1</v>
      </c>
      <c r="N31" s="9" t="s">
        <v>18</v>
      </c>
      <c r="O31" t="s">
        <v>605</v>
      </c>
    </row>
    <row r="32" spans="1:15">
      <c r="A32" s="38" t="s">
        <v>559</v>
      </c>
      <c r="B32" s="38">
        <v>19</v>
      </c>
      <c r="C32" s="42" t="s">
        <v>560</v>
      </c>
      <c r="D32" t="s">
        <v>597</v>
      </c>
      <c r="E32" s="40" t="s">
        <v>615</v>
      </c>
      <c r="F32" t="s">
        <v>616</v>
      </c>
      <c r="G32">
        <v>0</v>
      </c>
      <c r="H32">
        <v>0</v>
      </c>
      <c r="I32">
        <v>0</v>
      </c>
      <c r="J32">
        <v>0</v>
      </c>
      <c r="K32">
        <v>0</v>
      </c>
      <c r="L32">
        <v>0</v>
      </c>
      <c r="M32">
        <v>1</v>
      </c>
      <c r="N32" s="9" t="s">
        <v>18</v>
      </c>
      <c r="O32" t="s">
        <v>614</v>
      </c>
    </row>
    <row r="33" spans="1:15">
      <c r="A33" s="38" t="s">
        <v>559</v>
      </c>
      <c r="B33" s="38">
        <v>1</v>
      </c>
      <c r="C33" s="42" t="s">
        <v>434</v>
      </c>
      <c r="E33" s="40" t="s">
        <v>644</v>
      </c>
      <c r="F33" t="s">
        <v>619</v>
      </c>
      <c r="G33">
        <v>0</v>
      </c>
      <c r="H33">
        <v>0</v>
      </c>
      <c r="I33">
        <v>1</v>
      </c>
      <c r="J33">
        <v>0</v>
      </c>
      <c r="K33">
        <v>0</v>
      </c>
      <c r="L33">
        <v>0</v>
      </c>
      <c r="M33">
        <v>0</v>
      </c>
      <c r="N33" s="9" t="s">
        <v>18</v>
      </c>
      <c r="O33" t="s">
        <v>618</v>
      </c>
    </row>
    <row r="34" spans="1:15">
      <c r="A34" s="38" t="s">
        <v>559</v>
      </c>
      <c r="B34" s="38">
        <v>2</v>
      </c>
      <c r="C34" s="42" t="s">
        <v>434</v>
      </c>
      <c r="E34" s="40" t="s">
        <v>644</v>
      </c>
      <c r="F34" t="s">
        <v>621</v>
      </c>
      <c r="G34">
        <v>0</v>
      </c>
      <c r="H34">
        <v>0</v>
      </c>
      <c r="I34">
        <v>1</v>
      </c>
      <c r="J34">
        <v>0</v>
      </c>
      <c r="K34">
        <v>0</v>
      </c>
      <c r="L34">
        <v>0</v>
      </c>
      <c r="M34">
        <v>0</v>
      </c>
      <c r="N34" s="9" t="s">
        <v>18</v>
      </c>
      <c r="O34" t="s">
        <v>620</v>
      </c>
    </row>
    <row r="35" spans="1:15">
      <c r="A35" s="38" t="s">
        <v>559</v>
      </c>
      <c r="B35" s="38">
        <v>3</v>
      </c>
      <c r="C35" s="42" t="s">
        <v>434</v>
      </c>
      <c r="E35" s="40" t="s">
        <v>644</v>
      </c>
      <c r="F35" t="s">
        <v>623</v>
      </c>
      <c r="G35">
        <v>0</v>
      </c>
      <c r="H35">
        <v>0</v>
      </c>
      <c r="I35">
        <v>0</v>
      </c>
      <c r="J35">
        <v>0</v>
      </c>
      <c r="K35">
        <v>0</v>
      </c>
      <c r="L35">
        <v>0</v>
      </c>
      <c r="M35">
        <v>1</v>
      </c>
      <c r="N35" s="9" t="s">
        <v>18</v>
      </c>
      <c r="O35" t="s">
        <v>622</v>
      </c>
    </row>
    <row r="36" spans="1:15">
      <c r="A36" s="38" t="s">
        <v>559</v>
      </c>
      <c r="B36" s="38">
        <v>4</v>
      </c>
      <c r="C36" s="42" t="s">
        <v>434</v>
      </c>
      <c r="E36" s="40" t="s">
        <v>644</v>
      </c>
      <c r="F36" t="s">
        <v>625</v>
      </c>
      <c r="G36">
        <v>0</v>
      </c>
      <c r="H36">
        <v>0</v>
      </c>
      <c r="I36">
        <v>1</v>
      </c>
      <c r="J36">
        <v>0</v>
      </c>
      <c r="K36">
        <v>0</v>
      </c>
      <c r="L36">
        <v>1</v>
      </c>
      <c r="M36">
        <v>0</v>
      </c>
      <c r="N36" s="9" t="s">
        <v>18</v>
      </c>
      <c r="O36" t="s">
        <v>624</v>
      </c>
    </row>
    <row r="37" spans="1:15">
      <c r="A37" s="38" t="s">
        <v>559</v>
      </c>
      <c r="B37" s="38">
        <v>6</v>
      </c>
      <c r="C37" s="42" t="s">
        <v>434</v>
      </c>
      <c r="E37" s="40" t="s">
        <v>644</v>
      </c>
      <c r="F37" t="s">
        <v>629</v>
      </c>
      <c r="G37">
        <v>0</v>
      </c>
      <c r="H37">
        <v>1</v>
      </c>
      <c r="I37">
        <v>0</v>
      </c>
      <c r="J37">
        <v>0</v>
      </c>
      <c r="K37">
        <v>0</v>
      </c>
      <c r="L37">
        <v>0</v>
      </c>
      <c r="M37">
        <v>0</v>
      </c>
      <c r="N37" s="9" t="s">
        <v>18</v>
      </c>
      <c r="O37" t="s">
        <v>628</v>
      </c>
    </row>
    <row r="38" spans="1:15">
      <c r="A38" s="38" t="s">
        <v>559</v>
      </c>
      <c r="B38" s="38">
        <v>8</v>
      </c>
      <c r="C38" s="42" t="s">
        <v>434</v>
      </c>
      <c r="E38" s="40" t="s">
        <v>644</v>
      </c>
      <c r="F38" t="s">
        <v>632</v>
      </c>
      <c r="G38">
        <v>0</v>
      </c>
      <c r="H38">
        <v>0</v>
      </c>
      <c r="I38">
        <v>0</v>
      </c>
      <c r="J38">
        <v>0</v>
      </c>
      <c r="K38">
        <v>0</v>
      </c>
      <c r="L38">
        <v>0</v>
      </c>
      <c r="M38">
        <v>1</v>
      </c>
      <c r="N38" s="9" t="s">
        <v>18</v>
      </c>
      <c r="O38" t="s">
        <v>634</v>
      </c>
    </row>
    <row r="39" spans="1:15">
      <c r="A39" s="38" t="s">
        <v>559</v>
      </c>
      <c r="B39" s="38">
        <v>9</v>
      </c>
      <c r="C39" s="42" t="s">
        <v>434</v>
      </c>
      <c r="E39" s="40" t="s">
        <v>644</v>
      </c>
      <c r="F39" t="s">
        <v>635</v>
      </c>
      <c r="G39">
        <v>0</v>
      </c>
      <c r="H39" s="40">
        <v>0</v>
      </c>
      <c r="I39" s="40">
        <v>0</v>
      </c>
      <c r="J39" s="40">
        <v>0</v>
      </c>
      <c r="K39" s="40">
        <v>0</v>
      </c>
      <c r="L39" s="40">
        <v>0</v>
      </c>
      <c r="M39">
        <v>1</v>
      </c>
      <c r="N39" s="9" t="s">
        <v>18</v>
      </c>
      <c r="O39" t="s">
        <v>633</v>
      </c>
    </row>
    <row r="40" spans="1:15">
      <c r="A40" s="38" t="s">
        <v>559</v>
      </c>
      <c r="B40" s="38">
        <v>12</v>
      </c>
      <c r="C40" s="42" t="s">
        <v>434</v>
      </c>
      <c r="E40" s="40" t="s">
        <v>644</v>
      </c>
      <c r="F40" t="s">
        <v>641</v>
      </c>
      <c r="G40">
        <v>0</v>
      </c>
      <c r="H40">
        <v>0</v>
      </c>
      <c r="I40">
        <v>1</v>
      </c>
      <c r="J40">
        <v>0</v>
      </c>
      <c r="K40">
        <v>0</v>
      </c>
      <c r="L40">
        <v>0</v>
      </c>
      <c r="M40">
        <v>0</v>
      </c>
      <c r="N40" s="9" t="s">
        <v>18</v>
      </c>
      <c r="O40" t="s">
        <v>640</v>
      </c>
    </row>
    <row r="41" spans="1:15">
      <c r="A41" s="38" t="s">
        <v>559</v>
      </c>
      <c r="B41" s="38">
        <v>14</v>
      </c>
      <c r="C41" s="42" t="s">
        <v>434</v>
      </c>
      <c r="E41" s="40" t="s">
        <v>645</v>
      </c>
      <c r="F41" t="s">
        <v>647</v>
      </c>
      <c r="G41">
        <v>0</v>
      </c>
      <c r="H41">
        <v>0</v>
      </c>
      <c r="I41">
        <v>1</v>
      </c>
      <c r="J41">
        <v>0</v>
      </c>
      <c r="K41">
        <v>0</v>
      </c>
      <c r="L41">
        <v>0</v>
      </c>
      <c r="M41">
        <v>0</v>
      </c>
      <c r="N41" s="9" t="s">
        <v>18</v>
      </c>
      <c r="O41" t="s">
        <v>646</v>
      </c>
    </row>
    <row r="42" spans="1:15">
      <c r="A42" s="38" t="s">
        <v>559</v>
      </c>
      <c r="B42" s="38">
        <v>15</v>
      </c>
      <c r="C42" s="42" t="s">
        <v>434</v>
      </c>
      <c r="E42" t="s">
        <v>645</v>
      </c>
      <c r="F42" t="s">
        <v>649</v>
      </c>
      <c r="G42">
        <v>0</v>
      </c>
      <c r="H42">
        <v>0</v>
      </c>
      <c r="I42">
        <v>1</v>
      </c>
      <c r="J42">
        <v>0</v>
      </c>
      <c r="K42">
        <v>0</v>
      </c>
      <c r="L42">
        <v>0</v>
      </c>
      <c r="M42">
        <v>0</v>
      </c>
      <c r="N42" s="9" t="s">
        <v>18</v>
      </c>
      <c r="O42" t="s">
        <v>648</v>
      </c>
    </row>
    <row r="43" spans="1:15">
      <c r="A43" s="38" t="s">
        <v>559</v>
      </c>
      <c r="B43" s="38">
        <v>16</v>
      </c>
      <c r="C43" s="42" t="s">
        <v>434</v>
      </c>
      <c r="E43" s="40" t="s">
        <v>645</v>
      </c>
      <c r="F43" t="s">
        <v>651</v>
      </c>
      <c r="G43">
        <v>0</v>
      </c>
      <c r="H43">
        <v>0</v>
      </c>
      <c r="I43">
        <v>0</v>
      </c>
      <c r="J43">
        <v>0</v>
      </c>
      <c r="K43">
        <v>0</v>
      </c>
      <c r="L43">
        <v>0</v>
      </c>
      <c r="M43">
        <v>1</v>
      </c>
      <c r="N43" s="9" t="s">
        <v>18</v>
      </c>
      <c r="O43" t="s">
        <v>650</v>
      </c>
    </row>
    <row r="44" spans="1:15">
      <c r="A44" s="38" t="s">
        <v>559</v>
      </c>
      <c r="B44" s="38">
        <v>18</v>
      </c>
      <c r="C44" s="42" t="s">
        <v>434</v>
      </c>
      <c r="E44" s="40" t="s">
        <v>645</v>
      </c>
      <c r="F44" t="s">
        <v>655</v>
      </c>
      <c r="G44">
        <v>0</v>
      </c>
      <c r="H44">
        <v>0</v>
      </c>
      <c r="I44">
        <v>0</v>
      </c>
      <c r="J44">
        <v>0</v>
      </c>
      <c r="K44">
        <v>0</v>
      </c>
      <c r="L44">
        <v>0</v>
      </c>
      <c r="M44">
        <v>1</v>
      </c>
      <c r="N44" s="9" t="s">
        <v>18</v>
      </c>
      <c r="O44" t="s">
        <v>654</v>
      </c>
    </row>
    <row r="45" spans="1:15">
      <c r="A45" s="38" t="s">
        <v>559</v>
      </c>
      <c r="B45" s="38">
        <v>20</v>
      </c>
      <c r="C45" s="42" t="s">
        <v>434</v>
      </c>
      <c r="E45" s="40" t="s">
        <v>645</v>
      </c>
      <c r="F45" s="62" t="s">
        <v>659</v>
      </c>
      <c r="G45">
        <v>0</v>
      </c>
      <c r="H45">
        <v>0</v>
      </c>
      <c r="I45">
        <v>1</v>
      </c>
      <c r="J45">
        <v>0</v>
      </c>
      <c r="K45">
        <v>0</v>
      </c>
      <c r="L45">
        <v>0</v>
      </c>
      <c r="M45">
        <v>0</v>
      </c>
      <c r="N45" s="9" t="s">
        <v>18</v>
      </c>
      <c r="O45" t="s">
        <v>658</v>
      </c>
    </row>
    <row r="46" spans="1:15">
      <c r="A46" s="38" t="s">
        <v>559</v>
      </c>
      <c r="B46" s="38">
        <v>2</v>
      </c>
      <c r="C46" s="42" t="s">
        <v>433</v>
      </c>
      <c r="E46" s="40" t="s">
        <v>660</v>
      </c>
      <c r="F46" t="s">
        <v>664</v>
      </c>
      <c r="G46">
        <v>0</v>
      </c>
      <c r="H46">
        <v>1</v>
      </c>
      <c r="I46">
        <v>0</v>
      </c>
      <c r="J46">
        <v>0</v>
      </c>
      <c r="K46">
        <v>0</v>
      </c>
      <c r="L46">
        <v>0</v>
      </c>
      <c r="M46">
        <v>0</v>
      </c>
      <c r="N46" s="9" t="s">
        <v>18</v>
      </c>
      <c r="O46" t="s">
        <v>663</v>
      </c>
    </row>
    <row r="47" spans="1:15">
      <c r="A47" s="38" t="s">
        <v>559</v>
      </c>
      <c r="B47" s="38">
        <v>8</v>
      </c>
      <c r="C47" s="42" t="s">
        <v>433</v>
      </c>
      <c r="E47" s="40" t="s">
        <v>660</v>
      </c>
      <c r="F47" t="s">
        <v>676</v>
      </c>
      <c r="G47">
        <v>1</v>
      </c>
      <c r="H47">
        <v>0</v>
      </c>
      <c r="I47">
        <v>0</v>
      </c>
      <c r="J47">
        <v>0</v>
      </c>
      <c r="K47">
        <v>0</v>
      </c>
      <c r="L47">
        <v>0</v>
      </c>
      <c r="M47">
        <v>0</v>
      </c>
      <c r="N47" s="9" t="s">
        <v>18</v>
      </c>
      <c r="O47" t="s">
        <v>675</v>
      </c>
    </row>
    <row r="48" spans="1:15">
      <c r="A48" s="38" t="s">
        <v>559</v>
      </c>
      <c r="B48" s="38">
        <v>12</v>
      </c>
      <c r="C48" s="42" t="s">
        <v>433</v>
      </c>
      <c r="E48" s="40" t="s">
        <v>660</v>
      </c>
      <c r="F48" t="s">
        <v>684</v>
      </c>
      <c r="G48">
        <v>0</v>
      </c>
      <c r="H48">
        <v>1</v>
      </c>
      <c r="I48">
        <v>0</v>
      </c>
      <c r="J48">
        <v>0</v>
      </c>
      <c r="K48">
        <v>0</v>
      </c>
      <c r="L48">
        <v>0</v>
      </c>
      <c r="M48">
        <v>0</v>
      </c>
      <c r="N48" s="9" t="s">
        <v>18</v>
      </c>
      <c r="O48" t="s">
        <v>683</v>
      </c>
    </row>
    <row r="49" spans="1:15">
      <c r="A49" s="38" t="s">
        <v>559</v>
      </c>
      <c r="B49" s="38">
        <v>14</v>
      </c>
      <c r="C49" s="42" t="s">
        <v>433</v>
      </c>
      <c r="E49" s="40" t="s">
        <v>660</v>
      </c>
      <c r="F49" t="s">
        <v>688</v>
      </c>
      <c r="G49">
        <v>1</v>
      </c>
      <c r="H49">
        <v>0</v>
      </c>
      <c r="I49">
        <v>0</v>
      </c>
      <c r="J49">
        <v>0</v>
      </c>
      <c r="K49">
        <v>0</v>
      </c>
      <c r="L49">
        <v>0</v>
      </c>
      <c r="M49">
        <v>0</v>
      </c>
      <c r="N49" s="9" t="s">
        <v>18</v>
      </c>
      <c r="O49" t="s">
        <v>687</v>
      </c>
    </row>
    <row r="50" spans="1:15">
      <c r="A50" s="38" t="s">
        <v>559</v>
      </c>
      <c r="B50" s="38">
        <v>17</v>
      </c>
      <c r="C50" s="42" t="s">
        <v>433</v>
      </c>
      <c r="E50" s="40" t="s">
        <v>693</v>
      </c>
      <c r="F50" t="s">
        <v>695</v>
      </c>
      <c r="G50">
        <v>0</v>
      </c>
      <c r="H50">
        <v>1</v>
      </c>
      <c r="I50">
        <v>0</v>
      </c>
      <c r="J50">
        <v>0</v>
      </c>
      <c r="K50">
        <v>0</v>
      </c>
      <c r="L50">
        <v>0</v>
      </c>
      <c r="M50">
        <v>0</v>
      </c>
      <c r="N50" s="9" t="s">
        <v>18</v>
      </c>
      <c r="O50" t="s">
        <v>694</v>
      </c>
    </row>
    <row r="51" spans="1:15">
      <c r="A51" s="38" t="s">
        <v>559</v>
      </c>
      <c r="B51" s="38">
        <v>1</v>
      </c>
      <c r="C51" s="42" t="s">
        <v>432</v>
      </c>
      <c r="D51" t="s">
        <v>705</v>
      </c>
      <c r="E51" s="40" t="s">
        <v>702</v>
      </c>
      <c r="F51" t="s">
        <v>704</v>
      </c>
      <c r="G51">
        <v>0</v>
      </c>
      <c r="H51">
        <v>0</v>
      </c>
      <c r="I51">
        <v>0</v>
      </c>
      <c r="J51">
        <v>0</v>
      </c>
      <c r="K51">
        <v>0</v>
      </c>
      <c r="L51">
        <v>0</v>
      </c>
      <c r="M51">
        <v>1</v>
      </c>
      <c r="N51" s="9" t="s">
        <v>18</v>
      </c>
      <c r="O51" t="s">
        <v>703</v>
      </c>
    </row>
    <row r="52" spans="1:15">
      <c r="A52" s="38" t="s">
        <v>559</v>
      </c>
      <c r="B52" s="38">
        <v>2</v>
      </c>
      <c r="C52" s="42" t="s">
        <v>432</v>
      </c>
      <c r="D52" t="s">
        <v>705</v>
      </c>
      <c r="E52" s="40" t="s">
        <v>702</v>
      </c>
      <c r="F52" t="s">
        <v>707</v>
      </c>
      <c r="G52">
        <v>0</v>
      </c>
      <c r="H52">
        <v>0</v>
      </c>
      <c r="I52">
        <v>0</v>
      </c>
      <c r="J52">
        <v>0</v>
      </c>
      <c r="K52">
        <v>0</v>
      </c>
      <c r="L52">
        <v>0</v>
      </c>
      <c r="M52">
        <v>1</v>
      </c>
      <c r="N52" s="9" t="s">
        <v>18</v>
      </c>
      <c r="O52" t="s">
        <v>706</v>
      </c>
    </row>
    <row r="53" spans="1:15">
      <c r="A53" s="38" t="s">
        <v>559</v>
      </c>
      <c r="B53" s="38">
        <v>4</v>
      </c>
      <c r="C53" s="42" t="s">
        <v>432</v>
      </c>
      <c r="D53" t="s">
        <v>712</v>
      </c>
      <c r="E53" s="40" t="s">
        <v>702</v>
      </c>
      <c r="F53" t="s">
        <v>711</v>
      </c>
      <c r="G53">
        <v>0</v>
      </c>
      <c r="H53">
        <v>0</v>
      </c>
      <c r="I53">
        <v>0</v>
      </c>
      <c r="J53">
        <v>0</v>
      </c>
      <c r="K53">
        <v>0</v>
      </c>
      <c r="L53">
        <v>0</v>
      </c>
      <c r="M53">
        <v>1</v>
      </c>
      <c r="N53" s="9" t="s">
        <v>18</v>
      </c>
      <c r="O53" t="s">
        <v>710</v>
      </c>
    </row>
    <row r="54" spans="1:15">
      <c r="A54" s="38" t="s">
        <v>559</v>
      </c>
      <c r="B54" s="38">
        <v>6</v>
      </c>
      <c r="C54" s="42" t="s">
        <v>432</v>
      </c>
      <c r="D54" t="s">
        <v>718</v>
      </c>
      <c r="E54" s="40" t="s">
        <v>702</v>
      </c>
      <c r="F54" t="s">
        <v>717</v>
      </c>
      <c r="G54">
        <v>0</v>
      </c>
      <c r="H54">
        <v>0</v>
      </c>
      <c r="I54">
        <v>1</v>
      </c>
      <c r="J54">
        <v>0</v>
      </c>
      <c r="K54">
        <v>0</v>
      </c>
      <c r="L54">
        <v>0</v>
      </c>
      <c r="M54">
        <v>0</v>
      </c>
      <c r="N54" s="9" t="s">
        <v>18</v>
      </c>
      <c r="O54" t="s">
        <v>716</v>
      </c>
    </row>
    <row r="55" spans="1:15">
      <c r="A55" s="38" t="s">
        <v>559</v>
      </c>
      <c r="B55" s="38">
        <v>7</v>
      </c>
      <c r="C55" s="42" t="s">
        <v>432</v>
      </c>
      <c r="D55" t="s">
        <v>718</v>
      </c>
      <c r="E55" s="40" t="s">
        <v>702</v>
      </c>
      <c r="F55" t="s">
        <v>720</v>
      </c>
      <c r="G55">
        <v>0</v>
      </c>
      <c r="H55">
        <v>0</v>
      </c>
      <c r="I55">
        <v>0</v>
      </c>
      <c r="J55">
        <v>0</v>
      </c>
      <c r="K55">
        <v>0</v>
      </c>
      <c r="L55">
        <v>0</v>
      </c>
      <c r="M55">
        <v>1</v>
      </c>
      <c r="N55" s="9" t="s">
        <v>18</v>
      </c>
      <c r="O55" t="s">
        <v>719</v>
      </c>
    </row>
    <row r="56" spans="1:15">
      <c r="A56" s="38" t="s">
        <v>559</v>
      </c>
      <c r="B56" s="38">
        <v>9</v>
      </c>
      <c r="C56" s="42" t="s">
        <v>432</v>
      </c>
      <c r="D56" t="s">
        <v>725</v>
      </c>
      <c r="E56" s="40" t="s">
        <v>702</v>
      </c>
      <c r="F56" t="s">
        <v>724</v>
      </c>
      <c r="G56">
        <v>1</v>
      </c>
      <c r="H56">
        <v>0</v>
      </c>
      <c r="I56">
        <v>0</v>
      </c>
      <c r="J56">
        <v>0</v>
      </c>
      <c r="K56">
        <v>0</v>
      </c>
      <c r="L56">
        <v>0</v>
      </c>
      <c r="M56">
        <v>0</v>
      </c>
      <c r="N56" s="9" t="s">
        <v>18</v>
      </c>
      <c r="O56" t="s">
        <v>723</v>
      </c>
    </row>
    <row r="57" spans="1:15">
      <c r="A57" s="38" t="s">
        <v>559</v>
      </c>
      <c r="B57" s="38">
        <v>10</v>
      </c>
      <c r="C57" s="42" t="s">
        <v>432</v>
      </c>
      <c r="D57" t="s">
        <v>727</v>
      </c>
      <c r="E57" s="40" t="s">
        <v>702</v>
      </c>
      <c r="F57" t="s">
        <v>728</v>
      </c>
      <c r="G57">
        <v>1</v>
      </c>
      <c r="H57">
        <v>0</v>
      </c>
      <c r="I57">
        <v>0</v>
      </c>
      <c r="J57">
        <v>0</v>
      </c>
      <c r="K57">
        <v>0</v>
      </c>
      <c r="L57">
        <v>0</v>
      </c>
      <c r="M57">
        <v>0</v>
      </c>
      <c r="N57" s="9" t="s">
        <v>18</v>
      </c>
      <c r="O57" t="s">
        <v>726</v>
      </c>
    </row>
    <row r="58" spans="1:15">
      <c r="A58" s="38" t="s">
        <v>559</v>
      </c>
      <c r="B58" s="38">
        <v>12</v>
      </c>
      <c r="C58" s="42" t="s">
        <v>432</v>
      </c>
      <c r="D58" t="s">
        <v>735</v>
      </c>
      <c r="E58" t="s">
        <v>732</v>
      </c>
      <c r="F58" t="s">
        <v>734</v>
      </c>
      <c r="G58">
        <v>0</v>
      </c>
      <c r="H58">
        <v>1</v>
      </c>
      <c r="I58">
        <v>0</v>
      </c>
      <c r="J58">
        <v>0</v>
      </c>
      <c r="K58">
        <v>0</v>
      </c>
      <c r="L58">
        <v>0</v>
      </c>
      <c r="M58">
        <v>0</v>
      </c>
      <c r="N58" s="9" t="s">
        <v>18</v>
      </c>
      <c r="O58" s="9" t="s">
        <v>733</v>
      </c>
    </row>
    <row r="59" spans="1:15">
      <c r="A59" s="38" t="s">
        <v>559</v>
      </c>
      <c r="B59" s="38">
        <v>14</v>
      </c>
      <c r="C59" s="42" t="s">
        <v>432</v>
      </c>
      <c r="D59" t="s">
        <v>705</v>
      </c>
      <c r="E59" s="40" t="s">
        <v>732</v>
      </c>
      <c r="F59" t="s">
        <v>740</v>
      </c>
      <c r="G59">
        <v>0</v>
      </c>
      <c r="H59">
        <v>0</v>
      </c>
      <c r="I59">
        <v>0</v>
      </c>
      <c r="J59">
        <v>0</v>
      </c>
      <c r="K59">
        <v>0</v>
      </c>
      <c r="L59">
        <v>0</v>
      </c>
      <c r="M59">
        <v>1</v>
      </c>
      <c r="N59" s="9" t="s">
        <v>18</v>
      </c>
      <c r="O59" s="9" t="s">
        <v>739</v>
      </c>
    </row>
    <row r="60" spans="1:15">
      <c r="A60" s="38" t="s">
        <v>559</v>
      </c>
      <c r="B60" s="38">
        <v>15</v>
      </c>
      <c r="C60" s="42" t="s">
        <v>432</v>
      </c>
      <c r="D60" t="s">
        <v>743</v>
      </c>
      <c r="E60" s="40" t="s">
        <v>732</v>
      </c>
      <c r="F60" t="s">
        <v>742</v>
      </c>
      <c r="G60">
        <v>1</v>
      </c>
      <c r="H60">
        <v>0</v>
      </c>
      <c r="I60">
        <v>0</v>
      </c>
      <c r="J60">
        <v>0</v>
      </c>
      <c r="K60">
        <v>0</v>
      </c>
      <c r="L60">
        <v>1</v>
      </c>
      <c r="M60">
        <v>0</v>
      </c>
      <c r="N60" s="9" t="s">
        <v>18</v>
      </c>
      <c r="O60" s="9" t="s">
        <v>741</v>
      </c>
    </row>
    <row r="61" spans="1:15">
      <c r="A61" s="38" t="s">
        <v>559</v>
      </c>
      <c r="B61" s="38">
        <v>17</v>
      </c>
      <c r="C61" s="42" t="s">
        <v>432</v>
      </c>
      <c r="D61" t="s">
        <v>743</v>
      </c>
      <c r="E61" s="40" t="s">
        <v>732</v>
      </c>
      <c r="F61" t="s">
        <v>747</v>
      </c>
      <c r="G61">
        <v>1</v>
      </c>
      <c r="H61">
        <v>0</v>
      </c>
      <c r="I61">
        <v>0</v>
      </c>
      <c r="J61">
        <v>0</v>
      </c>
      <c r="K61">
        <v>0</v>
      </c>
      <c r="L61">
        <v>0</v>
      </c>
      <c r="M61">
        <v>0</v>
      </c>
      <c r="N61" s="9" t="s">
        <v>18</v>
      </c>
      <c r="O61" s="9" t="s">
        <v>746</v>
      </c>
    </row>
    <row r="62" spans="1:15">
      <c r="A62" s="38" t="s">
        <v>559</v>
      </c>
      <c r="B62" s="38">
        <v>18</v>
      </c>
      <c r="C62" s="42" t="s">
        <v>432</v>
      </c>
      <c r="D62" t="s">
        <v>725</v>
      </c>
      <c r="E62" t="s">
        <v>732</v>
      </c>
      <c r="F62" t="s">
        <v>749</v>
      </c>
      <c r="G62">
        <v>0</v>
      </c>
      <c r="H62">
        <v>0</v>
      </c>
      <c r="I62">
        <v>1</v>
      </c>
      <c r="J62">
        <v>0</v>
      </c>
      <c r="K62">
        <v>0</v>
      </c>
      <c r="L62">
        <v>0</v>
      </c>
      <c r="M62">
        <v>0</v>
      </c>
      <c r="N62" s="9" t="s">
        <v>18</v>
      </c>
      <c r="O62" t="s">
        <v>748</v>
      </c>
    </row>
    <row r="63" spans="1:15">
      <c r="A63" s="38" t="s">
        <v>559</v>
      </c>
      <c r="B63" s="38">
        <v>19</v>
      </c>
      <c r="C63" s="42" t="s">
        <v>432</v>
      </c>
      <c r="D63" s="40" t="s">
        <v>753</v>
      </c>
      <c r="E63" s="40" t="s">
        <v>750</v>
      </c>
      <c r="F63" t="s">
        <v>752</v>
      </c>
      <c r="G63" s="40">
        <v>0</v>
      </c>
      <c r="H63" s="40">
        <v>0</v>
      </c>
      <c r="I63" s="40">
        <v>1</v>
      </c>
      <c r="J63" s="40">
        <v>1</v>
      </c>
      <c r="K63" s="40">
        <v>0</v>
      </c>
      <c r="L63" s="40">
        <v>0</v>
      </c>
      <c r="M63" s="40">
        <v>0</v>
      </c>
      <c r="N63" s="9" t="s">
        <v>18</v>
      </c>
      <c r="O63" t="s">
        <v>751</v>
      </c>
    </row>
    <row r="64" spans="1:15">
      <c r="A64" s="38" t="s">
        <v>559</v>
      </c>
      <c r="B64" s="38">
        <v>20</v>
      </c>
      <c r="C64" s="42" t="s">
        <v>432</v>
      </c>
      <c r="D64" s="40" t="s">
        <v>735</v>
      </c>
      <c r="E64" s="40" t="s">
        <v>750</v>
      </c>
      <c r="F64" t="s">
        <v>755</v>
      </c>
      <c r="G64">
        <v>0</v>
      </c>
      <c r="H64">
        <v>0</v>
      </c>
      <c r="I64">
        <v>0</v>
      </c>
      <c r="J64">
        <v>0</v>
      </c>
      <c r="K64">
        <v>0</v>
      </c>
      <c r="L64">
        <v>0</v>
      </c>
      <c r="M64">
        <v>1</v>
      </c>
      <c r="N64" s="9" t="s">
        <v>18</v>
      </c>
      <c r="O64" t="s">
        <v>754</v>
      </c>
    </row>
    <row r="65" spans="1:15">
      <c r="A65" s="38" t="s">
        <v>559</v>
      </c>
      <c r="B65" s="38">
        <v>8</v>
      </c>
      <c r="C65" s="42" t="s">
        <v>560</v>
      </c>
      <c r="D65" t="s">
        <v>583</v>
      </c>
      <c r="E65" s="40" t="s">
        <v>571</v>
      </c>
      <c r="F65" t="s">
        <v>588</v>
      </c>
      <c r="G65" s="40">
        <v>0</v>
      </c>
      <c r="H65" s="40">
        <v>0</v>
      </c>
      <c r="I65" s="40">
        <v>0</v>
      </c>
      <c r="J65" s="40">
        <v>0</v>
      </c>
      <c r="K65" s="40">
        <v>0</v>
      </c>
      <c r="L65" s="40">
        <v>0</v>
      </c>
      <c r="M65" s="40">
        <v>1</v>
      </c>
      <c r="N65" s="9" t="s">
        <v>33</v>
      </c>
      <c r="O65" t="s">
        <v>587</v>
      </c>
    </row>
    <row r="66" spans="1:15">
      <c r="A66" s="38" t="s">
        <v>559</v>
      </c>
      <c r="B66" s="38">
        <v>16</v>
      </c>
      <c r="C66" s="42" t="s">
        <v>560</v>
      </c>
      <c r="D66" t="s">
        <v>583</v>
      </c>
      <c r="E66" s="40" t="s">
        <v>598</v>
      </c>
      <c r="F66" t="s">
        <v>608</v>
      </c>
      <c r="G66">
        <v>0</v>
      </c>
      <c r="H66">
        <v>0</v>
      </c>
      <c r="I66">
        <v>0</v>
      </c>
      <c r="J66">
        <v>0</v>
      </c>
      <c r="K66">
        <v>0</v>
      </c>
      <c r="L66">
        <v>0</v>
      </c>
      <c r="M66">
        <v>1</v>
      </c>
      <c r="N66" s="9" t="s">
        <v>33</v>
      </c>
      <c r="O66" t="s">
        <v>607</v>
      </c>
    </row>
    <row r="67" spans="1:15">
      <c r="A67" s="38" t="s">
        <v>559</v>
      </c>
      <c r="B67" s="38">
        <v>5</v>
      </c>
      <c r="C67" s="42" t="s">
        <v>434</v>
      </c>
      <c r="E67" s="40" t="s">
        <v>644</v>
      </c>
      <c r="F67" t="s">
        <v>627</v>
      </c>
      <c r="G67">
        <v>0</v>
      </c>
      <c r="H67">
        <v>0</v>
      </c>
      <c r="I67">
        <v>1</v>
      </c>
      <c r="J67">
        <v>0</v>
      </c>
      <c r="K67">
        <v>0</v>
      </c>
      <c r="L67">
        <v>0</v>
      </c>
      <c r="M67">
        <v>0</v>
      </c>
      <c r="N67" s="9" t="s">
        <v>33</v>
      </c>
      <c r="O67" t="s">
        <v>626</v>
      </c>
    </row>
    <row r="68" spans="1:15">
      <c r="A68" s="38" t="s">
        <v>559</v>
      </c>
      <c r="B68" s="38">
        <v>7</v>
      </c>
      <c r="C68" s="42" t="s">
        <v>434</v>
      </c>
      <c r="D68" s="40"/>
      <c r="E68" s="40" t="s">
        <v>644</v>
      </c>
      <c r="F68" t="s">
        <v>631</v>
      </c>
      <c r="G68" s="40">
        <v>0</v>
      </c>
      <c r="H68" s="40">
        <v>0</v>
      </c>
      <c r="I68" s="40">
        <v>1</v>
      </c>
      <c r="J68" s="40">
        <v>1</v>
      </c>
      <c r="K68" s="40">
        <v>0</v>
      </c>
      <c r="L68" s="40">
        <v>0</v>
      </c>
      <c r="M68" s="40">
        <v>0</v>
      </c>
      <c r="N68" s="9" t="s">
        <v>33</v>
      </c>
      <c r="O68" t="s">
        <v>630</v>
      </c>
    </row>
    <row r="69" spans="1:15">
      <c r="A69" s="38" t="s">
        <v>559</v>
      </c>
      <c r="B69" s="38">
        <v>10</v>
      </c>
      <c r="C69" s="42" t="s">
        <v>434</v>
      </c>
      <c r="D69" s="40"/>
      <c r="E69" s="40" t="s">
        <v>644</v>
      </c>
      <c r="F69" t="s">
        <v>637</v>
      </c>
      <c r="G69">
        <v>0</v>
      </c>
      <c r="H69">
        <v>0</v>
      </c>
      <c r="I69">
        <v>1</v>
      </c>
      <c r="J69">
        <v>0</v>
      </c>
      <c r="K69">
        <v>0</v>
      </c>
      <c r="L69">
        <v>0</v>
      </c>
      <c r="M69">
        <v>0</v>
      </c>
      <c r="N69" s="9" t="s">
        <v>33</v>
      </c>
      <c r="O69" t="s">
        <v>636</v>
      </c>
    </row>
    <row r="70" spans="1:15">
      <c r="A70" s="38" t="s">
        <v>559</v>
      </c>
      <c r="B70" s="38">
        <v>11</v>
      </c>
      <c r="C70" s="42" t="s">
        <v>434</v>
      </c>
      <c r="E70" s="40" t="s">
        <v>644</v>
      </c>
      <c r="F70" t="s">
        <v>639</v>
      </c>
      <c r="G70">
        <v>0</v>
      </c>
      <c r="H70">
        <v>0</v>
      </c>
      <c r="I70">
        <v>1</v>
      </c>
      <c r="J70">
        <v>1</v>
      </c>
      <c r="K70">
        <v>0</v>
      </c>
      <c r="L70">
        <v>0</v>
      </c>
      <c r="M70">
        <v>0</v>
      </c>
      <c r="N70" s="9" t="s">
        <v>33</v>
      </c>
      <c r="O70" t="s">
        <v>638</v>
      </c>
    </row>
    <row r="71" spans="1:15">
      <c r="A71" s="38" t="s">
        <v>559</v>
      </c>
      <c r="B71" s="38">
        <v>17</v>
      </c>
      <c r="C71" s="42" t="s">
        <v>434</v>
      </c>
      <c r="E71" s="40" t="s">
        <v>645</v>
      </c>
      <c r="F71" t="s">
        <v>653</v>
      </c>
      <c r="G71">
        <v>1</v>
      </c>
      <c r="H71" s="40">
        <v>0</v>
      </c>
      <c r="I71" s="40">
        <v>0</v>
      </c>
      <c r="J71" s="40">
        <v>0</v>
      </c>
      <c r="K71" s="40">
        <v>0</v>
      </c>
      <c r="L71" s="40">
        <v>0</v>
      </c>
      <c r="M71" s="40">
        <v>0</v>
      </c>
      <c r="N71" s="9" t="s">
        <v>33</v>
      </c>
      <c r="O71" t="s">
        <v>652</v>
      </c>
    </row>
    <row r="72" spans="1:15">
      <c r="A72" s="38" t="s">
        <v>559</v>
      </c>
      <c r="B72" s="38">
        <v>19</v>
      </c>
      <c r="C72" s="42" t="s">
        <v>434</v>
      </c>
      <c r="E72" s="40" t="s">
        <v>645</v>
      </c>
      <c r="F72" t="s">
        <v>657</v>
      </c>
      <c r="G72">
        <v>1</v>
      </c>
      <c r="H72">
        <v>0</v>
      </c>
      <c r="I72">
        <v>0</v>
      </c>
      <c r="J72">
        <v>0</v>
      </c>
      <c r="K72">
        <v>0</v>
      </c>
      <c r="L72">
        <v>0</v>
      </c>
      <c r="M72">
        <v>0</v>
      </c>
      <c r="N72" s="9" t="s">
        <v>33</v>
      </c>
      <c r="O72" t="s">
        <v>656</v>
      </c>
    </row>
    <row r="73" spans="1:15">
      <c r="A73" s="38" t="s">
        <v>559</v>
      </c>
      <c r="B73" s="38">
        <v>7</v>
      </c>
      <c r="C73" s="42" t="s">
        <v>433</v>
      </c>
      <c r="E73" t="s">
        <v>660</v>
      </c>
      <c r="F73" s="40" t="s">
        <v>674</v>
      </c>
      <c r="G73">
        <v>0</v>
      </c>
      <c r="H73">
        <v>1</v>
      </c>
      <c r="I73">
        <v>0</v>
      </c>
      <c r="J73">
        <v>0</v>
      </c>
      <c r="K73">
        <v>0</v>
      </c>
      <c r="L73">
        <v>0</v>
      </c>
      <c r="M73">
        <v>0</v>
      </c>
      <c r="N73" s="9" t="s">
        <v>33</v>
      </c>
      <c r="O73" s="62" t="s">
        <v>673</v>
      </c>
    </row>
    <row r="74" spans="1:15">
      <c r="A74" s="38" t="s">
        <v>559</v>
      </c>
      <c r="B74" s="38">
        <v>8</v>
      </c>
      <c r="C74" s="42" t="s">
        <v>432</v>
      </c>
      <c r="D74" t="s">
        <v>718</v>
      </c>
      <c r="E74" s="40" t="s">
        <v>702</v>
      </c>
      <c r="F74" t="s">
        <v>722</v>
      </c>
      <c r="G74">
        <v>0</v>
      </c>
      <c r="H74">
        <v>0</v>
      </c>
      <c r="I74">
        <v>1</v>
      </c>
      <c r="J74">
        <v>1</v>
      </c>
      <c r="K74">
        <v>0</v>
      </c>
      <c r="L74">
        <v>0</v>
      </c>
      <c r="M74">
        <v>0</v>
      </c>
      <c r="N74" s="9" t="s">
        <v>33</v>
      </c>
      <c r="O74" s="62" t="s">
        <v>721</v>
      </c>
    </row>
    <row r="75" spans="1:15">
      <c r="A75" s="38" t="s">
        <v>559</v>
      </c>
      <c r="B75" s="38">
        <v>13</v>
      </c>
      <c r="C75" s="42" t="s">
        <v>560</v>
      </c>
      <c r="D75" t="s">
        <v>575</v>
      </c>
      <c r="E75" s="40" t="s">
        <v>598</v>
      </c>
      <c r="F75" t="s">
        <v>602</v>
      </c>
      <c r="G75" s="40">
        <v>0</v>
      </c>
      <c r="H75" s="40">
        <v>0</v>
      </c>
      <c r="I75" s="40">
        <v>1</v>
      </c>
      <c r="J75" s="40">
        <v>1</v>
      </c>
      <c r="K75" s="40">
        <v>0</v>
      </c>
      <c r="L75" s="40">
        <v>0</v>
      </c>
      <c r="M75" s="40">
        <v>0</v>
      </c>
      <c r="N75" s="9" t="s">
        <v>23</v>
      </c>
      <c r="O75" s="62" t="s">
        <v>601</v>
      </c>
    </row>
    <row r="76" spans="1:15">
      <c r="A76" s="38" t="s">
        <v>559</v>
      </c>
      <c r="B76" s="38">
        <v>13</v>
      </c>
      <c r="C76" s="42" t="s">
        <v>434</v>
      </c>
      <c r="E76" s="40" t="s">
        <v>644</v>
      </c>
      <c r="F76" t="s">
        <v>643</v>
      </c>
      <c r="G76">
        <v>0</v>
      </c>
      <c r="H76">
        <v>0</v>
      </c>
      <c r="I76">
        <v>1</v>
      </c>
      <c r="J76">
        <v>1</v>
      </c>
      <c r="K76">
        <v>0</v>
      </c>
      <c r="L76">
        <v>0</v>
      </c>
      <c r="M76">
        <v>0</v>
      </c>
      <c r="N76" s="9" t="s">
        <v>23</v>
      </c>
      <c r="O76" s="62" t="s">
        <v>642</v>
      </c>
    </row>
    <row r="77" spans="1:15">
      <c r="A77" s="38" t="s">
        <v>559</v>
      </c>
      <c r="B77" s="38">
        <v>5</v>
      </c>
      <c r="C77" s="42" t="s">
        <v>432</v>
      </c>
      <c r="D77" s="40" t="s">
        <v>715</v>
      </c>
      <c r="E77" s="40" t="s">
        <v>702</v>
      </c>
      <c r="F77" t="s">
        <v>714</v>
      </c>
      <c r="G77" s="40">
        <v>0</v>
      </c>
      <c r="H77" s="40">
        <v>0</v>
      </c>
      <c r="I77" s="40">
        <v>0</v>
      </c>
      <c r="J77" s="40">
        <v>0</v>
      </c>
      <c r="K77" s="40">
        <v>0</v>
      </c>
      <c r="L77" s="40">
        <v>0</v>
      </c>
      <c r="M77" s="40">
        <v>1</v>
      </c>
      <c r="N77" s="9" t="s">
        <v>23</v>
      </c>
      <c r="O77" s="62" t="s">
        <v>713</v>
      </c>
    </row>
    <row r="78" spans="1:15">
      <c r="A78" s="38" t="s">
        <v>559</v>
      </c>
      <c r="B78" s="38">
        <v>9</v>
      </c>
      <c r="C78" s="42" t="s">
        <v>560</v>
      </c>
      <c r="D78" s="40" t="s">
        <v>590</v>
      </c>
      <c r="E78" s="40" t="s">
        <v>571</v>
      </c>
      <c r="F78" t="s">
        <v>591</v>
      </c>
      <c r="G78">
        <v>0</v>
      </c>
      <c r="H78">
        <v>1</v>
      </c>
      <c r="I78">
        <v>0</v>
      </c>
      <c r="J78">
        <v>0</v>
      </c>
      <c r="K78">
        <v>0</v>
      </c>
      <c r="L78">
        <v>0</v>
      </c>
      <c r="M78">
        <v>0</v>
      </c>
      <c r="N78" s="9" t="s">
        <v>24</v>
      </c>
      <c r="O78" s="62" t="s">
        <v>589</v>
      </c>
    </row>
    <row r="79" spans="1:15">
      <c r="A79" s="38" t="s">
        <v>559</v>
      </c>
      <c r="B79" s="38">
        <v>11</v>
      </c>
      <c r="C79" s="42" t="s">
        <v>560</v>
      </c>
      <c r="D79" s="40" t="s">
        <v>595</v>
      </c>
      <c r="E79" s="40" t="s">
        <v>571</v>
      </c>
      <c r="F79" t="s">
        <v>600</v>
      </c>
      <c r="G79">
        <v>0</v>
      </c>
      <c r="H79">
        <v>0</v>
      </c>
      <c r="I79">
        <v>0</v>
      </c>
      <c r="J79">
        <v>0</v>
      </c>
      <c r="K79">
        <v>0</v>
      </c>
      <c r="L79">
        <v>0</v>
      </c>
      <c r="M79">
        <v>1</v>
      </c>
      <c r="N79" s="9" t="s">
        <v>24</v>
      </c>
      <c r="O79" t="s">
        <v>594</v>
      </c>
    </row>
    <row r="80" spans="1:15">
      <c r="A80" s="38" t="s">
        <v>559</v>
      </c>
      <c r="B80" s="38">
        <v>5</v>
      </c>
      <c r="C80" s="42" t="s">
        <v>433</v>
      </c>
      <c r="E80" t="s">
        <v>660</v>
      </c>
      <c r="F80" t="s">
        <v>670</v>
      </c>
      <c r="G80">
        <v>0</v>
      </c>
      <c r="H80">
        <v>1</v>
      </c>
      <c r="I80">
        <v>0</v>
      </c>
      <c r="J80">
        <v>0</v>
      </c>
      <c r="K80">
        <v>0</v>
      </c>
      <c r="L80">
        <v>0</v>
      </c>
      <c r="M80">
        <v>0</v>
      </c>
      <c r="N80" s="9" t="s">
        <v>24</v>
      </c>
      <c r="O80" t="s">
        <v>669</v>
      </c>
    </row>
    <row r="81" spans="1:15">
      <c r="A81" s="38" t="s">
        <v>559</v>
      </c>
      <c r="B81" s="38">
        <v>17</v>
      </c>
      <c r="C81" s="42" t="s">
        <v>560</v>
      </c>
      <c r="D81" t="s">
        <v>610</v>
      </c>
      <c r="E81" s="40" t="s">
        <v>598</v>
      </c>
      <c r="F81" t="s">
        <v>611</v>
      </c>
      <c r="G81" s="40">
        <v>0</v>
      </c>
      <c r="H81" s="40">
        <v>0</v>
      </c>
      <c r="I81" s="40">
        <v>1</v>
      </c>
      <c r="J81" s="40">
        <v>1</v>
      </c>
      <c r="K81" s="40">
        <v>1</v>
      </c>
      <c r="L81" s="40">
        <v>0</v>
      </c>
      <c r="M81" s="40">
        <v>0</v>
      </c>
      <c r="N81" s="9" t="s">
        <v>27</v>
      </c>
      <c r="O81" t="s">
        <v>609</v>
      </c>
    </row>
    <row r="82" spans="1:15">
      <c r="F82" s="47" t="s">
        <v>954</v>
      </c>
      <c r="G82" s="47">
        <f t="shared" ref="G82:M82" si="0">SUM(G2:G81)</f>
        <v>10</v>
      </c>
      <c r="H82" s="47">
        <f t="shared" si="0"/>
        <v>12</v>
      </c>
      <c r="I82" s="47">
        <f t="shared" si="0"/>
        <v>37</v>
      </c>
      <c r="J82" s="47">
        <f t="shared" si="0"/>
        <v>21</v>
      </c>
      <c r="K82" s="47">
        <f t="shared" si="0"/>
        <v>10</v>
      </c>
      <c r="L82" s="47">
        <f t="shared" si="0"/>
        <v>2</v>
      </c>
      <c r="M82" s="47">
        <f t="shared" si="0"/>
        <v>21</v>
      </c>
    </row>
    <row r="84" spans="1:15">
      <c r="A84" s="86" t="s">
        <v>1843</v>
      </c>
      <c r="B84" s="123" t="s">
        <v>1905</v>
      </c>
      <c r="C84" s="123"/>
      <c r="D84" s="123"/>
      <c r="F84" s="86" t="s">
        <v>1843</v>
      </c>
      <c r="G84" s="123" t="s">
        <v>1915</v>
      </c>
      <c r="H84" s="123"/>
      <c r="I84" s="123"/>
    </row>
    <row r="85" spans="1:15">
      <c r="A85" s="86"/>
      <c r="B85" s="123"/>
      <c r="C85" s="123"/>
      <c r="D85" s="123"/>
      <c r="F85" s="86"/>
      <c r="G85" s="123"/>
      <c r="H85" s="123"/>
      <c r="I85" s="123"/>
    </row>
    <row r="86" spans="1:15">
      <c r="A86" s="86" t="s">
        <v>1845</v>
      </c>
      <c r="B86" s="123"/>
      <c r="C86" s="123"/>
      <c r="D86" s="123"/>
      <c r="F86" s="86" t="s">
        <v>1845</v>
      </c>
      <c r="G86" s="123"/>
      <c r="H86" s="123"/>
      <c r="I86" s="123"/>
    </row>
    <row r="87" spans="1:15">
      <c r="A87" s="86" t="s">
        <v>1846</v>
      </c>
      <c r="B87" s="123" t="s">
        <v>1847</v>
      </c>
      <c r="C87" s="123"/>
      <c r="D87" s="123"/>
      <c r="E87" s="62"/>
      <c r="F87" s="86" t="s">
        <v>1846</v>
      </c>
      <c r="G87" s="123" t="s">
        <v>1847</v>
      </c>
      <c r="H87" s="123"/>
      <c r="I87" s="123"/>
      <c r="J87" s="62"/>
      <c r="K87" s="62"/>
      <c r="L87" s="62"/>
      <c r="M87" s="62"/>
    </row>
    <row r="88" spans="1:15">
      <c r="A88" s="86" t="s">
        <v>1848</v>
      </c>
      <c r="B88" s="123" t="s">
        <v>1906</v>
      </c>
      <c r="C88" s="123"/>
      <c r="D88" s="123"/>
      <c r="E88" s="62"/>
      <c r="F88" s="86" t="s">
        <v>1848</v>
      </c>
      <c r="G88" s="123" t="s">
        <v>1916</v>
      </c>
      <c r="H88" s="123"/>
      <c r="I88" s="123"/>
      <c r="J88" s="62"/>
      <c r="K88" s="62"/>
      <c r="L88" s="62"/>
      <c r="M88" s="62"/>
    </row>
    <row r="89" spans="1:15">
      <c r="A89" s="86" t="s">
        <v>1850</v>
      </c>
      <c r="B89" s="123">
        <v>4.093</v>
      </c>
      <c r="C89" s="123"/>
      <c r="D89" s="123"/>
      <c r="E89" s="62"/>
      <c r="F89" s="86" t="s">
        <v>1850</v>
      </c>
      <c r="G89" s="123">
        <v>0.27929999999999999</v>
      </c>
      <c r="H89" s="123"/>
      <c r="I89" s="123"/>
      <c r="J89" s="62"/>
      <c r="K89" s="62"/>
      <c r="L89" s="62"/>
      <c r="M89" s="62"/>
    </row>
    <row r="90" spans="1:15">
      <c r="A90" s="86" t="s">
        <v>1851</v>
      </c>
      <c r="B90" s="123" t="s">
        <v>1766</v>
      </c>
      <c r="C90" s="123"/>
      <c r="D90" s="123"/>
      <c r="E90" s="62"/>
      <c r="F90" s="86" t="s">
        <v>1851</v>
      </c>
      <c r="G90" s="123">
        <v>0.78</v>
      </c>
      <c r="H90" s="123"/>
      <c r="I90" s="123"/>
      <c r="J90" s="62"/>
      <c r="K90" s="62"/>
      <c r="L90" s="62"/>
      <c r="M90" s="62"/>
    </row>
    <row r="91" spans="1:15">
      <c r="A91" s="86" t="s">
        <v>1852</v>
      </c>
      <c r="B91" s="123" t="s">
        <v>1767</v>
      </c>
      <c r="C91" s="123"/>
      <c r="D91" s="123"/>
      <c r="E91" s="62"/>
      <c r="F91" s="86" t="s">
        <v>1852</v>
      </c>
      <c r="G91" s="123" t="s">
        <v>1771</v>
      </c>
      <c r="H91" s="123"/>
      <c r="I91" s="123"/>
      <c r="J91" s="62"/>
      <c r="K91" s="62"/>
      <c r="L91" s="62"/>
      <c r="M91" s="62"/>
    </row>
    <row r="92" spans="1:15">
      <c r="A92" s="86" t="s">
        <v>1853</v>
      </c>
      <c r="B92" s="123" t="s">
        <v>1854</v>
      </c>
      <c r="C92" s="123"/>
      <c r="D92" s="123"/>
      <c r="E92" s="62"/>
      <c r="F92" s="86" t="s">
        <v>1853</v>
      </c>
      <c r="G92" s="123" t="s">
        <v>1854</v>
      </c>
      <c r="H92" s="123"/>
      <c r="I92" s="123"/>
      <c r="J92" s="62"/>
      <c r="K92" s="62"/>
      <c r="L92" s="62"/>
      <c r="M92" s="62"/>
    </row>
    <row r="93" spans="1:15">
      <c r="A93" s="86" t="s">
        <v>1855</v>
      </c>
      <c r="B93" s="123" t="s">
        <v>1874</v>
      </c>
      <c r="C93" s="123"/>
      <c r="D93" s="123"/>
      <c r="E93" s="62"/>
      <c r="F93" s="86" t="s">
        <v>1855</v>
      </c>
      <c r="G93" s="123" t="s">
        <v>1856</v>
      </c>
      <c r="H93" s="123"/>
      <c r="I93" s="123"/>
      <c r="J93" s="62"/>
      <c r="K93" s="62"/>
      <c r="L93" s="62"/>
      <c r="M93" s="62"/>
    </row>
    <row r="94" spans="1:15">
      <c r="A94" s="86"/>
      <c r="B94" s="123"/>
      <c r="C94" s="123"/>
      <c r="D94" s="123"/>
      <c r="E94" s="62"/>
      <c r="F94" s="86"/>
      <c r="G94" s="123"/>
      <c r="H94" s="123"/>
      <c r="I94" s="123"/>
      <c r="J94" s="62"/>
      <c r="K94" s="62"/>
      <c r="L94" s="62"/>
      <c r="M94" s="62"/>
    </row>
    <row r="95" spans="1:15">
      <c r="A95" s="86" t="s">
        <v>1857</v>
      </c>
      <c r="B95" s="123" t="s">
        <v>1875</v>
      </c>
      <c r="C95" s="123" t="s">
        <v>1886</v>
      </c>
      <c r="D95" s="123" t="s">
        <v>1777</v>
      </c>
      <c r="E95" s="62"/>
      <c r="F95" s="86" t="s">
        <v>1857</v>
      </c>
      <c r="G95" s="123" t="s">
        <v>1858</v>
      </c>
      <c r="H95" s="123" t="s">
        <v>1859</v>
      </c>
      <c r="I95" s="123" t="s">
        <v>1777</v>
      </c>
      <c r="J95" s="62"/>
      <c r="K95" s="62"/>
      <c r="L95" s="62"/>
      <c r="M95" s="62"/>
    </row>
    <row r="96" spans="1:15">
      <c r="A96" s="86" t="s">
        <v>1860</v>
      </c>
      <c r="B96" s="123">
        <v>13</v>
      </c>
      <c r="C96" s="123">
        <v>67</v>
      </c>
      <c r="D96" s="123">
        <v>80</v>
      </c>
      <c r="E96" s="62"/>
      <c r="F96" s="86" t="s">
        <v>1860</v>
      </c>
      <c r="G96" s="123">
        <v>3</v>
      </c>
      <c r="H96" s="123">
        <v>10</v>
      </c>
      <c r="I96" s="123">
        <v>13</v>
      </c>
      <c r="J96" s="62"/>
      <c r="K96" s="62"/>
      <c r="L96" s="62"/>
      <c r="M96" s="62"/>
    </row>
    <row r="97" spans="1:13">
      <c r="A97" s="86" t="s">
        <v>1861</v>
      </c>
      <c r="B97" s="123">
        <v>37</v>
      </c>
      <c r="C97" s="123">
        <v>43</v>
      </c>
      <c r="D97" s="123">
        <v>80</v>
      </c>
      <c r="E97" s="62"/>
      <c r="F97" s="86" t="s">
        <v>1861</v>
      </c>
      <c r="G97" s="123">
        <v>10</v>
      </c>
      <c r="H97" s="123">
        <v>27</v>
      </c>
      <c r="I97" s="123">
        <v>37</v>
      </c>
      <c r="J97" s="62"/>
      <c r="K97" s="62"/>
      <c r="L97" s="62"/>
      <c r="M97" s="62"/>
    </row>
    <row r="98" spans="1:13">
      <c r="A98" s="86" t="s">
        <v>1777</v>
      </c>
      <c r="B98" s="123">
        <v>50</v>
      </c>
      <c r="C98" s="123">
        <v>110</v>
      </c>
      <c r="D98" s="123">
        <v>160</v>
      </c>
      <c r="E98" s="62"/>
      <c r="F98" s="86" t="s">
        <v>1777</v>
      </c>
      <c r="G98" s="123">
        <v>13</v>
      </c>
      <c r="H98" s="123">
        <v>37</v>
      </c>
      <c r="I98" s="123">
        <v>50</v>
      </c>
      <c r="J98" s="62"/>
      <c r="K98" s="62"/>
      <c r="L98" s="62"/>
      <c r="M98" s="62"/>
    </row>
    <row r="99" spans="1:13">
      <c r="A99" s="86"/>
      <c r="B99" s="123"/>
      <c r="C99" s="123"/>
      <c r="D99" s="123"/>
      <c r="E99" s="62"/>
      <c r="F99" s="86"/>
      <c r="G99" s="123"/>
      <c r="H99" s="123"/>
      <c r="I99" s="123"/>
      <c r="J99" s="62"/>
      <c r="K99" s="62"/>
      <c r="L99" s="62"/>
      <c r="M99" s="62"/>
    </row>
    <row r="100" spans="1:13">
      <c r="A100" s="86" t="s">
        <v>1862</v>
      </c>
      <c r="B100" s="123" t="s">
        <v>1875</v>
      </c>
      <c r="C100" s="123" t="s">
        <v>1886</v>
      </c>
      <c r="D100" s="123"/>
      <c r="E100" s="62"/>
      <c r="F100" s="86" t="s">
        <v>1862</v>
      </c>
      <c r="G100" s="123" t="s">
        <v>1858</v>
      </c>
      <c r="H100" s="123" t="s">
        <v>1859</v>
      </c>
      <c r="I100" s="123"/>
      <c r="J100" s="62"/>
      <c r="K100" s="62"/>
      <c r="L100" s="62"/>
      <c r="M100" s="62"/>
    </row>
    <row r="101" spans="1:13">
      <c r="A101" s="86" t="s">
        <v>1860</v>
      </c>
      <c r="B101" s="123" t="s">
        <v>1907</v>
      </c>
      <c r="C101" s="123" t="s">
        <v>1908</v>
      </c>
      <c r="D101" s="123"/>
      <c r="E101" s="62"/>
      <c r="F101" s="86" t="s">
        <v>1860</v>
      </c>
      <c r="G101" s="123" t="s">
        <v>1917</v>
      </c>
      <c r="H101" s="123" t="s">
        <v>1918</v>
      </c>
      <c r="I101" s="123"/>
      <c r="J101" s="62"/>
      <c r="K101" s="62"/>
      <c r="L101" s="62"/>
      <c r="M101" s="62"/>
    </row>
    <row r="102" spans="1:13">
      <c r="A102" s="86" t="s">
        <v>1861</v>
      </c>
      <c r="B102" s="123" t="s">
        <v>1909</v>
      </c>
      <c r="C102" s="123" t="s">
        <v>1910</v>
      </c>
      <c r="D102" s="123"/>
      <c r="E102" s="62"/>
      <c r="F102" s="86" t="s">
        <v>1861</v>
      </c>
      <c r="G102" s="123" t="s">
        <v>1919</v>
      </c>
      <c r="H102" s="123" t="s">
        <v>1920</v>
      </c>
      <c r="I102" s="123"/>
      <c r="J102" s="62"/>
      <c r="K102" s="62"/>
      <c r="L102" s="62"/>
      <c r="M102" s="62"/>
    </row>
    <row r="103" spans="1:13">
      <c r="A103" s="86"/>
      <c r="B103" s="123"/>
      <c r="C103" s="123"/>
      <c r="D103" s="123"/>
      <c r="E103" s="62"/>
      <c r="F103" s="86"/>
      <c r="G103" s="123"/>
      <c r="H103" s="123"/>
      <c r="I103" s="123"/>
      <c r="J103" s="62"/>
      <c r="K103" s="62"/>
      <c r="L103" s="62"/>
      <c r="M103" s="62"/>
    </row>
    <row r="104" spans="1:13">
      <c r="A104" s="86" t="s">
        <v>1867</v>
      </c>
      <c r="B104" s="123" t="s">
        <v>1875</v>
      </c>
      <c r="C104" s="123" t="s">
        <v>1886</v>
      </c>
      <c r="D104" s="123"/>
      <c r="E104" s="62"/>
      <c r="F104" s="86" t="s">
        <v>1867</v>
      </c>
      <c r="G104" s="123" t="s">
        <v>1858</v>
      </c>
      <c r="H104" s="123" t="s">
        <v>1859</v>
      </c>
      <c r="I104" s="123"/>
      <c r="J104" s="62"/>
      <c r="K104" s="62"/>
      <c r="L104" s="62"/>
      <c r="M104" s="62"/>
    </row>
    <row r="105" spans="1:13">
      <c r="A105" s="86" t="s">
        <v>1860</v>
      </c>
      <c r="B105" s="123" t="s">
        <v>1911</v>
      </c>
      <c r="C105" s="123" t="s">
        <v>1912</v>
      </c>
      <c r="D105" s="123"/>
      <c r="E105" s="62"/>
      <c r="F105" s="86" t="s">
        <v>1860</v>
      </c>
      <c r="G105" s="123" t="s">
        <v>1917</v>
      </c>
      <c r="H105" s="123" t="s">
        <v>1919</v>
      </c>
      <c r="I105" s="123"/>
      <c r="J105" s="62"/>
      <c r="K105" s="62"/>
      <c r="L105" s="62"/>
      <c r="M105" s="62"/>
    </row>
    <row r="106" spans="1:13">
      <c r="A106" s="86" t="s">
        <v>1861</v>
      </c>
      <c r="B106" s="123" t="s">
        <v>1913</v>
      </c>
      <c r="C106" s="123" t="s">
        <v>1914</v>
      </c>
      <c r="D106" s="123"/>
      <c r="F106" s="86" t="s">
        <v>1861</v>
      </c>
      <c r="G106" s="123" t="s">
        <v>1918</v>
      </c>
      <c r="H106" s="123" t="s">
        <v>1920</v>
      </c>
      <c r="I106" s="123"/>
      <c r="J106" s="62"/>
      <c r="K106" s="62"/>
      <c r="L106" s="62"/>
      <c r="M106" s="62"/>
    </row>
  </sheetData>
  <sortState ref="A2:O86">
    <sortCondition ref="N1"/>
  </sortState>
  <dataValidations count="2">
    <dataValidation type="list" allowBlank="1" showInputMessage="1" showErrorMessage="1" sqref="N1" xr:uid="{00000000-0002-0000-0300-000000000000}">
      <formula1>$P$2:$P$13</formula1>
    </dataValidation>
    <dataValidation type="list" allowBlank="1" showInputMessage="1" showErrorMessage="1" sqref="N2:N1048576" xr:uid="{00000000-0002-0000-0300-000001000000}">
      <formula1>$Q$2:$Q$13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07"/>
  <sheetViews>
    <sheetView workbookViewId="0">
      <pane ySplit="1" topLeftCell="A68" activePane="bottomLeft" state="frozen"/>
      <selection pane="bottomLeft" activeCell="F85" sqref="F85:I107"/>
    </sheetView>
  </sheetViews>
  <sheetFormatPr baseColWidth="10" defaultRowHeight="16" customHeight="1"/>
  <cols>
    <col min="1" max="1" width="10.83203125" style="15"/>
    <col min="2" max="2" width="7.83203125" style="15" customWidth="1"/>
    <col min="3" max="3" width="10.6640625" style="15" customWidth="1"/>
    <col min="4" max="4" width="11.5" style="15" customWidth="1"/>
    <col min="5" max="5" width="22.6640625" style="15" customWidth="1"/>
    <col min="6" max="6" width="19.5" style="20" customWidth="1"/>
    <col min="7" max="11" width="10.83203125" style="15"/>
    <col min="12" max="12" width="13" style="15" customWidth="1"/>
    <col min="13" max="13" width="10.83203125" style="15"/>
    <col min="14" max="14" width="13.1640625" style="15" customWidth="1"/>
    <col min="15" max="15" width="61" style="18" customWidth="1"/>
    <col min="16" max="16384" width="10.83203125" style="15"/>
  </cols>
  <sheetData>
    <row r="1" spans="1:17" s="18" customFormat="1" ht="36" customHeight="1">
      <c r="A1" s="26" t="s">
        <v>0</v>
      </c>
      <c r="B1" s="26" t="s">
        <v>1</v>
      </c>
      <c r="C1" s="27" t="s">
        <v>2</v>
      </c>
      <c r="D1" s="27" t="s">
        <v>3</v>
      </c>
      <c r="E1" s="26" t="s">
        <v>4</v>
      </c>
      <c r="F1" s="28" t="s">
        <v>5</v>
      </c>
      <c r="G1" s="26" t="s">
        <v>11</v>
      </c>
      <c r="H1" s="26" t="s">
        <v>12</v>
      </c>
      <c r="I1" s="26" t="s">
        <v>13</v>
      </c>
      <c r="J1" s="26" t="s">
        <v>133</v>
      </c>
      <c r="K1" s="26" t="s">
        <v>25</v>
      </c>
      <c r="L1" s="26" t="s">
        <v>41</v>
      </c>
      <c r="M1" s="26" t="s">
        <v>14</v>
      </c>
      <c r="N1" s="26" t="s">
        <v>32</v>
      </c>
      <c r="O1" s="26" t="s">
        <v>137</v>
      </c>
    </row>
    <row r="2" spans="1:17" ht="16" customHeight="1">
      <c r="A2" s="33" t="s">
        <v>6</v>
      </c>
      <c r="B2" s="33">
        <v>6</v>
      </c>
      <c r="C2" s="15" t="s">
        <v>7</v>
      </c>
      <c r="D2" s="15" t="s">
        <v>36</v>
      </c>
      <c r="E2" s="34" t="s">
        <v>15</v>
      </c>
      <c r="F2" s="35" t="s">
        <v>38</v>
      </c>
      <c r="G2" s="15">
        <v>0</v>
      </c>
      <c r="H2" s="16">
        <v>0</v>
      </c>
      <c r="I2" s="15">
        <v>1</v>
      </c>
      <c r="J2" s="15">
        <v>1</v>
      </c>
      <c r="K2" s="15">
        <v>0</v>
      </c>
      <c r="L2" s="15">
        <v>0</v>
      </c>
      <c r="M2" s="15">
        <v>0</v>
      </c>
      <c r="N2" s="15" t="s">
        <v>17</v>
      </c>
      <c r="O2" s="18" t="s">
        <v>140</v>
      </c>
      <c r="Q2" s="15" t="s">
        <v>16</v>
      </c>
    </row>
    <row r="3" spans="1:17" ht="16" customHeight="1">
      <c r="A3" s="33" t="s">
        <v>6</v>
      </c>
      <c r="B3" s="33">
        <v>7</v>
      </c>
      <c r="C3" s="15" t="s">
        <v>7</v>
      </c>
      <c r="D3" s="15" t="s">
        <v>36</v>
      </c>
      <c r="E3" s="34" t="s">
        <v>15</v>
      </c>
      <c r="F3" s="35" t="s">
        <v>39</v>
      </c>
      <c r="G3" s="15">
        <v>0</v>
      </c>
      <c r="H3" s="16">
        <v>0</v>
      </c>
      <c r="I3" s="15">
        <v>1</v>
      </c>
      <c r="J3" s="15">
        <v>1</v>
      </c>
      <c r="K3" s="15">
        <v>0</v>
      </c>
      <c r="L3" s="15">
        <v>0</v>
      </c>
      <c r="M3" s="15">
        <v>0</v>
      </c>
      <c r="N3" s="15" t="s">
        <v>17</v>
      </c>
      <c r="O3" s="18" t="s">
        <v>141</v>
      </c>
      <c r="Q3" s="15" t="s">
        <v>17</v>
      </c>
    </row>
    <row r="4" spans="1:17" ht="16" customHeight="1">
      <c r="A4" s="33" t="s">
        <v>6</v>
      </c>
      <c r="B4" s="33">
        <v>8</v>
      </c>
      <c r="C4" s="15" t="s">
        <v>7</v>
      </c>
      <c r="D4" s="15" t="s">
        <v>36</v>
      </c>
      <c r="E4" s="34" t="s">
        <v>15</v>
      </c>
      <c r="F4" s="35" t="s">
        <v>37</v>
      </c>
      <c r="G4" s="15">
        <v>0</v>
      </c>
      <c r="H4" s="16">
        <v>0</v>
      </c>
      <c r="I4" s="15">
        <v>1</v>
      </c>
      <c r="J4" s="15">
        <v>1</v>
      </c>
      <c r="K4" s="15">
        <v>0</v>
      </c>
      <c r="L4" s="15">
        <v>0</v>
      </c>
      <c r="M4" s="15">
        <v>0</v>
      </c>
      <c r="N4" s="15" t="s">
        <v>17</v>
      </c>
      <c r="O4" s="18" t="s">
        <v>142</v>
      </c>
      <c r="Q4" s="15" t="s">
        <v>18</v>
      </c>
    </row>
    <row r="5" spans="1:17" ht="16" customHeight="1">
      <c r="A5" s="33" t="s">
        <v>6</v>
      </c>
      <c r="B5" s="33">
        <v>17</v>
      </c>
      <c r="C5" s="15" t="s">
        <v>7</v>
      </c>
      <c r="D5" s="15" t="s">
        <v>36</v>
      </c>
      <c r="E5" s="34" t="s">
        <v>44</v>
      </c>
      <c r="F5" s="20" t="s">
        <v>54</v>
      </c>
      <c r="G5" s="15">
        <v>1</v>
      </c>
      <c r="H5" s="16">
        <v>0</v>
      </c>
      <c r="I5" s="15">
        <v>0</v>
      </c>
      <c r="J5" s="15">
        <v>0</v>
      </c>
      <c r="K5" s="15">
        <v>0</v>
      </c>
      <c r="L5" s="15">
        <v>0</v>
      </c>
      <c r="M5" s="15">
        <v>0</v>
      </c>
      <c r="N5" s="15" t="s">
        <v>17</v>
      </c>
      <c r="O5" s="18" t="s">
        <v>149</v>
      </c>
      <c r="Q5" s="15" t="s">
        <v>19</v>
      </c>
    </row>
    <row r="6" spans="1:17" ht="16" customHeight="1">
      <c r="A6" s="33" t="s">
        <v>6</v>
      </c>
      <c r="B6" s="33">
        <v>18</v>
      </c>
      <c r="C6" s="15" t="s">
        <v>7</v>
      </c>
      <c r="D6" s="15" t="s">
        <v>36</v>
      </c>
      <c r="E6" s="34" t="s">
        <v>44</v>
      </c>
      <c r="F6" s="20" t="s">
        <v>55</v>
      </c>
      <c r="G6" s="15">
        <v>0</v>
      </c>
      <c r="H6" s="16">
        <v>0</v>
      </c>
      <c r="I6" s="15">
        <v>1</v>
      </c>
      <c r="J6" s="15">
        <v>1</v>
      </c>
      <c r="K6" s="15">
        <v>1</v>
      </c>
      <c r="L6" s="15">
        <v>0</v>
      </c>
      <c r="M6" s="15">
        <v>0</v>
      </c>
      <c r="N6" s="15" t="s">
        <v>17</v>
      </c>
      <c r="O6" s="18" t="s">
        <v>150</v>
      </c>
      <c r="Q6" s="15" t="s">
        <v>20</v>
      </c>
    </row>
    <row r="7" spans="1:17" ht="16" customHeight="1">
      <c r="A7" s="33" t="s">
        <v>6</v>
      </c>
      <c r="B7" s="33">
        <v>19</v>
      </c>
      <c r="C7" s="15" t="s">
        <v>7</v>
      </c>
      <c r="D7" s="15" t="s">
        <v>43</v>
      </c>
      <c r="E7" s="34" t="s">
        <v>44</v>
      </c>
      <c r="F7" s="20" t="s">
        <v>56</v>
      </c>
      <c r="G7" s="15">
        <v>0</v>
      </c>
      <c r="H7" s="16">
        <v>0</v>
      </c>
      <c r="I7" s="15">
        <v>1</v>
      </c>
      <c r="J7" s="15">
        <v>1</v>
      </c>
      <c r="K7" s="15">
        <v>1</v>
      </c>
      <c r="L7" s="15">
        <v>0</v>
      </c>
      <c r="M7" s="15">
        <v>0</v>
      </c>
      <c r="N7" s="15" t="s">
        <v>17</v>
      </c>
      <c r="O7" s="18" t="s">
        <v>151</v>
      </c>
      <c r="Q7" s="15" t="s">
        <v>21</v>
      </c>
    </row>
    <row r="8" spans="1:17" ht="16" customHeight="1">
      <c r="A8" s="33" t="s">
        <v>6</v>
      </c>
      <c r="B8" s="15">
        <v>3</v>
      </c>
      <c r="C8" s="15" t="s">
        <v>8</v>
      </c>
      <c r="E8" s="34" t="s">
        <v>60</v>
      </c>
      <c r="F8" s="20" t="s">
        <v>64</v>
      </c>
      <c r="G8" s="16">
        <v>0</v>
      </c>
      <c r="H8" s="16">
        <v>0</v>
      </c>
      <c r="I8" s="15">
        <v>1</v>
      </c>
      <c r="J8" s="17">
        <v>1</v>
      </c>
      <c r="K8" s="15">
        <v>0</v>
      </c>
      <c r="L8" s="17">
        <v>0</v>
      </c>
      <c r="M8" s="17">
        <v>0</v>
      </c>
      <c r="N8" s="15" t="s">
        <v>17</v>
      </c>
      <c r="O8" s="18" t="s">
        <v>154</v>
      </c>
      <c r="Q8" s="15" t="s">
        <v>22</v>
      </c>
    </row>
    <row r="9" spans="1:17" ht="16" customHeight="1">
      <c r="A9" s="33" t="s">
        <v>6</v>
      </c>
      <c r="B9" s="15">
        <v>12</v>
      </c>
      <c r="C9" s="15" t="s">
        <v>8</v>
      </c>
      <c r="E9" s="34" t="s">
        <v>61</v>
      </c>
      <c r="F9" s="20" t="s">
        <v>73</v>
      </c>
      <c r="G9" s="15">
        <v>0</v>
      </c>
      <c r="H9" s="15">
        <v>0</v>
      </c>
      <c r="I9" s="15">
        <v>0</v>
      </c>
      <c r="J9" s="17">
        <v>0</v>
      </c>
      <c r="K9" s="17">
        <v>0</v>
      </c>
      <c r="L9" s="17">
        <v>0</v>
      </c>
      <c r="M9" s="15">
        <v>1</v>
      </c>
      <c r="N9" s="15" t="s">
        <v>17</v>
      </c>
      <c r="O9" s="18" t="s">
        <v>163</v>
      </c>
      <c r="Q9" s="15" t="s">
        <v>23</v>
      </c>
    </row>
    <row r="10" spans="1:17" ht="16" customHeight="1">
      <c r="A10" s="33" t="s">
        <v>6</v>
      </c>
      <c r="B10" s="15">
        <v>10</v>
      </c>
      <c r="C10" s="15" t="s">
        <v>6</v>
      </c>
      <c r="D10" s="15" t="s">
        <v>93</v>
      </c>
      <c r="E10" s="34" t="s">
        <v>82</v>
      </c>
      <c r="F10" s="20" t="s">
        <v>95</v>
      </c>
      <c r="G10" s="15">
        <v>0</v>
      </c>
      <c r="H10" s="15">
        <v>0</v>
      </c>
      <c r="I10" s="15">
        <v>1</v>
      </c>
      <c r="J10" s="15">
        <v>1</v>
      </c>
      <c r="K10" s="15">
        <v>1</v>
      </c>
      <c r="L10" s="15">
        <v>0</v>
      </c>
      <c r="M10" s="15">
        <v>0</v>
      </c>
      <c r="N10" s="15" t="s">
        <v>17</v>
      </c>
      <c r="O10" s="18" t="s">
        <v>181</v>
      </c>
      <c r="Q10" s="15" t="s">
        <v>24</v>
      </c>
    </row>
    <row r="11" spans="1:17" ht="16" customHeight="1">
      <c r="A11" s="33" t="s">
        <v>6</v>
      </c>
      <c r="B11" s="15">
        <v>12</v>
      </c>
      <c r="C11" s="15" t="s">
        <v>6</v>
      </c>
      <c r="D11" s="15" t="s">
        <v>83</v>
      </c>
      <c r="E11" s="34" t="s">
        <v>97</v>
      </c>
      <c r="F11" s="20" t="s">
        <v>99</v>
      </c>
      <c r="G11" s="15">
        <v>1</v>
      </c>
      <c r="H11" s="15">
        <v>0</v>
      </c>
      <c r="I11" s="15">
        <v>0</v>
      </c>
      <c r="J11" s="15">
        <v>0</v>
      </c>
      <c r="K11" s="15">
        <v>0</v>
      </c>
      <c r="L11" s="15">
        <v>0</v>
      </c>
      <c r="M11" s="15">
        <v>0</v>
      </c>
      <c r="N11" s="15" t="s">
        <v>17</v>
      </c>
      <c r="O11" s="18" t="s">
        <v>184</v>
      </c>
      <c r="Q11" s="15" t="s">
        <v>27</v>
      </c>
    </row>
    <row r="12" spans="1:17" ht="16" customHeight="1">
      <c r="A12" s="33" t="s">
        <v>6</v>
      </c>
      <c r="B12" s="15">
        <v>14</v>
      </c>
      <c r="C12" s="15" t="s">
        <v>6</v>
      </c>
      <c r="D12" s="15" t="s">
        <v>93</v>
      </c>
      <c r="E12" s="34" t="s">
        <v>97</v>
      </c>
      <c r="F12" s="20" t="s">
        <v>102</v>
      </c>
      <c r="G12" s="15">
        <v>0</v>
      </c>
      <c r="H12" s="15">
        <v>0</v>
      </c>
      <c r="I12" s="15">
        <v>1</v>
      </c>
      <c r="J12" s="15">
        <v>1</v>
      </c>
      <c r="K12" s="15">
        <v>0</v>
      </c>
      <c r="L12" s="15">
        <v>0</v>
      </c>
      <c r="M12" s="15">
        <v>0</v>
      </c>
      <c r="N12" s="15" t="s">
        <v>17</v>
      </c>
      <c r="O12" s="18" t="s">
        <v>185</v>
      </c>
      <c r="Q12" s="15" t="s">
        <v>33</v>
      </c>
    </row>
    <row r="13" spans="1:17" ht="16" customHeight="1">
      <c r="A13" s="33" t="s">
        <v>6</v>
      </c>
      <c r="B13" s="15">
        <v>1</v>
      </c>
      <c r="C13" s="15" t="s">
        <v>10</v>
      </c>
      <c r="E13" s="36" t="s">
        <v>119</v>
      </c>
      <c r="F13" s="20" t="s">
        <v>110</v>
      </c>
      <c r="G13" s="15">
        <v>0</v>
      </c>
      <c r="H13" s="15">
        <v>0</v>
      </c>
      <c r="I13" s="15">
        <v>1</v>
      </c>
      <c r="J13" s="15">
        <v>1</v>
      </c>
      <c r="K13" s="15">
        <v>1</v>
      </c>
      <c r="L13" s="15">
        <v>0</v>
      </c>
      <c r="M13" s="15">
        <v>0</v>
      </c>
      <c r="N13" s="15" t="s">
        <v>17</v>
      </c>
      <c r="O13" s="18" t="s">
        <v>192</v>
      </c>
      <c r="Q13" s="15" t="s">
        <v>24</v>
      </c>
    </row>
    <row r="14" spans="1:17" ht="16" customHeight="1">
      <c r="A14" s="33" t="s">
        <v>6</v>
      </c>
      <c r="B14" s="15">
        <v>6</v>
      </c>
      <c r="C14" s="15" t="s">
        <v>10</v>
      </c>
      <c r="E14" s="36" t="s">
        <v>119</v>
      </c>
      <c r="F14" s="20" t="s">
        <v>115</v>
      </c>
      <c r="G14" s="15">
        <v>0</v>
      </c>
      <c r="H14" s="15">
        <v>0</v>
      </c>
      <c r="I14" s="15">
        <v>1</v>
      </c>
      <c r="J14" s="17">
        <v>1</v>
      </c>
      <c r="K14" s="15">
        <v>0</v>
      </c>
      <c r="L14" s="15">
        <v>0</v>
      </c>
      <c r="M14" s="15">
        <v>0</v>
      </c>
      <c r="N14" s="15" t="s">
        <v>17</v>
      </c>
      <c r="O14" s="18" t="s">
        <v>197</v>
      </c>
    </row>
    <row r="15" spans="1:17" ht="16" customHeight="1">
      <c r="A15" s="33" t="s">
        <v>6</v>
      </c>
      <c r="B15" s="15">
        <v>9</v>
      </c>
      <c r="C15" s="15" t="s">
        <v>10</v>
      </c>
      <c r="E15" s="36" t="s">
        <v>119</v>
      </c>
      <c r="F15" s="20" t="s">
        <v>118</v>
      </c>
      <c r="G15" s="15">
        <v>0</v>
      </c>
      <c r="H15" s="15">
        <v>0</v>
      </c>
      <c r="I15" s="15">
        <v>1</v>
      </c>
      <c r="J15" s="15">
        <v>1</v>
      </c>
      <c r="K15" s="15">
        <v>0</v>
      </c>
      <c r="L15" s="15">
        <v>0</v>
      </c>
      <c r="M15" s="15">
        <v>0</v>
      </c>
      <c r="N15" s="15" t="s">
        <v>17</v>
      </c>
      <c r="O15" s="18" t="s">
        <v>200</v>
      </c>
    </row>
    <row r="16" spans="1:17" ht="16" customHeight="1">
      <c r="A16" s="33" t="s">
        <v>6</v>
      </c>
      <c r="B16" s="15">
        <v>12</v>
      </c>
      <c r="C16" s="15" t="s">
        <v>10</v>
      </c>
      <c r="E16" s="36" t="s">
        <v>120</v>
      </c>
      <c r="F16" s="20" t="s">
        <v>124</v>
      </c>
      <c r="G16" s="15">
        <v>1</v>
      </c>
      <c r="H16" s="15">
        <v>0</v>
      </c>
      <c r="I16" s="15">
        <v>0</v>
      </c>
      <c r="J16" s="15">
        <v>0</v>
      </c>
      <c r="K16" s="15">
        <v>0</v>
      </c>
      <c r="L16" s="15">
        <v>0</v>
      </c>
      <c r="M16" s="15">
        <v>0</v>
      </c>
      <c r="N16" s="15" t="s">
        <v>17</v>
      </c>
      <c r="O16" s="18" t="s">
        <v>203</v>
      </c>
    </row>
    <row r="17" spans="1:15" ht="16" customHeight="1">
      <c r="A17" s="33" t="s">
        <v>6</v>
      </c>
      <c r="B17" s="15">
        <v>13</v>
      </c>
      <c r="C17" s="15" t="s">
        <v>10</v>
      </c>
      <c r="E17" s="36" t="s">
        <v>120</v>
      </c>
      <c r="F17" s="20" t="s">
        <v>125</v>
      </c>
      <c r="G17" s="15">
        <v>0</v>
      </c>
      <c r="H17" s="15">
        <v>0</v>
      </c>
      <c r="I17" s="15">
        <v>1</v>
      </c>
      <c r="J17" s="15">
        <v>1</v>
      </c>
      <c r="K17" s="15">
        <v>0</v>
      </c>
      <c r="L17" s="15">
        <v>0</v>
      </c>
      <c r="M17" s="15">
        <v>0</v>
      </c>
      <c r="N17" s="15" t="s">
        <v>17</v>
      </c>
      <c r="O17" s="18" t="s">
        <v>204</v>
      </c>
    </row>
    <row r="18" spans="1:15" ht="16" customHeight="1">
      <c r="A18" s="33" t="s">
        <v>6</v>
      </c>
      <c r="B18" s="15">
        <v>15</v>
      </c>
      <c r="C18" s="15" t="s">
        <v>10</v>
      </c>
      <c r="E18" s="36" t="s">
        <v>120</v>
      </c>
      <c r="F18" s="20" t="s">
        <v>127</v>
      </c>
      <c r="G18" s="15">
        <v>0</v>
      </c>
      <c r="H18" s="15">
        <v>0</v>
      </c>
      <c r="I18" s="15">
        <v>1</v>
      </c>
      <c r="J18" s="15">
        <v>1</v>
      </c>
      <c r="K18" s="15">
        <v>0</v>
      </c>
      <c r="L18" s="15">
        <v>0</v>
      </c>
      <c r="M18" s="15">
        <v>0</v>
      </c>
      <c r="N18" s="15" t="s">
        <v>17</v>
      </c>
      <c r="O18" s="18" t="s">
        <v>206</v>
      </c>
    </row>
    <row r="19" spans="1:15" ht="16" customHeight="1">
      <c r="A19" s="33" t="s">
        <v>6</v>
      </c>
      <c r="B19" s="15">
        <v>16</v>
      </c>
      <c r="C19" s="15" t="s">
        <v>10</v>
      </c>
      <c r="E19" s="36" t="s">
        <v>120</v>
      </c>
      <c r="F19" s="20" t="s">
        <v>128</v>
      </c>
      <c r="G19" s="15">
        <v>0</v>
      </c>
      <c r="H19" s="15">
        <v>0</v>
      </c>
      <c r="I19" s="15">
        <v>1</v>
      </c>
      <c r="J19" s="15">
        <v>1</v>
      </c>
      <c r="K19" s="15">
        <v>0</v>
      </c>
      <c r="L19" s="15">
        <v>0</v>
      </c>
      <c r="M19" s="15">
        <v>0</v>
      </c>
      <c r="N19" s="15" t="s">
        <v>17</v>
      </c>
      <c r="O19" s="18" t="s">
        <v>207</v>
      </c>
    </row>
    <row r="20" spans="1:15" ht="16" customHeight="1">
      <c r="A20" s="33" t="s">
        <v>6</v>
      </c>
      <c r="B20" s="15">
        <v>17</v>
      </c>
      <c r="C20" s="15" t="s">
        <v>10</v>
      </c>
      <c r="E20" s="36" t="s">
        <v>123</v>
      </c>
      <c r="F20" s="20" t="s">
        <v>129</v>
      </c>
      <c r="G20" s="15">
        <v>0</v>
      </c>
      <c r="H20" s="15">
        <v>0</v>
      </c>
      <c r="I20" s="15">
        <v>1</v>
      </c>
      <c r="J20" s="15">
        <v>1</v>
      </c>
      <c r="K20" s="15">
        <v>1</v>
      </c>
      <c r="L20" s="15">
        <v>0</v>
      </c>
      <c r="M20" s="15">
        <v>0</v>
      </c>
      <c r="N20" s="15" t="s">
        <v>17</v>
      </c>
      <c r="O20" s="18" t="s">
        <v>208</v>
      </c>
    </row>
    <row r="21" spans="1:15" ht="16" customHeight="1">
      <c r="A21" s="33" t="s">
        <v>6</v>
      </c>
      <c r="B21" s="15">
        <v>18</v>
      </c>
      <c r="C21" s="15" t="s">
        <v>10</v>
      </c>
      <c r="E21" s="36" t="s">
        <v>123</v>
      </c>
      <c r="F21" s="25" t="s">
        <v>130</v>
      </c>
      <c r="G21" s="15">
        <v>0</v>
      </c>
      <c r="H21" s="15">
        <v>0</v>
      </c>
      <c r="I21" s="15">
        <v>1</v>
      </c>
      <c r="J21" s="121">
        <v>0</v>
      </c>
      <c r="K21" s="15">
        <v>1</v>
      </c>
      <c r="L21" s="15">
        <v>0</v>
      </c>
      <c r="M21" s="15">
        <v>0</v>
      </c>
      <c r="N21" s="15" t="s">
        <v>17</v>
      </c>
      <c r="O21" s="18" t="s">
        <v>209</v>
      </c>
    </row>
    <row r="22" spans="1:15" ht="16" customHeight="1">
      <c r="A22" s="29" t="s">
        <v>6</v>
      </c>
      <c r="B22" s="29">
        <v>1</v>
      </c>
      <c r="C22" s="16" t="s">
        <v>7</v>
      </c>
      <c r="D22" s="16" t="s">
        <v>45</v>
      </c>
      <c r="E22" s="30" t="s">
        <v>15</v>
      </c>
      <c r="F22" s="31" t="s">
        <v>26</v>
      </c>
      <c r="G22" s="16">
        <v>0</v>
      </c>
      <c r="H22" s="16">
        <v>0</v>
      </c>
      <c r="I22" s="16">
        <v>1</v>
      </c>
      <c r="J22" s="17">
        <v>0</v>
      </c>
      <c r="K22" s="16">
        <v>0</v>
      </c>
      <c r="L22" s="17">
        <v>0</v>
      </c>
      <c r="M22" s="17">
        <v>0</v>
      </c>
      <c r="N22" s="16" t="s">
        <v>18</v>
      </c>
      <c r="O22" s="32" t="s">
        <v>136</v>
      </c>
    </row>
    <row r="23" spans="1:15" ht="16" customHeight="1">
      <c r="A23" s="33" t="s">
        <v>6</v>
      </c>
      <c r="B23" s="33">
        <v>2</v>
      </c>
      <c r="C23" s="15" t="s">
        <v>7</v>
      </c>
      <c r="D23" s="15" t="s">
        <v>45</v>
      </c>
      <c r="E23" s="34" t="s">
        <v>15</v>
      </c>
      <c r="F23" s="35" t="s">
        <v>28</v>
      </c>
      <c r="G23" s="15">
        <v>0</v>
      </c>
      <c r="H23" s="16">
        <v>0</v>
      </c>
      <c r="I23" s="15">
        <v>1</v>
      </c>
      <c r="J23" s="15">
        <v>0</v>
      </c>
      <c r="K23" s="15">
        <v>0</v>
      </c>
      <c r="L23" s="15">
        <v>0</v>
      </c>
      <c r="M23" s="15">
        <v>0</v>
      </c>
      <c r="N23" s="15" t="s">
        <v>18</v>
      </c>
      <c r="O23" s="18" t="s">
        <v>138</v>
      </c>
    </row>
    <row r="24" spans="1:15" ht="16" customHeight="1">
      <c r="A24" s="33" t="s">
        <v>6</v>
      </c>
      <c r="B24" s="33">
        <v>3</v>
      </c>
      <c r="C24" s="15" t="s">
        <v>7</v>
      </c>
      <c r="D24" s="15" t="s">
        <v>30</v>
      </c>
      <c r="E24" s="34" t="s">
        <v>15</v>
      </c>
      <c r="F24" s="35" t="s">
        <v>29</v>
      </c>
      <c r="G24" s="15">
        <v>0</v>
      </c>
      <c r="H24" s="16">
        <v>0</v>
      </c>
      <c r="I24" s="15">
        <v>1</v>
      </c>
      <c r="J24" s="15">
        <v>0</v>
      </c>
      <c r="K24" s="15">
        <v>0</v>
      </c>
      <c r="L24" s="15">
        <v>0</v>
      </c>
      <c r="M24" s="15">
        <v>0</v>
      </c>
      <c r="N24" s="15" t="s">
        <v>18</v>
      </c>
      <c r="O24" s="18" t="s">
        <v>134</v>
      </c>
    </row>
    <row r="25" spans="1:15" ht="16" customHeight="1">
      <c r="A25" s="33" t="s">
        <v>6</v>
      </c>
      <c r="B25" s="33">
        <v>5</v>
      </c>
      <c r="C25" s="15" t="s">
        <v>7</v>
      </c>
      <c r="D25" s="15" t="s">
        <v>31</v>
      </c>
      <c r="E25" s="34" t="s">
        <v>15</v>
      </c>
      <c r="F25" s="35" t="s">
        <v>35</v>
      </c>
      <c r="G25" s="15">
        <v>0</v>
      </c>
      <c r="H25" s="16">
        <v>0</v>
      </c>
      <c r="I25" s="15">
        <v>1</v>
      </c>
      <c r="J25" s="15">
        <v>0</v>
      </c>
      <c r="K25" s="15">
        <v>0</v>
      </c>
      <c r="L25" s="15">
        <v>0</v>
      </c>
      <c r="M25" s="15">
        <v>0</v>
      </c>
      <c r="N25" s="15" t="s">
        <v>18</v>
      </c>
      <c r="O25" s="18" t="s">
        <v>139</v>
      </c>
    </row>
    <row r="26" spans="1:15" ht="16" customHeight="1">
      <c r="A26" s="33" t="s">
        <v>6</v>
      </c>
      <c r="B26" s="33">
        <v>9</v>
      </c>
      <c r="C26" s="15" t="s">
        <v>7</v>
      </c>
      <c r="D26" s="15" t="s">
        <v>43</v>
      </c>
      <c r="E26" s="34" t="s">
        <v>15</v>
      </c>
      <c r="F26" s="35" t="s">
        <v>42</v>
      </c>
      <c r="G26" s="15">
        <v>0</v>
      </c>
      <c r="H26" s="16">
        <v>0</v>
      </c>
      <c r="I26" s="15">
        <v>1</v>
      </c>
      <c r="J26" s="15">
        <v>0</v>
      </c>
      <c r="K26" s="15">
        <v>0</v>
      </c>
      <c r="L26" s="15">
        <v>1</v>
      </c>
      <c r="M26" s="15">
        <v>0</v>
      </c>
      <c r="N26" s="15" t="s">
        <v>18</v>
      </c>
      <c r="O26" s="19" t="s">
        <v>40</v>
      </c>
    </row>
    <row r="27" spans="1:15" ht="16" customHeight="1">
      <c r="A27" s="33" t="s">
        <v>6</v>
      </c>
      <c r="B27" s="33">
        <v>10</v>
      </c>
      <c r="C27" s="15" t="s">
        <v>7</v>
      </c>
      <c r="D27" s="15" t="s">
        <v>45</v>
      </c>
      <c r="E27" s="34" t="s">
        <v>44</v>
      </c>
      <c r="F27" s="20" t="s">
        <v>46</v>
      </c>
      <c r="G27" s="15">
        <v>0</v>
      </c>
      <c r="H27" s="16">
        <v>0</v>
      </c>
      <c r="I27" s="15">
        <v>1</v>
      </c>
      <c r="J27" s="15">
        <v>0</v>
      </c>
      <c r="K27" s="15">
        <v>0</v>
      </c>
      <c r="L27" s="15">
        <v>0</v>
      </c>
      <c r="M27" s="15">
        <v>0</v>
      </c>
      <c r="N27" s="15" t="s">
        <v>18</v>
      </c>
      <c r="O27" s="18" t="s">
        <v>143</v>
      </c>
    </row>
    <row r="28" spans="1:15" ht="16" customHeight="1">
      <c r="A28" s="33" t="s">
        <v>6</v>
      </c>
      <c r="B28" s="33">
        <v>11</v>
      </c>
      <c r="C28" s="15" t="s">
        <v>7</v>
      </c>
      <c r="D28" s="15" t="s">
        <v>45</v>
      </c>
      <c r="E28" s="34" t="s">
        <v>44</v>
      </c>
      <c r="F28" s="20" t="s">
        <v>47</v>
      </c>
      <c r="G28" s="15">
        <v>0</v>
      </c>
      <c r="H28" s="16">
        <v>0</v>
      </c>
      <c r="I28" s="15">
        <v>1</v>
      </c>
      <c r="J28" s="15">
        <v>0</v>
      </c>
      <c r="K28" s="15">
        <v>0</v>
      </c>
      <c r="L28" s="15">
        <v>0</v>
      </c>
      <c r="M28" s="15">
        <v>0</v>
      </c>
      <c r="N28" s="15" t="s">
        <v>18</v>
      </c>
      <c r="O28" s="18" t="s">
        <v>144</v>
      </c>
    </row>
    <row r="29" spans="1:15" ht="16" customHeight="1">
      <c r="A29" s="33" t="s">
        <v>6</v>
      </c>
      <c r="B29" s="33">
        <v>13</v>
      </c>
      <c r="C29" s="15" t="s">
        <v>7</v>
      </c>
      <c r="D29" s="15" t="s">
        <v>31</v>
      </c>
      <c r="E29" s="34" t="s">
        <v>44</v>
      </c>
      <c r="F29" s="20" t="s">
        <v>49</v>
      </c>
      <c r="G29" s="15">
        <v>0</v>
      </c>
      <c r="H29" s="16">
        <v>0</v>
      </c>
      <c r="I29" s="15">
        <v>1</v>
      </c>
      <c r="J29" s="15">
        <v>0</v>
      </c>
      <c r="K29" s="15">
        <v>0</v>
      </c>
      <c r="L29" s="15">
        <v>0</v>
      </c>
      <c r="M29" s="15">
        <v>0</v>
      </c>
      <c r="N29" s="15" t="s">
        <v>18</v>
      </c>
      <c r="O29" s="18" t="s">
        <v>146</v>
      </c>
    </row>
    <row r="30" spans="1:15" ht="16" customHeight="1">
      <c r="A30" s="33" t="s">
        <v>6</v>
      </c>
      <c r="B30" s="33">
        <v>14</v>
      </c>
      <c r="C30" s="15" t="s">
        <v>7</v>
      </c>
      <c r="D30" s="15" t="s">
        <v>31</v>
      </c>
      <c r="E30" s="34" t="s">
        <v>44</v>
      </c>
      <c r="F30" s="20" t="s">
        <v>51</v>
      </c>
      <c r="G30" s="15">
        <v>0</v>
      </c>
      <c r="H30" s="16">
        <v>0</v>
      </c>
      <c r="I30" s="15">
        <v>1</v>
      </c>
      <c r="J30" s="15">
        <v>0</v>
      </c>
      <c r="K30" s="15">
        <v>0</v>
      </c>
      <c r="L30" s="15">
        <v>0</v>
      </c>
      <c r="M30" s="15">
        <v>0</v>
      </c>
      <c r="N30" s="15" t="s">
        <v>18</v>
      </c>
      <c r="O30" s="18" t="s">
        <v>50</v>
      </c>
    </row>
    <row r="31" spans="1:15" ht="16" customHeight="1">
      <c r="A31" s="33" t="s">
        <v>6</v>
      </c>
      <c r="B31" s="33">
        <v>15</v>
      </c>
      <c r="C31" s="15" t="s">
        <v>7</v>
      </c>
      <c r="D31" s="15" t="s">
        <v>31</v>
      </c>
      <c r="E31" s="34" t="s">
        <v>44</v>
      </c>
      <c r="F31" s="20" t="s">
        <v>52</v>
      </c>
      <c r="G31" s="15">
        <v>0</v>
      </c>
      <c r="H31" s="16">
        <v>0</v>
      </c>
      <c r="I31" s="15">
        <v>1</v>
      </c>
      <c r="J31" s="15">
        <v>1</v>
      </c>
      <c r="K31" s="15">
        <v>0</v>
      </c>
      <c r="L31" s="15">
        <v>0</v>
      </c>
      <c r="M31" s="15">
        <v>0</v>
      </c>
      <c r="N31" s="15" t="s">
        <v>18</v>
      </c>
      <c r="O31" s="18" t="s">
        <v>147</v>
      </c>
    </row>
    <row r="32" spans="1:15" ht="16" customHeight="1">
      <c r="A32" s="33" t="s">
        <v>6</v>
      </c>
      <c r="B32" s="33">
        <v>20</v>
      </c>
      <c r="C32" s="15" t="s">
        <v>7</v>
      </c>
      <c r="D32" s="15" t="s">
        <v>30</v>
      </c>
      <c r="E32" s="15" t="s">
        <v>57</v>
      </c>
      <c r="F32" s="20" t="s">
        <v>58</v>
      </c>
      <c r="G32" s="15">
        <v>0</v>
      </c>
      <c r="H32" s="16">
        <v>0</v>
      </c>
      <c r="I32" s="15">
        <v>1</v>
      </c>
      <c r="J32" s="15">
        <v>0</v>
      </c>
      <c r="K32" s="15">
        <v>0</v>
      </c>
      <c r="L32" s="15">
        <v>0</v>
      </c>
      <c r="M32" s="15">
        <v>0</v>
      </c>
      <c r="N32" s="15" t="s">
        <v>18</v>
      </c>
      <c r="O32" s="18" t="s">
        <v>152</v>
      </c>
    </row>
    <row r="33" spans="1:15" ht="16" customHeight="1">
      <c r="A33" s="33" t="s">
        <v>6</v>
      </c>
      <c r="B33" s="15">
        <v>4</v>
      </c>
      <c r="C33" s="15" t="s">
        <v>8</v>
      </c>
      <c r="E33" s="34" t="s">
        <v>60</v>
      </c>
      <c r="F33" s="20" t="s">
        <v>65</v>
      </c>
      <c r="G33" s="16">
        <v>0</v>
      </c>
      <c r="H33" s="16">
        <v>0</v>
      </c>
      <c r="I33" s="15">
        <v>1</v>
      </c>
      <c r="J33" s="17">
        <v>1</v>
      </c>
      <c r="K33" s="15">
        <v>1</v>
      </c>
      <c r="L33" s="17">
        <v>0</v>
      </c>
      <c r="M33" s="17">
        <v>0</v>
      </c>
      <c r="N33" s="15" t="s">
        <v>18</v>
      </c>
      <c r="O33" s="18" t="s">
        <v>155</v>
      </c>
    </row>
    <row r="34" spans="1:15" ht="16" customHeight="1">
      <c r="A34" s="33" t="s">
        <v>6</v>
      </c>
      <c r="B34" s="15">
        <v>5</v>
      </c>
      <c r="C34" s="15" t="s">
        <v>8</v>
      </c>
      <c r="E34" s="34" t="s">
        <v>61</v>
      </c>
      <c r="F34" s="20" t="s">
        <v>66</v>
      </c>
      <c r="G34" s="16">
        <v>0</v>
      </c>
      <c r="H34" s="16">
        <v>0</v>
      </c>
      <c r="I34" s="15">
        <v>1</v>
      </c>
      <c r="J34" s="17">
        <v>0</v>
      </c>
      <c r="K34" s="15">
        <v>0</v>
      </c>
      <c r="L34" s="15">
        <v>1</v>
      </c>
      <c r="M34" s="17">
        <v>0</v>
      </c>
      <c r="N34" s="15" t="s">
        <v>18</v>
      </c>
      <c r="O34" s="19" t="s">
        <v>156</v>
      </c>
    </row>
    <row r="35" spans="1:15" ht="16" customHeight="1">
      <c r="A35" s="33" t="s">
        <v>6</v>
      </c>
      <c r="B35" s="15">
        <v>10</v>
      </c>
      <c r="C35" s="15" t="s">
        <v>8</v>
      </c>
      <c r="E35" s="34" t="s">
        <v>61</v>
      </c>
      <c r="F35" s="20" t="s">
        <v>71</v>
      </c>
      <c r="G35" s="16">
        <v>0</v>
      </c>
      <c r="H35" s="15">
        <v>0</v>
      </c>
      <c r="I35" s="15">
        <v>1</v>
      </c>
      <c r="J35" s="17">
        <v>0</v>
      </c>
      <c r="K35" s="15">
        <v>0</v>
      </c>
      <c r="L35" s="17">
        <v>0</v>
      </c>
      <c r="M35" s="17">
        <v>0</v>
      </c>
      <c r="N35" s="15" t="s">
        <v>18</v>
      </c>
      <c r="O35" s="18" t="s">
        <v>161</v>
      </c>
    </row>
    <row r="36" spans="1:15" ht="16" customHeight="1">
      <c r="A36" s="33" t="s">
        <v>6</v>
      </c>
      <c r="B36" s="15">
        <v>20</v>
      </c>
      <c r="C36" s="15" t="s">
        <v>8</v>
      </c>
      <c r="E36" s="34" t="s">
        <v>63</v>
      </c>
      <c r="F36" s="20" t="s">
        <v>81</v>
      </c>
      <c r="G36" s="15">
        <v>0</v>
      </c>
      <c r="H36" s="15">
        <v>0</v>
      </c>
      <c r="I36" s="15">
        <v>1</v>
      </c>
      <c r="J36" s="17">
        <v>0</v>
      </c>
      <c r="K36" s="15">
        <v>0</v>
      </c>
      <c r="L36" s="17">
        <v>0</v>
      </c>
      <c r="M36" s="17">
        <v>0</v>
      </c>
      <c r="N36" s="15" t="s">
        <v>18</v>
      </c>
      <c r="O36" s="18" t="s">
        <v>171</v>
      </c>
    </row>
    <row r="37" spans="1:15" ht="16" customHeight="1">
      <c r="A37" s="33" t="s">
        <v>6</v>
      </c>
      <c r="B37" s="15">
        <v>2</v>
      </c>
      <c r="C37" s="15" t="s">
        <v>6</v>
      </c>
      <c r="D37" s="15" t="s">
        <v>83</v>
      </c>
      <c r="E37" s="34" t="s">
        <v>82</v>
      </c>
      <c r="F37" s="20" t="s">
        <v>85</v>
      </c>
      <c r="G37" s="15">
        <v>1</v>
      </c>
      <c r="H37" s="15">
        <v>0</v>
      </c>
      <c r="I37" s="15">
        <v>0</v>
      </c>
      <c r="J37" s="15">
        <v>0</v>
      </c>
      <c r="K37" s="15">
        <v>0</v>
      </c>
      <c r="L37" s="15">
        <v>0</v>
      </c>
      <c r="M37" s="15">
        <v>0</v>
      </c>
      <c r="N37" s="15" t="s">
        <v>18</v>
      </c>
      <c r="O37" s="18" t="s">
        <v>173</v>
      </c>
    </row>
    <row r="38" spans="1:15" ht="16" customHeight="1">
      <c r="A38" s="33" t="s">
        <v>6</v>
      </c>
      <c r="B38" s="15">
        <v>3</v>
      </c>
      <c r="C38" s="15" t="s">
        <v>6</v>
      </c>
      <c r="D38" s="15" t="s">
        <v>83</v>
      </c>
      <c r="E38" s="34" t="s">
        <v>82</v>
      </c>
      <c r="F38" s="20" t="s">
        <v>86</v>
      </c>
      <c r="G38" s="15">
        <v>1</v>
      </c>
      <c r="H38" s="15">
        <v>0</v>
      </c>
      <c r="I38" s="15">
        <v>0</v>
      </c>
      <c r="J38" s="15">
        <v>0</v>
      </c>
      <c r="K38" s="15">
        <v>0</v>
      </c>
      <c r="L38" s="15">
        <v>0</v>
      </c>
      <c r="M38" s="15">
        <v>0</v>
      </c>
      <c r="N38" s="15" t="s">
        <v>18</v>
      </c>
      <c r="O38" s="24" t="s">
        <v>174</v>
      </c>
    </row>
    <row r="39" spans="1:15" ht="16" customHeight="1">
      <c r="A39" s="33" t="s">
        <v>6</v>
      </c>
      <c r="B39" s="15">
        <v>4</v>
      </c>
      <c r="C39" s="15" t="s">
        <v>6</v>
      </c>
      <c r="D39" s="15" t="s">
        <v>83</v>
      </c>
      <c r="E39" s="34" t="s">
        <v>82</v>
      </c>
      <c r="F39" s="20" t="s">
        <v>87</v>
      </c>
      <c r="G39" s="15">
        <v>0</v>
      </c>
      <c r="H39" s="15">
        <v>0</v>
      </c>
      <c r="I39" s="15">
        <v>1</v>
      </c>
      <c r="J39" s="15">
        <v>1</v>
      </c>
      <c r="K39" s="15">
        <v>0</v>
      </c>
      <c r="L39" s="15">
        <v>0</v>
      </c>
      <c r="M39" s="15">
        <v>0</v>
      </c>
      <c r="N39" s="15" t="s">
        <v>18</v>
      </c>
      <c r="O39" s="18" t="s">
        <v>175</v>
      </c>
    </row>
    <row r="40" spans="1:15" ht="16" customHeight="1">
      <c r="A40" s="33" t="s">
        <v>6</v>
      </c>
      <c r="B40" s="15">
        <v>7</v>
      </c>
      <c r="C40" s="15" t="s">
        <v>6</v>
      </c>
      <c r="D40" s="15" t="s">
        <v>89</v>
      </c>
      <c r="E40" s="34" t="s">
        <v>82</v>
      </c>
      <c r="F40" s="20" t="s">
        <v>91</v>
      </c>
      <c r="G40" s="15">
        <v>0</v>
      </c>
      <c r="H40" s="15">
        <v>0</v>
      </c>
      <c r="I40" s="15">
        <v>1</v>
      </c>
      <c r="J40" s="15">
        <v>1</v>
      </c>
      <c r="K40" s="15">
        <v>1</v>
      </c>
      <c r="L40" s="15">
        <v>0</v>
      </c>
      <c r="M40" s="15">
        <v>0</v>
      </c>
      <c r="N40" s="15" t="s">
        <v>18</v>
      </c>
      <c r="O40" s="18" t="s">
        <v>178</v>
      </c>
    </row>
    <row r="41" spans="1:15" ht="16" customHeight="1">
      <c r="A41" s="33" t="s">
        <v>6</v>
      </c>
      <c r="B41" s="15">
        <v>8</v>
      </c>
      <c r="C41" s="15" t="s">
        <v>6</v>
      </c>
      <c r="D41" s="15" t="s">
        <v>89</v>
      </c>
      <c r="E41" s="34" t="s">
        <v>82</v>
      </c>
      <c r="F41" s="20" t="s">
        <v>92</v>
      </c>
      <c r="G41" s="15">
        <v>0</v>
      </c>
      <c r="H41" s="15">
        <v>0</v>
      </c>
      <c r="I41" s="15">
        <v>0</v>
      </c>
      <c r="J41" s="15">
        <v>0</v>
      </c>
      <c r="K41" s="15">
        <v>0</v>
      </c>
      <c r="L41" s="15">
        <v>0</v>
      </c>
      <c r="M41" s="15">
        <v>1</v>
      </c>
      <c r="N41" s="15" t="s">
        <v>18</v>
      </c>
      <c r="O41" s="18" t="s">
        <v>179</v>
      </c>
    </row>
    <row r="42" spans="1:15" ht="16" customHeight="1">
      <c r="A42" s="33" t="s">
        <v>6</v>
      </c>
      <c r="B42" s="15">
        <v>17</v>
      </c>
      <c r="C42" s="15" t="s">
        <v>6</v>
      </c>
      <c r="D42" s="15" t="s">
        <v>93</v>
      </c>
      <c r="E42" s="34" t="s">
        <v>98</v>
      </c>
      <c r="F42" s="20" t="s">
        <v>105</v>
      </c>
      <c r="G42" s="15">
        <v>0</v>
      </c>
      <c r="H42" s="15">
        <v>0</v>
      </c>
      <c r="I42" s="15">
        <v>1</v>
      </c>
      <c r="J42" s="15">
        <v>1</v>
      </c>
      <c r="K42" s="15">
        <v>0</v>
      </c>
      <c r="L42" s="15">
        <v>0</v>
      </c>
      <c r="M42" s="15">
        <v>0</v>
      </c>
      <c r="N42" s="15" t="s">
        <v>18</v>
      </c>
      <c r="O42" s="18" t="s">
        <v>188</v>
      </c>
    </row>
    <row r="43" spans="1:15" ht="16" customHeight="1">
      <c r="A43" s="29" t="s">
        <v>6</v>
      </c>
      <c r="B43" s="16">
        <v>4</v>
      </c>
      <c r="C43" s="16" t="s">
        <v>10</v>
      </c>
      <c r="D43" s="16"/>
      <c r="E43" s="37" t="s">
        <v>119</v>
      </c>
      <c r="F43" s="21" t="s">
        <v>113</v>
      </c>
      <c r="G43" s="15">
        <v>0</v>
      </c>
      <c r="H43" s="15">
        <v>0</v>
      </c>
      <c r="I43" s="16">
        <v>1</v>
      </c>
      <c r="J43" s="17">
        <v>0</v>
      </c>
      <c r="K43" s="16">
        <v>0</v>
      </c>
      <c r="L43" s="15">
        <v>0</v>
      </c>
      <c r="M43" s="15">
        <v>0</v>
      </c>
      <c r="N43" s="16" t="s">
        <v>18</v>
      </c>
      <c r="O43" s="22" t="s">
        <v>195</v>
      </c>
    </row>
    <row r="44" spans="1:15" ht="16" customHeight="1">
      <c r="A44" s="33" t="s">
        <v>6</v>
      </c>
      <c r="B44" s="15">
        <v>7</v>
      </c>
      <c r="C44" s="15" t="s">
        <v>10</v>
      </c>
      <c r="E44" s="36" t="s">
        <v>119</v>
      </c>
      <c r="F44" s="20" t="s">
        <v>116</v>
      </c>
      <c r="G44" s="15">
        <v>1</v>
      </c>
      <c r="H44" s="15">
        <v>0</v>
      </c>
      <c r="I44" s="15">
        <v>0</v>
      </c>
      <c r="J44" s="17">
        <v>0</v>
      </c>
      <c r="K44" s="17">
        <v>0</v>
      </c>
      <c r="L44" s="15">
        <v>0</v>
      </c>
      <c r="M44" s="15">
        <v>0</v>
      </c>
      <c r="N44" s="15" t="s">
        <v>18</v>
      </c>
      <c r="O44" s="18" t="s">
        <v>198</v>
      </c>
    </row>
    <row r="45" spans="1:15" ht="16" customHeight="1">
      <c r="A45" s="33" t="s">
        <v>6</v>
      </c>
      <c r="B45" s="15">
        <v>10</v>
      </c>
      <c r="C45" s="15" t="s">
        <v>10</v>
      </c>
      <c r="E45" s="36" t="s">
        <v>120</v>
      </c>
      <c r="F45" s="20" t="s">
        <v>121</v>
      </c>
      <c r="G45" s="15">
        <v>1</v>
      </c>
      <c r="H45" s="15">
        <v>0</v>
      </c>
      <c r="I45" s="15">
        <v>0</v>
      </c>
      <c r="J45" s="15">
        <v>0</v>
      </c>
      <c r="K45" s="15">
        <v>0</v>
      </c>
      <c r="L45" s="15">
        <v>1</v>
      </c>
      <c r="M45" s="15">
        <v>0</v>
      </c>
      <c r="N45" s="15" t="s">
        <v>18</v>
      </c>
      <c r="O45" s="19" t="s">
        <v>201</v>
      </c>
    </row>
    <row r="46" spans="1:15" ht="16" customHeight="1">
      <c r="A46" s="33" t="s">
        <v>6</v>
      </c>
      <c r="B46" s="15">
        <v>11</v>
      </c>
      <c r="C46" s="15" t="s">
        <v>10</v>
      </c>
      <c r="E46" s="36" t="s">
        <v>120</v>
      </c>
      <c r="F46" s="20" t="s">
        <v>122</v>
      </c>
      <c r="G46" s="15">
        <v>0</v>
      </c>
      <c r="H46" s="15">
        <v>0</v>
      </c>
      <c r="I46" s="15">
        <v>1</v>
      </c>
      <c r="J46" s="15">
        <v>0</v>
      </c>
      <c r="K46" s="15">
        <v>0</v>
      </c>
      <c r="L46" s="15">
        <v>0</v>
      </c>
      <c r="M46" s="15">
        <v>0</v>
      </c>
      <c r="N46" s="15" t="s">
        <v>18</v>
      </c>
      <c r="O46" s="18" t="s">
        <v>202</v>
      </c>
    </row>
    <row r="47" spans="1:15" ht="16" customHeight="1">
      <c r="A47" s="33" t="s">
        <v>6</v>
      </c>
      <c r="B47" s="15">
        <v>19</v>
      </c>
      <c r="C47" s="15" t="s">
        <v>10</v>
      </c>
      <c r="E47" s="36" t="s">
        <v>123</v>
      </c>
      <c r="F47" s="20" t="s">
        <v>131</v>
      </c>
      <c r="G47" s="15">
        <v>1</v>
      </c>
      <c r="H47" s="15">
        <v>0</v>
      </c>
      <c r="I47" s="15">
        <v>0</v>
      </c>
      <c r="J47" s="15">
        <v>0</v>
      </c>
      <c r="K47" s="15">
        <v>0</v>
      </c>
      <c r="L47" s="15">
        <v>0</v>
      </c>
      <c r="M47" s="15">
        <v>0</v>
      </c>
      <c r="N47" s="15" t="s">
        <v>18</v>
      </c>
      <c r="O47" s="18" t="s">
        <v>210</v>
      </c>
    </row>
    <row r="48" spans="1:15" ht="16" customHeight="1">
      <c r="A48" s="33" t="s">
        <v>6</v>
      </c>
      <c r="B48" s="15">
        <v>20</v>
      </c>
      <c r="C48" s="15" t="s">
        <v>10</v>
      </c>
      <c r="E48" s="36" t="s">
        <v>123</v>
      </c>
      <c r="F48" s="20" t="s">
        <v>132</v>
      </c>
      <c r="G48" s="15">
        <v>0</v>
      </c>
      <c r="H48" s="15">
        <v>0</v>
      </c>
      <c r="I48" s="15">
        <v>1</v>
      </c>
      <c r="J48" s="15">
        <v>1</v>
      </c>
      <c r="K48" s="15">
        <v>1</v>
      </c>
      <c r="L48" s="15">
        <v>0</v>
      </c>
      <c r="M48" s="15">
        <v>0</v>
      </c>
      <c r="N48" s="15" t="s">
        <v>18</v>
      </c>
      <c r="O48" s="18" t="s">
        <v>211</v>
      </c>
    </row>
    <row r="49" spans="1:15" ht="16" customHeight="1">
      <c r="A49" s="33" t="s">
        <v>6</v>
      </c>
      <c r="B49" s="33">
        <v>4</v>
      </c>
      <c r="C49" s="15" t="s">
        <v>7</v>
      </c>
      <c r="D49" s="15" t="s">
        <v>31</v>
      </c>
      <c r="E49" s="34" t="s">
        <v>15</v>
      </c>
      <c r="F49" s="35" t="s">
        <v>34</v>
      </c>
      <c r="G49" s="15">
        <v>0</v>
      </c>
      <c r="H49" s="16">
        <v>0</v>
      </c>
      <c r="I49" s="15">
        <v>1</v>
      </c>
      <c r="J49" s="15">
        <v>0</v>
      </c>
      <c r="K49" s="15">
        <v>0</v>
      </c>
      <c r="L49" s="15">
        <v>0</v>
      </c>
      <c r="M49" s="15">
        <v>0</v>
      </c>
      <c r="N49" s="15" t="s">
        <v>33</v>
      </c>
      <c r="O49" s="18" t="s">
        <v>135</v>
      </c>
    </row>
    <row r="50" spans="1:15" ht="16" customHeight="1">
      <c r="A50" s="33" t="s">
        <v>6</v>
      </c>
      <c r="B50" s="15">
        <v>17</v>
      </c>
      <c r="C50" s="15" t="s">
        <v>8</v>
      </c>
      <c r="E50" s="34" t="s">
        <v>63</v>
      </c>
      <c r="F50" s="20" t="s">
        <v>78</v>
      </c>
      <c r="G50" s="15">
        <v>0</v>
      </c>
      <c r="H50" s="15">
        <v>0</v>
      </c>
      <c r="I50" s="15">
        <v>1</v>
      </c>
      <c r="J50" s="17">
        <v>0</v>
      </c>
      <c r="K50" s="15">
        <v>0</v>
      </c>
      <c r="L50" s="17">
        <v>0</v>
      </c>
      <c r="M50" s="17">
        <v>0</v>
      </c>
      <c r="N50" s="15" t="s">
        <v>33</v>
      </c>
      <c r="O50" s="18" t="s">
        <v>168</v>
      </c>
    </row>
    <row r="51" spans="1:15" ht="16" customHeight="1">
      <c r="A51" s="33" t="s">
        <v>6</v>
      </c>
      <c r="B51" s="15">
        <v>19</v>
      </c>
      <c r="C51" s="15" t="s">
        <v>8</v>
      </c>
      <c r="E51" s="34" t="s">
        <v>63</v>
      </c>
      <c r="F51" s="20" t="s">
        <v>80</v>
      </c>
      <c r="G51" s="15">
        <v>0</v>
      </c>
      <c r="H51" s="15">
        <v>0</v>
      </c>
      <c r="I51" s="15">
        <v>1</v>
      </c>
      <c r="J51" s="17">
        <v>0</v>
      </c>
      <c r="K51" s="15">
        <v>0</v>
      </c>
      <c r="L51" s="17">
        <v>0</v>
      </c>
      <c r="M51" s="17">
        <v>0</v>
      </c>
      <c r="N51" s="15" t="s">
        <v>33</v>
      </c>
      <c r="O51" s="18" t="s">
        <v>170</v>
      </c>
    </row>
    <row r="52" spans="1:15" ht="16" customHeight="1">
      <c r="A52" s="33" t="s">
        <v>6</v>
      </c>
      <c r="B52" s="15">
        <v>2</v>
      </c>
      <c r="C52" s="15" t="s">
        <v>10</v>
      </c>
      <c r="E52" s="36" t="s">
        <v>119</v>
      </c>
      <c r="F52" s="20" t="s">
        <v>111</v>
      </c>
      <c r="G52" s="15">
        <v>0</v>
      </c>
      <c r="H52" s="15">
        <v>0</v>
      </c>
      <c r="I52" s="15">
        <v>1</v>
      </c>
      <c r="J52" s="15">
        <v>0</v>
      </c>
      <c r="K52" s="15">
        <v>0</v>
      </c>
      <c r="L52" s="15">
        <v>0</v>
      </c>
      <c r="M52" s="15">
        <v>0</v>
      </c>
      <c r="N52" s="15" t="s">
        <v>33</v>
      </c>
      <c r="O52" s="18" t="s">
        <v>193</v>
      </c>
    </row>
    <row r="53" spans="1:15" ht="16" customHeight="1">
      <c r="A53" s="33" t="s">
        <v>6</v>
      </c>
      <c r="B53" s="15">
        <v>3</v>
      </c>
      <c r="C53" s="15" t="s">
        <v>10</v>
      </c>
      <c r="E53" s="36" t="s">
        <v>119</v>
      </c>
      <c r="F53" s="20" t="s">
        <v>112</v>
      </c>
      <c r="G53" s="15">
        <v>0</v>
      </c>
      <c r="H53" s="15">
        <v>0</v>
      </c>
      <c r="I53" s="15">
        <v>1</v>
      </c>
      <c r="J53" s="15">
        <v>0</v>
      </c>
      <c r="K53" s="15">
        <v>0</v>
      </c>
      <c r="L53" s="15">
        <v>0</v>
      </c>
      <c r="M53" s="15">
        <v>0</v>
      </c>
      <c r="N53" s="15" t="s">
        <v>33</v>
      </c>
      <c r="O53" s="18" t="s">
        <v>194</v>
      </c>
    </row>
    <row r="54" spans="1:15" ht="16" customHeight="1">
      <c r="A54" s="33" t="s">
        <v>6</v>
      </c>
      <c r="B54" s="15">
        <v>5</v>
      </c>
      <c r="C54" s="15" t="s">
        <v>10</v>
      </c>
      <c r="E54" s="36" t="s">
        <v>119</v>
      </c>
      <c r="F54" s="20" t="s">
        <v>114</v>
      </c>
      <c r="G54" s="15">
        <v>0</v>
      </c>
      <c r="H54" s="15">
        <v>0</v>
      </c>
      <c r="I54" s="15">
        <v>1</v>
      </c>
      <c r="J54" s="17">
        <v>0</v>
      </c>
      <c r="K54" s="15">
        <v>0</v>
      </c>
      <c r="L54" s="15">
        <v>0</v>
      </c>
      <c r="M54" s="15">
        <v>0</v>
      </c>
      <c r="N54" s="15" t="s">
        <v>33</v>
      </c>
      <c r="O54" s="18" t="s">
        <v>196</v>
      </c>
    </row>
    <row r="55" spans="1:15" ht="16" customHeight="1">
      <c r="A55" s="33" t="s">
        <v>6</v>
      </c>
      <c r="B55" s="15">
        <v>6</v>
      </c>
      <c r="C55" s="15" t="s">
        <v>8</v>
      </c>
      <c r="E55" s="34" t="s">
        <v>61</v>
      </c>
      <c r="F55" s="20" t="s">
        <v>67</v>
      </c>
      <c r="G55" s="16">
        <v>0</v>
      </c>
      <c r="H55" s="16">
        <v>0</v>
      </c>
      <c r="I55" s="15">
        <v>1</v>
      </c>
      <c r="J55" s="17">
        <v>1</v>
      </c>
      <c r="K55" s="15">
        <v>0</v>
      </c>
      <c r="L55" s="15">
        <v>0</v>
      </c>
      <c r="M55" s="17">
        <v>0</v>
      </c>
      <c r="N55" s="15" t="s">
        <v>23</v>
      </c>
      <c r="O55" s="23" t="s">
        <v>157</v>
      </c>
    </row>
    <row r="56" spans="1:15" ht="16" customHeight="1">
      <c r="A56" s="33" t="s">
        <v>6</v>
      </c>
      <c r="B56" s="15">
        <v>8</v>
      </c>
      <c r="C56" s="15" t="s">
        <v>8</v>
      </c>
      <c r="E56" s="34" t="s">
        <v>61</v>
      </c>
      <c r="F56" s="20" t="s">
        <v>69</v>
      </c>
      <c r="G56" s="16">
        <v>0</v>
      </c>
      <c r="H56" s="15">
        <v>0</v>
      </c>
      <c r="I56" s="15">
        <v>1</v>
      </c>
      <c r="J56" s="17">
        <v>1</v>
      </c>
      <c r="K56" s="15">
        <v>0</v>
      </c>
      <c r="L56" s="17">
        <v>0</v>
      </c>
      <c r="M56" s="17">
        <v>0</v>
      </c>
      <c r="N56" s="15" t="s">
        <v>23</v>
      </c>
      <c r="O56" s="18" t="s">
        <v>159</v>
      </c>
    </row>
    <row r="57" spans="1:15" ht="16" customHeight="1">
      <c r="A57" s="33" t="s">
        <v>6</v>
      </c>
      <c r="B57" s="15">
        <v>9</v>
      </c>
      <c r="C57" s="15" t="s">
        <v>8</v>
      </c>
      <c r="E57" s="34" t="s">
        <v>61</v>
      </c>
      <c r="F57" s="20" t="s">
        <v>70</v>
      </c>
      <c r="G57" s="16">
        <v>0</v>
      </c>
      <c r="H57" s="15">
        <v>0</v>
      </c>
      <c r="I57" s="15">
        <v>0</v>
      </c>
      <c r="J57" s="17">
        <v>0</v>
      </c>
      <c r="K57" s="15">
        <v>0</v>
      </c>
      <c r="L57" s="17">
        <v>0</v>
      </c>
      <c r="M57" s="15">
        <v>1</v>
      </c>
      <c r="N57" s="15" t="s">
        <v>23</v>
      </c>
      <c r="O57" s="18" t="s">
        <v>160</v>
      </c>
    </row>
    <row r="58" spans="1:15" ht="16" customHeight="1">
      <c r="A58" s="33" t="s">
        <v>6</v>
      </c>
      <c r="B58" s="15">
        <v>11</v>
      </c>
      <c r="C58" s="15" t="s">
        <v>8</v>
      </c>
      <c r="E58" s="34" t="s">
        <v>61</v>
      </c>
      <c r="F58" s="20" t="s">
        <v>72</v>
      </c>
      <c r="G58" s="15">
        <v>1</v>
      </c>
      <c r="H58" s="15">
        <v>0</v>
      </c>
      <c r="I58" s="15">
        <v>0</v>
      </c>
      <c r="J58" s="17">
        <v>0</v>
      </c>
      <c r="K58" s="17">
        <v>0</v>
      </c>
      <c r="L58" s="17">
        <v>0</v>
      </c>
      <c r="M58" s="17">
        <v>0</v>
      </c>
      <c r="N58" s="15" t="s">
        <v>23</v>
      </c>
      <c r="O58" s="18" t="s">
        <v>162</v>
      </c>
    </row>
    <row r="59" spans="1:15" ht="16" customHeight="1">
      <c r="A59" s="33" t="s">
        <v>6</v>
      </c>
      <c r="B59" s="15">
        <v>13</v>
      </c>
      <c r="C59" s="15" t="s">
        <v>8</v>
      </c>
      <c r="E59" s="34" t="s">
        <v>61</v>
      </c>
      <c r="F59" s="20" t="s">
        <v>74</v>
      </c>
      <c r="G59" s="15">
        <v>1</v>
      </c>
      <c r="H59" s="15">
        <v>0</v>
      </c>
      <c r="I59" s="15">
        <v>0</v>
      </c>
      <c r="J59" s="17">
        <v>0</v>
      </c>
      <c r="K59" s="17">
        <v>0</v>
      </c>
      <c r="L59" s="17">
        <v>0</v>
      </c>
      <c r="M59" s="15">
        <v>0</v>
      </c>
      <c r="N59" s="15" t="s">
        <v>23</v>
      </c>
      <c r="O59" s="18" t="s">
        <v>164</v>
      </c>
    </row>
    <row r="60" spans="1:15" ht="16" customHeight="1">
      <c r="A60" s="33" t="s">
        <v>6</v>
      </c>
      <c r="B60" s="15">
        <v>14</v>
      </c>
      <c r="C60" s="15" t="s">
        <v>8</v>
      </c>
      <c r="E60" s="34" t="s">
        <v>61</v>
      </c>
      <c r="F60" s="20" t="s">
        <v>75</v>
      </c>
      <c r="G60" s="15">
        <v>0</v>
      </c>
      <c r="H60" s="15">
        <v>0</v>
      </c>
      <c r="I60" s="15">
        <v>1</v>
      </c>
      <c r="J60" s="17">
        <v>1</v>
      </c>
      <c r="K60" s="15">
        <v>0</v>
      </c>
      <c r="L60" s="17">
        <v>0</v>
      </c>
      <c r="M60" s="17">
        <v>0</v>
      </c>
      <c r="N60" s="15" t="s">
        <v>23</v>
      </c>
      <c r="O60" s="18" t="s">
        <v>165</v>
      </c>
    </row>
    <row r="61" spans="1:15" ht="16" customHeight="1">
      <c r="A61" s="33" t="s">
        <v>6</v>
      </c>
      <c r="B61" s="15">
        <v>15</v>
      </c>
      <c r="C61" s="15" t="s">
        <v>8</v>
      </c>
      <c r="E61" s="34" t="s">
        <v>61</v>
      </c>
      <c r="F61" s="20" t="s">
        <v>76</v>
      </c>
      <c r="G61" s="15">
        <v>0</v>
      </c>
      <c r="H61" s="15">
        <v>0</v>
      </c>
      <c r="I61" s="15">
        <v>0</v>
      </c>
      <c r="J61" s="17">
        <v>0</v>
      </c>
      <c r="K61" s="17">
        <v>0</v>
      </c>
      <c r="L61" s="17">
        <v>0</v>
      </c>
      <c r="M61" s="15">
        <v>1</v>
      </c>
      <c r="N61" s="15" t="s">
        <v>23</v>
      </c>
      <c r="O61" s="18" t="s">
        <v>166</v>
      </c>
    </row>
    <row r="62" spans="1:15" ht="16" customHeight="1">
      <c r="A62" s="33" t="s">
        <v>6</v>
      </c>
      <c r="B62" s="15">
        <v>16</v>
      </c>
      <c r="C62" s="15" t="s">
        <v>8</v>
      </c>
      <c r="E62" s="34" t="s">
        <v>61</v>
      </c>
      <c r="F62" s="20" t="s">
        <v>77</v>
      </c>
      <c r="G62" s="15">
        <v>0</v>
      </c>
      <c r="H62" s="15">
        <v>0</v>
      </c>
      <c r="I62" s="15">
        <v>0</v>
      </c>
      <c r="J62" s="17">
        <v>0</v>
      </c>
      <c r="K62" s="17">
        <v>0</v>
      </c>
      <c r="L62" s="17">
        <v>0</v>
      </c>
      <c r="M62" s="15">
        <v>1</v>
      </c>
      <c r="N62" s="15" t="s">
        <v>23</v>
      </c>
      <c r="O62" s="18" t="s">
        <v>167</v>
      </c>
    </row>
    <row r="63" spans="1:15" ht="16" customHeight="1">
      <c r="A63" s="33" t="s">
        <v>6</v>
      </c>
      <c r="B63" s="15">
        <v>14</v>
      </c>
      <c r="C63" s="15" t="s">
        <v>10</v>
      </c>
      <c r="E63" s="36" t="s">
        <v>120</v>
      </c>
      <c r="F63" s="20" t="s">
        <v>126</v>
      </c>
      <c r="G63" s="15">
        <v>0</v>
      </c>
      <c r="H63" s="15">
        <v>1</v>
      </c>
      <c r="I63" s="15">
        <v>0</v>
      </c>
      <c r="J63" s="15">
        <v>0</v>
      </c>
      <c r="K63" s="15">
        <v>0</v>
      </c>
      <c r="L63" s="15">
        <v>0</v>
      </c>
      <c r="M63" s="15">
        <v>0</v>
      </c>
      <c r="N63" s="15" t="s">
        <v>23</v>
      </c>
      <c r="O63" s="18" t="s">
        <v>205</v>
      </c>
    </row>
    <row r="64" spans="1:15" ht="16" customHeight="1">
      <c r="A64" s="29" t="s">
        <v>6</v>
      </c>
      <c r="B64" s="16">
        <v>2</v>
      </c>
      <c r="C64" s="16" t="s">
        <v>8</v>
      </c>
      <c r="D64" s="16"/>
      <c r="E64" s="30" t="s">
        <v>60</v>
      </c>
      <c r="F64" s="21" t="s">
        <v>62</v>
      </c>
      <c r="G64" s="16">
        <v>0</v>
      </c>
      <c r="H64" s="16">
        <v>0</v>
      </c>
      <c r="I64" s="16">
        <v>1</v>
      </c>
      <c r="J64" s="17">
        <v>0</v>
      </c>
      <c r="K64" s="16">
        <v>0</v>
      </c>
      <c r="L64" s="17">
        <v>0</v>
      </c>
      <c r="M64" s="17">
        <v>0</v>
      </c>
      <c r="N64" s="16" t="s">
        <v>24</v>
      </c>
      <c r="O64" s="22" t="s">
        <v>153</v>
      </c>
    </row>
    <row r="65" spans="1:15" ht="16" customHeight="1">
      <c r="A65" s="33" t="s">
        <v>6</v>
      </c>
      <c r="B65" s="15">
        <v>7</v>
      </c>
      <c r="C65" s="15" t="s">
        <v>8</v>
      </c>
      <c r="E65" s="34" t="s">
        <v>61</v>
      </c>
      <c r="F65" s="20" t="s">
        <v>68</v>
      </c>
      <c r="G65" s="16">
        <v>0</v>
      </c>
      <c r="H65" s="15">
        <v>1</v>
      </c>
      <c r="I65" s="15">
        <v>0</v>
      </c>
      <c r="J65" s="17">
        <v>0</v>
      </c>
      <c r="K65" s="17">
        <v>0</v>
      </c>
      <c r="L65" s="17">
        <v>0</v>
      </c>
      <c r="M65" s="17">
        <v>0</v>
      </c>
      <c r="N65" s="15" t="s">
        <v>24</v>
      </c>
      <c r="O65" s="18" t="s">
        <v>158</v>
      </c>
    </row>
    <row r="66" spans="1:15" ht="16" customHeight="1">
      <c r="A66" s="33" t="s">
        <v>6</v>
      </c>
      <c r="B66" s="33">
        <v>12</v>
      </c>
      <c r="C66" s="15" t="s">
        <v>7</v>
      </c>
      <c r="D66" s="15" t="s">
        <v>45</v>
      </c>
      <c r="E66" s="34" t="s">
        <v>44</v>
      </c>
      <c r="F66" s="20" t="s">
        <v>48</v>
      </c>
      <c r="G66" s="15">
        <v>0</v>
      </c>
      <c r="H66" s="16">
        <v>0</v>
      </c>
      <c r="I66" s="15">
        <v>1</v>
      </c>
      <c r="J66" s="15">
        <v>0</v>
      </c>
      <c r="K66" s="15">
        <v>0</v>
      </c>
      <c r="L66" s="15">
        <v>0</v>
      </c>
      <c r="M66" s="15">
        <v>0</v>
      </c>
      <c r="N66" s="15" t="s">
        <v>16</v>
      </c>
      <c r="O66" s="18" t="s">
        <v>145</v>
      </c>
    </row>
    <row r="67" spans="1:15" ht="16" customHeight="1">
      <c r="A67" s="33" t="s">
        <v>6</v>
      </c>
      <c r="B67" s="33">
        <v>16</v>
      </c>
      <c r="C67" s="15" t="s">
        <v>7</v>
      </c>
      <c r="D67" s="15" t="s">
        <v>36</v>
      </c>
      <c r="E67" s="34" t="s">
        <v>44</v>
      </c>
      <c r="F67" s="20" t="s">
        <v>53</v>
      </c>
      <c r="G67" s="15">
        <v>1</v>
      </c>
      <c r="H67" s="16">
        <v>0</v>
      </c>
      <c r="I67" s="15">
        <v>0</v>
      </c>
      <c r="J67" s="15">
        <v>0</v>
      </c>
      <c r="K67" s="15">
        <v>0</v>
      </c>
      <c r="L67" s="15">
        <v>0</v>
      </c>
      <c r="M67" s="15">
        <v>0</v>
      </c>
      <c r="N67" s="15" t="s">
        <v>16</v>
      </c>
      <c r="O67" s="18" t="s">
        <v>148</v>
      </c>
    </row>
    <row r="68" spans="1:15" ht="16" customHeight="1">
      <c r="A68" s="33" t="s">
        <v>6</v>
      </c>
      <c r="B68" s="15">
        <v>1</v>
      </c>
      <c r="C68" s="15" t="s">
        <v>8</v>
      </c>
      <c r="E68" s="34" t="s">
        <v>60</v>
      </c>
      <c r="F68" s="20" t="s">
        <v>59</v>
      </c>
      <c r="G68" s="15">
        <v>1</v>
      </c>
      <c r="H68" s="16">
        <v>0</v>
      </c>
      <c r="I68" s="15">
        <v>0</v>
      </c>
      <c r="J68" s="15">
        <v>0</v>
      </c>
      <c r="K68" s="15">
        <v>0</v>
      </c>
      <c r="L68" s="15">
        <v>1</v>
      </c>
      <c r="M68" s="15">
        <v>0</v>
      </c>
      <c r="N68" s="15" t="s">
        <v>16</v>
      </c>
      <c r="O68" s="18" t="s">
        <v>423</v>
      </c>
    </row>
    <row r="69" spans="1:15" ht="16" customHeight="1">
      <c r="A69" s="33" t="s">
        <v>6</v>
      </c>
      <c r="B69" s="15">
        <v>18</v>
      </c>
      <c r="C69" s="15" t="s">
        <v>8</v>
      </c>
      <c r="E69" s="34" t="s">
        <v>63</v>
      </c>
      <c r="F69" s="20" t="s">
        <v>79</v>
      </c>
      <c r="G69" s="15">
        <v>0</v>
      </c>
      <c r="H69" s="15">
        <v>0</v>
      </c>
      <c r="I69" s="15">
        <v>1</v>
      </c>
      <c r="J69" s="17">
        <v>0</v>
      </c>
      <c r="K69" s="15">
        <v>0</v>
      </c>
      <c r="L69" s="17">
        <v>0</v>
      </c>
      <c r="M69" s="17">
        <v>0</v>
      </c>
      <c r="N69" s="15" t="s">
        <v>16</v>
      </c>
      <c r="O69" s="18" t="s">
        <v>169</v>
      </c>
    </row>
    <row r="70" spans="1:15" ht="16" customHeight="1">
      <c r="A70" s="33" t="s">
        <v>6</v>
      </c>
      <c r="B70" s="15">
        <v>1</v>
      </c>
      <c r="C70" s="15" t="s">
        <v>6</v>
      </c>
      <c r="D70" s="15" t="s">
        <v>83</v>
      </c>
      <c r="E70" s="34" t="s">
        <v>82</v>
      </c>
      <c r="F70" s="20" t="s">
        <v>84</v>
      </c>
      <c r="G70" s="15">
        <v>1</v>
      </c>
      <c r="H70" s="15">
        <v>0</v>
      </c>
      <c r="I70" s="15">
        <v>0</v>
      </c>
      <c r="J70" s="17">
        <v>0</v>
      </c>
      <c r="K70" s="17">
        <v>0</v>
      </c>
      <c r="L70" s="17">
        <v>0</v>
      </c>
      <c r="M70" s="17">
        <v>0</v>
      </c>
      <c r="N70" s="15" t="s">
        <v>16</v>
      </c>
      <c r="O70" s="18" t="s">
        <v>172</v>
      </c>
    </row>
    <row r="71" spans="1:15" ht="16" customHeight="1">
      <c r="A71" s="33" t="s">
        <v>6</v>
      </c>
      <c r="B71" s="15">
        <v>5</v>
      </c>
      <c r="C71" s="15" t="s">
        <v>6</v>
      </c>
      <c r="D71" s="15" t="s">
        <v>89</v>
      </c>
      <c r="E71" s="34" t="s">
        <v>82</v>
      </c>
      <c r="F71" s="20" t="s">
        <v>88</v>
      </c>
      <c r="G71" s="15">
        <v>1</v>
      </c>
      <c r="H71" s="15">
        <v>0</v>
      </c>
      <c r="I71" s="15">
        <v>0</v>
      </c>
      <c r="J71" s="15">
        <v>0</v>
      </c>
      <c r="K71" s="15">
        <v>0</v>
      </c>
      <c r="L71" s="15">
        <v>0</v>
      </c>
      <c r="M71" s="15">
        <v>0</v>
      </c>
      <c r="N71" s="15" t="s">
        <v>16</v>
      </c>
      <c r="O71" s="18" t="s">
        <v>176</v>
      </c>
    </row>
    <row r="72" spans="1:15" ht="16" customHeight="1">
      <c r="A72" s="33" t="s">
        <v>6</v>
      </c>
      <c r="B72" s="15">
        <v>6</v>
      </c>
      <c r="C72" s="15" t="s">
        <v>6</v>
      </c>
      <c r="D72" s="15" t="s">
        <v>89</v>
      </c>
      <c r="E72" s="34" t="s">
        <v>82</v>
      </c>
      <c r="F72" s="20" t="s">
        <v>90</v>
      </c>
      <c r="G72" s="15">
        <v>1</v>
      </c>
      <c r="H72" s="15">
        <v>0</v>
      </c>
      <c r="I72" s="15">
        <v>0</v>
      </c>
      <c r="J72" s="15">
        <v>0</v>
      </c>
      <c r="K72" s="15">
        <v>0</v>
      </c>
      <c r="L72" s="15">
        <v>0</v>
      </c>
      <c r="M72" s="15">
        <v>0</v>
      </c>
      <c r="N72" s="15" t="s">
        <v>16</v>
      </c>
      <c r="O72" s="18" t="s">
        <v>177</v>
      </c>
    </row>
    <row r="73" spans="1:15" ht="16" customHeight="1">
      <c r="A73" s="33" t="s">
        <v>6</v>
      </c>
      <c r="B73" s="15">
        <v>9</v>
      </c>
      <c r="C73" s="15" t="s">
        <v>6</v>
      </c>
      <c r="D73" s="15" t="s">
        <v>93</v>
      </c>
      <c r="E73" s="34" t="s">
        <v>82</v>
      </c>
      <c r="F73" s="20" t="s">
        <v>94</v>
      </c>
      <c r="G73" s="15">
        <v>1</v>
      </c>
      <c r="H73" s="15">
        <v>0</v>
      </c>
      <c r="I73" s="15">
        <v>0</v>
      </c>
      <c r="J73" s="15">
        <v>0</v>
      </c>
      <c r="K73" s="15">
        <v>0</v>
      </c>
      <c r="L73" s="15">
        <v>0</v>
      </c>
      <c r="M73" s="15">
        <v>0</v>
      </c>
      <c r="N73" s="15" t="s">
        <v>16</v>
      </c>
      <c r="O73" s="18" t="s">
        <v>180</v>
      </c>
    </row>
    <row r="74" spans="1:15" ht="16" customHeight="1">
      <c r="A74" s="33" t="s">
        <v>6</v>
      </c>
      <c r="B74" s="15">
        <v>11</v>
      </c>
      <c r="C74" s="15" t="s">
        <v>6</v>
      </c>
      <c r="D74" s="15" t="s">
        <v>96</v>
      </c>
      <c r="E74" s="34" t="s">
        <v>82</v>
      </c>
      <c r="F74" s="20" t="s">
        <v>100</v>
      </c>
      <c r="G74" s="15">
        <v>1</v>
      </c>
      <c r="H74" s="15">
        <v>0</v>
      </c>
      <c r="I74" s="15">
        <v>0</v>
      </c>
      <c r="J74" s="15">
        <v>0</v>
      </c>
      <c r="K74" s="15">
        <v>0</v>
      </c>
      <c r="L74" s="15">
        <v>1</v>
      </c>
      <c r="M74" s="15">
        <v>0</v>
      </c>
      <c r="N74" s="15" t="s">
        <v>16</v>
      </c>
      <c r="O74" s="19" t="s">
        <v>182</v>
      </c>
    </row>
    <row r="75" spans="1:15" ht="16" customHeight="1">
      <c r="A75" s="33" t="s">
        <v>6</v>
      </c>
      <c r="B75" s="15">
        <v>13</v>
      </c>
      <c r="C75" s="15" t="s">
        <v>6</v>
      </c>
      <c r="D75" s="15" t="s">
        <v>89</v>
      </c>
      <c r="E75" s="34" t="s">
        <v>97</v>
      </c>
      <c r="F75" s="20" t="s">
        <v>101</v>
      </c>
      <c r="G75" s="15">
        <v>1</v>
      </c>
      <c r="H75" s="15">
        <v>0</v>
      </c>
      <c r="I75" s="15">
        <v>0</v>
      </c>
      <c r="J75" s="15">
        <v>0</v>
      </c>
      <c r="K75" s="15">
        <v>0</v>
      </c>
      <c r="L75" s="15">
        <v>0</v>
      </c>
      <c r="M75" s="15">
        <v>0</v>
      </c>
      <c r="N75" s="15" t="s">
        <v>16</v>
      </c>
      <c r="O75" s="18" t="s">
        <v>183</v>
      </c>
    </row>
    <row r="76" spans="1:15" ht="16" customHeight="1">
      <c r="A76" s="33" t="s">
        <v>6</v>
      </c>
      <c r="B76" s="15">
        <v>15</v>
      </c>
      <c r="C76" s="15" t="s">
        <v>6</v>
      </c>
      <c r="D76" s="15" t="s">
        <v>93</v>
      </c>
      <c r="E76" s="34" t="s">
        <v>97</v>
      </c>
      <c r="F76" s="20" t="s">
        <v>103</v>
      </c>
      <c r="G76" s="15">
        <v>1</v>
      </c>
      <c r="H76" s="15">
        <v>0</v>
      </c>
      <c r="I76" s="15">
        <v>0</v>
      </c>
      <c r="J76" s="15">
        <v>0</v>
      </c>
      <c r="K76" s="15">
        <v>0</v>
      </c>
      <c r="L76" s="15">
        <v>0</v>
      </c>
      <c r="M76" s="15">
        <v>0</v>
      </c>
      <c r="N76" s="15" t="s">
        <v>16</v>
      </c>
      <c r="O76" s="18" t="s">
        <v>186</v>
      </c>
    </row>
    <row r="77" spans="1:15" ht="16" customHeight="1">
      <c r="A77" s="33" t="s">
        <v>6</v>
      </c>
      <c r="B77" s="15">
        <v>16</v>
      </c>
      <c r="C77" s="15" t="s">
        <v>9</v>
      </c>
      <c r="D77" s="15" t="s">
        <v>96</v>
      </c>
      <c r="E77" s="34" t="s">
        <v>97</v>
      </c>
      <c r="F77" s="20" t="s">
        <v>104</v>
      </c>
      <c r="G77" s="15">
        <v>0</v>
      </c>
      <c r="H77" s="15">
        <v>0</v>
      </c>
      <c r="I77" s="15">
        <v>1</v>
      </c>
      <c r="J77" s="15">
        <v>0</v>
      </c>
      <c r="K77" s="15">
        <v>0</v>
      </c>
      <c r="L77" s="15">
        <v>0</v>
      </c>
      <c r="M77" s="15">
        <v>0</v>
      </c>
      <c r="N77" s="15" t="s">
        <v>16</v>
      </c>
      <c r="O77" s="18" t="s">
        <v>187</v>
      </c>
    </row>
    <row r="78" spans="1:15" ht="16" customHeight="1">
      <c r="A78" s="33" t="s">
        <v>6</v>
      </c>
      <c r="B78" s="15">
        <v>18</v>
      </c>
      <c r="C78" s="15" t="s">
        <v>6</v>
      </c>
      <c r="D78" s="15" t="s">
        <v>106</v>
      </c>
      <c r="E78" s="34" t="s">
        <v>98</v>
      </c>
      <c r="F78" s="20" t="s">
        <v>107</v>
      </c>
      <c r="G78" s="15">
        <v>1</v>
      </c>
      <c r="H78" s="15">
        <v>0</v>
      </c>
      <c r="I78" s="15">
        <v>0</v>
      </c>
      <c r="J78" s="15">
        <v>0</v>
      </c>
      <c r="K78" s="15">
        <v>0</v>
      </c>
      <c r="L78" s="15">
        <v>0</v>
      </c>
      <c r="M78" s="15">
        <v>0</v>
      </c>
      <c r="N78" s="15" t="s">
        <v>16</v>
      </c>
      <c r="O78" s="18" t="s">
        <v>189</v>
      </c>
    </row>
    <row r="79" spans="1:15" ht="16" customHeight="1">
      <c r="A79" s="33" t="s">
        <v>6</v>
      </c>
      <c r="B79" s="15">
        <v>19</v>
      </c>
      <c r="C79" s="15" t="s">
        <v>6</v>
      </c>
      <c r="D79" s="15" t="s">
        <v>106</v>
      </c>
      <c r="E79" s="34" t="s">
        <v>98</v>
      </c>
      <c r="F79" s="20" t="s">
        <v>108</v>
      </c>
      <c r="G79" s="15">
        <v>1</v>
      </c>
      <c r="H79" s="15">
        <v>0</v>
      </c>
      <c r="I79" s="15">
        <v>0</v>
      </c>
      <c r="J79" s="15">
        <v>0</v>
      </c>
      <c r="K79" s="15">
        <v>0</v>
      </c>
      <c r="L79" s="15">
        <v>0</v>
      </c>
      <c r="M79" s="15">
        <v>0</v>
      </c>
      <c r="N79" s="15" t="s">
        <v>16</v>
      </c>
      <c r="O79" s="18" t="s">
        <v>190</v>
      </c>
    </row>
    <row r="80" spans="1:15" ht="16" customHeight="1">
      <c r="A80" s="33" t="s">
        <v>6</v>
      </c>
      <c r="B80" s="15">
        <v>20</v>
      </c>
      <c r="C80" s="15" t="s">
        <v>6</v>
      </c>
      <c r="D80" s="15" t="s">
        <v>106</v>
      </c>
      <c r="E80" s="34" t="s">
        <v>98</v>
      </c>
      <c r="F80" s="20" t="s">
        <v>109</v>
      </c>
      <c r="G80" s="15">
        <v>1</v>
      </c>
      <c r="H80" s="15">
        <v>0</v>
      </c>
      <c r="I80" s="15">
        <v>0</v>
      </c>
      <c r="J80" s="15">
        <v>0</v>
      </c>
      <c r="K80" s="15">
        <v>0</v>
      </c>
      <c r="L80" s="15">
        <v>0</v>
      </c>
      <c r="M80" s="15">
        <v>0</v>
      </c>
      <c r="N80" s="15" t="s">
        <v>16</v>
      </c>
      <c r="O80" s="18" t="s">
        <v>191</v>
      </c>
    </row>
    <row r="81" spans="1:15" ht="16" customHeight="1">
      <c r="A81" s="33" t="s">
        <v>6</v>
      </c>
      <c r="B81" s="15">
        <v>8</v>
      </c>
      <c r="C81" s="15" t="s">
        <v>10</v>
      </c>
      <c r="E81" s="36" t="s">
        <v>119</v>
      </c>
      <c r="F81" s="20" t="s">
        <v>117</v>
      </c>
      <c r="G81" s="15">
        <v>0</v>
      </c>
      <c r="H81" s="15">
        <v>1</v>
      </c>
      <c r="I81" s="15">
        <v>0</v>
      </c>
      <c r="J81" s="15">
        <v>0</v>
      </c>
      <c r="K81" s="15">
        <v>0</v>
      </c>
      <c r="L81" s="15">
        <v>0</v>
      </c>
      <c r="M81" s="15">
        <v>0</v>
      </c>
      <c r="N81" s="15" t="s">
        <v>16</v>
      </c>
      <c r="O81" s="18" t="s">
        <v>199</v>
      </c>
    </row>
    <row r="82" spans="1:15" ht="16" customHeight="1">
      <c r="A82" s="33"/>
      <c r="F82" s="49" t="s">
        <v>954</v>
      </c>
      <c r="G82" s="48">
        <f t="shared" ref="G82:M82" si="0">SUM(G2:G81)</f>
        <v>22</v>
      </c>
      <c r="H82" s="48">
        <f t="shared" si="0"/>
        <v>3</v>
      </c>
      <c r="I82" s="48">
        <f t="shared" si="0"/>
        <v>50</v>
      </c>
      <c r="J82" s="48">
        <f t="shared" si="0"/>
        <v>24</v>
      </c>
      <c r="K82" s="48">
        <f t="shared" si="0"/>
        <v>9</v>
      </c>
      <c r="L82" s="48">
        <f t="shared" si="0"/>
        <v>5</v>
      </c>
      <c r="M82" s="48">
        <f t="shared" si="0"/>
        <v>5</v>
      </c>
    </row>
    <row r="85" spans="1:15" ht="16" customHeight="1">
      <c r="A85" s="86" t="s">
        <v>1843</v>
      </c>
      <c r="B85" s="123" t="s">
        <v>1921</v>
      </c>
      <c r="C85" s="123"/>
      <c r="D85" s="123"/>
      <c r="E85" s="34"/>
      <c r="F85" s="86" t="s">
        <v>1843</v>
      </c>
      <c r="G85" s="123" t="s">
        <v>1931</v>
      </c>
      <c r="H85" s="123"/>
      <c r="I85" s="123"/>
    </row>
    <row r="86" spans="1:15" ht="16" customHeight="1">
      <c r="A86" s="86"/>
      <c r="B86" s="123"/>
      <c r="C86" s="123"/>
      <c r="D86" s="123"/>
      <c r="E86" s="34"/>
      <c r="F86" s="86"/>
      <c r="G86" s="123"/>
      <c r="H86" s="123"/>
      <c r="I86" s="123"/>
    </row>
    <row r="87" spans="1:15" ht="16" customHeight="1">
      <c r="A87" s="86" t="s">
        <v>1845</v>
      </c>
      <c r="B87" s="123"/>
      <c r="C87" s="123"/>
      <c r="D87" s="123"/>
      <c r="E87" s="34"/>
      <c r="F87" s="86" t="s">
        <v>1845</v>
      </c>
      <c r="G87" s="123"/>
      <c r="H87" s="123"/>
      <c r="I87" s="123"/>
    </row>
    <row r="88" spans="1:15" ht="16" customHeight="1">
      <c r="A88" s="86" t="s">
        <v>1846</v>
      </c>
      <c r="B88" s="123" t="s">
        <v>1847</v>
      </c>
      <c r="C88" s="123"/>
      <c r="D88" s="123"/>
      <c r="E88" s="34"/>
      <c r="F88" s="86" t="s">
        <v>1846</v>
      </c>
      <c r="G88" s="123" t="s">
        <v>1847</v>
      </c>
      <c r="H88" s="123"/>
      <c r="I88" s="123"/>
    </row>
    <row r="89" spans="1:15" ht="16" customHeight="1">
      <c r="A89" s="86" t="s">
        <v>1848</v>
      </c>
      <c r="B89" s="123" t="s">
        <v>1922</v>
      </c>
      <c r="C89" s="123"/>
      <c r="D89" s="123"/>
      <c r="E89" s="34"/>
      <c r="F89" s="86" t="s">
        <v>1848</v>
      </c>
      <c r="G89" s="123" t="s">
        <v>1932</v>
      </c>
      <c r="H89" s="123"/>
      <c r="I89" s="123"/>
    </row>
    <row r="90" spans="1:15" ht="16" customHeight="1">
      <c r="A90" s="86" t="s">
        <v>1850</v>
      </c>
      <c r="B90" s="123">
        <v>4.2859999999999996</v>
      </c>
      <c r="C90" s="123"/>
      <c r="D90" s="123"/>
      <c r="E90" s="34"/>
      <c r="F90" s="86" t="s">
        <v>1850</v>
      </c>
      <c r="G90" s="123">
        <v>0.377</v>
      </c>
      <c r="H90" s="123"/>
      <c r="I90" s="123"/>
    </row>
    <row r="91" spans="1:15" ht="16" customHeight="1">
      <c r="A91" s="86" t="s">
        <v>1851</v>
      </c>
      <c r="B91" s="123" t="s">
        <v>1766</v>
      </c>
      <c r="C91" s="123"/>
      <c r="D91" s="123"/>
      <c r="E91" s="34"/>
      <c r="F91" s="86" t="s">
        <v>1851</v>
      </c>
      <c r="G91" s="123">
        <v>0.70620000000000005</v>
      </c>
      <c r="H91" s="123"/>
      <c r="I91" s="123"/>
      <c r="J91" s="17"/>
      <c r="L91" s="17"/>
      <c r="M91" s="17"/>
    </row>
    <row r="92" spans="1:15" ht="16" customHeight="1">
      <c r="A92" s="86" t="s">
        <v>1852</v>
      </c>
      <c r="B92" s="123" t="s">
        <v>1767</v>
      </c>
      <c r="C92" s="123"/>
      <c r="D92" s="123"/>
      <c r="E92" s="34"/>
      <c r="F92" s="86" t="s">
        <v>1852</v>
      </c>
      <c r="G92" s="123" t="s">
        <v>1771</v>
      </c>
      <c r="H92" s="123"/>
      <c r="I92" s="123"/>
      <c r="J92" s="17"/>
      <c r="K92" s="17"/>
      <c r="L92" s="17"/>
    </row>
    <row r="93" spans="1:15" ht="16" customHeight="1">
      <c r="A93" s="86" t="s">
        <v>1853</v>
      </c>
      <c r="B93" s="123" t="s">
        <v>1854</v>
      </c>
      <c r="C93" s="123"/>
      <c r="D93" s="123"/>
      <c r="E93" s="34"/>
      <c r="F93" s="86" t="s">
        <v>1853</v>
      </c>
      <c r="G93" s="123" t="s">
        <v>1854</v>
      </c>
      <c r="H93" s="123"/>
      <c r="I93" s="123"/>
    </row>
    <row r="94" spans="1:15" ht="16" customHeight="1">
      <c r="A94" s="86" t="s">
        <v>1855</v>
      </c>
      <c r="B94" s="123" t="s">
        <v>1874</v>
      </c>
      <c r="C94" s="123"/>
      <c r="D94" s="123"/>
      <c r="E94" s="34"/>
      <c r="F94" s="86" t="s">
        <v>1855</v>
      </c>
      <c r="G94" s="123" t="s">
        <v>1856</v>
      </c>
      <c r="H94" s="123"/>
      <c r="I94" s="123"/>
    </row>
    <row r="95" spans="1:15" ht="16" customHeight="1">
      <c r="A95" s="86"/>
      <c r="B95" s="123"/>
      <c r="C95" s="123"/>
      <c r="D95" s="123"/>
      <c r="E95" s="34"/>
      <c r="F95" s="86"/>
      <c r="G95" s="123"/>
      <c r="H95" s="123"/>
      <c r="I95" s="123"/>
    </row>
    <row r="96" spans="1:15" ht="16" customHeight="1">
      <c r="A96" s="86" t="s">
        <v>1857</v>
      </c>
      <c r="B96" s="123" t="s">
        <v>1875</v>
      </c>
      <c r="C96" s="123" t="s">
        <v>1886</v>
      </c>
      <c r="D96" s="123" t="s">
        <v>1777</v>
      </c>
      <c r="E96" s="36"/>
      <c r="F96" s="86" t="s">
        <v>1857</v>
      </c>
      <c r="G96" s="123" t="s">
        <v>1858</v>
      </c>
      <c r="H96" s="123" t="s">
        <v>1859</v>
      </c>
      <c r="I96" s="123" t="s">
        <v>1777</v>
      </c>
    </row>
    <row r="97" spans="1:10" ht="16" customHeight="1">
      <c r="A97" s="86" t="s">
        <v>1860</v>
      </c>
      <c r="B97" s="123">
        <v>23</v>
      </c>
      <c r="C97" s="123">
        <v>57</v>
      </c>
      <c r="D97" s="123">
        <v>80</v>
      </c>
      <c r="E97" s="36"/>
      <c r="F97" s="86" t="s">
        <v>1860</v>
      </c>
      <c r="G97" s="123">
        <v>5</v>
      </c>
      <c r="H97" s="123">
        <v>18</v>
      </c>
      <c r="I97" s="123">
        <v>23</v>
      </c>
      <c r="J97" s="17"/>
    </row>
    <row r="98" spans="1:10" ht="16" customHeight="1">
      <c r="A98" s="86" t="s">
        <v>1861</v>
      </c>
      <c r="B98" s="123">
        <v>50</v>
      </c>
      <c r="C98" s="123">
        <v>30</v>
      </c>
      <c r="D98" s="123">
        <v>80</v>
      </c>
      <c r="E98" s="36"/>
      <c r="F98" s="86" t="s">
        <v>1861</v>
      </c>
      <c r="G98" s="123">
        <v>9</v>
      </c>
      <c r="H98" s="123">
        <v>41</v>
      </c>
      <c r="I98" s="123">
        <v>50</v>
      </c>
    </row>
    <row r="99" spans="1:10" ht="16" customHeight="1">
      <c r="A99" s="86" t="s">
        <v>1777</v>
      </c>
      <c r="B99" s="123">
        <v>73</v>
      </c>
      <c r="C99" s="123">
        <v>87</v>
      </c>
      <c r="D99" s="123">
        <v>160</v>
      </c>
      <c r="E99" s="36"/>
      <c r="F99" s="86" t="s">
        <v>1777</v>
      </c>
      <c r="G99" s="123">
        <v>14</v>
      </c>
      <c r="H99" s="123">
        <v>59</v>
      </c>
      <c r="I99" s="123">
        <v>73</v>
      </c>
    </row>
    <row r="100" spans="1:10" ht="16" customHeight="1">
      <c r="A100" s="86"/>
      <c r="B100" s="123"/>
      <c r="C100" s="123"/>
      <c r="D100" s="123"/>
      <c r="E100" s="36"/>
      <c r="F100" s="86"/>
      <c r="G100" s="123"/>
      <c r="H100" s="123"/>
      <c r="I100" s="123"/>
    </row>
    <row r="101" spans="1:10" ht="16" customHeight="1">
      <c r="A101" s="86" t="s">
        <v>1862</v>
      </c>
      <c r="B101" s="123" t="s">
        <v>1875</v>
      </c>
      <c r="C101" s="123" t="s">
        <v>1886</v>
      </c>
      <c r="D101" s="123"/>
      <c r="E101" s="36"/>
      <c r="F101" s="86" t="s">
        <v>1862</v>
      </c>
      <c r="G101" s="123" t="s">
        <v>1858</v>
      </c>
      <c r="H101" s="123" t="s">
        <v>1859</v>
      </c>
      <c r="I101" s="123"/>
    </row>
    <row r="102" spans="1:10" ht="16" customHeight="1">
      <c r="A102" s="86" t="s">
        <v>1860</v>
      </c>
      <c r="B102" s="123" t="s">
        <v>1923</v>
      </c>
      <c r="C102" s="123" t="s">
        <v>1924</v>
      </c>
      <c r="D102" s="123"/>
      <c r="E102" s="36"/>
      <c r="F102" s="86" t="s">
        <v>1860</v>
      </c>
      <c r="G102" s="123" t="s">
        <v>1933</v>
      </c>
      <c r="H102" s="123" t="s">
        <v>1934</v>
      </c>
      <c r="I102" s="123"/>
    </row>
    <row r="103" spans="1:10" ht="16" customHeight="1">
      <c r="A103" s="86" t="s">
        <v>1861</v>
      </c>
      <c r="B103" s="123" t="s">
        <v>1925</v>
      </c>
      <c r="C103" s="123" t="s">
        <v>1926</v>
      </c>
      <c r="D103" s="123"/>
      <c r="E103" s="36"/>
      <c r="F103" s="86" t="s">
        <v>1861</v>
      </c>
      <c r="G103" s="123" t="s">
        <v>1935</v>
      </c>
      <c r="H103" s="123" t="s">
        <v>1936</v>
      </c>
      <c r="I103" s="123"/>
    </row>
    <row r="104" spans="1:10" ht="16" customHeight="1">
      <c r="A104" s="86"/>
      <c r="B104" s="123"/>
      <c r="C104" s="123"/>
      <c r="D104" s="123"/>
      <c r="E104" s="36"/>
      <c r="F104" s="86"/>
      <c r="G104" s="123"/>
      <c r="H104" s="123"/>
      <c r="I104" s="123"/>
      <c r="J104"/>
    </row>
    <row r="105" spans="1:10" ht="16" customHeight="1">
      <c r="A105" s="86" t="s">
        <v>1867</v>
      </c>
      <c r="B105" s="123" t="s">
        <v>1875</v>
      </c>
      <c r="C105" s="123" t="s">
        <v>1886</v>
      </c>
      <c r="D105" s="123"/>
      <c r="F105" s="86" t="s">
        <v>1867</v>
      </c>
      <c r="G105" s="123" t="s">
        <v>1858</v>
      </c>
      <c r="H105" s="123" t="s">
        <v>1859</v>
      </c>
      <c r="I105" s="123"/>
    </row>
    <row r="106" spans="1:10" ht="16" customHeight="1">
      <c r="A106" s="86" t="s">
        <v>1860</v>
      </c>
      <c r="B106" s="123" t="s">
        <v>1927</v>
      </c>
      <c r="C106" s="123" t="s">
        <v>1928</v>
      </c>
      <c r="D106" s="123"/>
      <c r="F106" s="86" t="s">
        <v>1860</v>
      </c>
      <c r="G106" s="123" t="s">
        <v>1937</v>
      </c>
      <c r="H106" s="123" t="s">
        <v>1938</v>
      </c>
      <c r="I106" s="123"/>
    </row>
    <row r="107" spans="1:10" ht="16" customHeight="1">
      <c r="A107" s="86" t="s">
        <v>1861</v>
      </c>
      <c r="B107" s="123" t="s">
        <v>1929</v>
      </c>
      <c r="C107" s="123" t="s">
        <v>1930</v>
      </c>
      <c r="D107" s="123"/>
      <c r="F107" s="86" t="s">
        <v>1861</v>
      </c>
      <c r="G107" s="123" t="s">
        <v>1939</v>
      </c>
      <c r="H107" s="123" t="s">
        <v>1940</v>
      </c>
      <c r="I107" s="123"/>
    </row>
  </sheetData>
  <sortState ref="A2:O82">
    <sortCondition ref="N1"/>
  </sortState>
  <dataValidations count="1">
    <dataValidation type="list" allowBlank="1" showInputMessage="1" showErrorMessage="1" sqref="N1:N1048576" xr:uid="{00000000-0002-0000-0400-000000000000}">
      <formula1>$Q$2:$Q$13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P107"/>
  <sheetViews>
    <sheetView workbookViewId="0">
      <pane ySplit="1" topLeftCell="A69" activePane="bottomLeft" state="frozen"/>
      <selection pane="bottomLeft" activeCell="F85" sqref="F85:I107"/>
    </sheetView>
  </sheetViews>
  <sheetFormatPr baseColWidth="10" defaultRowHeight="16"/>
  <cols>
    <col min="1" max="1" width="10.83203125" style="9"/>
    <col min="2" max="2" width="8" style="9" customWidth="1"/>
    <col min="3" max="3" width="18.1640625" style="9" customWidth="1"/>
    <col min="4" max="4" width="9.1640625" customWidth="1"/>
    <col min="15" max="15" width="45.83203125" customWidth="1"/>
  </cols>
  <sheetData>
    <row r="1" spans="1:16" s="38" customFormat="1" ht="85">
      <c r="A1" s="13" t="s">
        <v>0</v>
      </c>
      <c r="B1" s="13" t="s">
        <v>1</v>
      </c>
      <c r="C1" s="13" t="s">
        <v>2</v>
      </c>
      <c r="D1" s="1" t="s">
        <v>3</v>
      </c>
      <c r="E1" s="1" t="s">
        <v>4</v>
      </c>
      <c r="F1" s="2" t="s">
        <v>5</v>
      </c>
      <c r="G1" s="1" t="s">
        <v>11</v>
      </c>
      <c r="H1" s="1" t="s">
        <v>12</v>
      </c>
      <c r="I1" s="1" t="s">
        <v>13</v>
      </c>
      <c r="J1" s="1" t="s">
        <v>133</v>
      </c>
      <c r="K1" s="1" t="s">
        <v>25</v>
      </c>
      <c r="L1" s="1" t="s">
        <v>41</v>
      </c>
      <c r="M1" s="1" t="s">
        <v>14</v>
      </c>
      <c r="N1" s="1" t="s">
        <v>32</v>
      </c>
      <c r="O1" s="1" t="s">
        <v>137</v>
      </c>
    </row>
    <row r="2" spans="1:16">
      <c r="A2" s="42" t="s">
        <v>431</v>
      </c>
      <c r="B2" s="9">
        <v>17</v>
      </c>
      <c r="C2" s="42" t="s">
        <v>439</v>
      </c>
      <c r="E2" s="6" t="s">
        <v>1122</v>
      </c>
      <c r="F2" s="6" t="s">
        <v>1130</v>
      </c>
      <c r="G2">
        <v>0</v>
      </c>
      <c r="H2">
        <v>0</v>
      </c>
      <c r="I2">
        <v>0</v>
      </c>
      <c r="J2">
        <v>0</v>
      </c>
      <c r="K2">
        <v>0</v>
      </c>
      <c r="L2">
        <v>0</v>
      </c>
      <c r="M2">
        <v>1</v>
      </c>
      <c r="N2" t="s">
        <v>19</v>
      </c>
      <c r="O2" t="s">
        <v>1129</v>
      </c>
      <c r="P2" s="43"/>
    </row>
    <row r="3" spans="1:16">
      <c r="A3" s="42" t="s">
        <v>431</v>
      </c>
      <c r="B3" s="9">
        <v>2</v>
      </c>
      <c r="C3" s="42" t="s">
        <v>442</v>
      </c>
      <c r="E3" s="43" t="s">
        <v>955</v>
      </c>
      <c r="F3" t="s">
        <v>959</v>
      </c>
      <c r="G3">
        <v>0</v>
      </c>
      <c r="H3">
        <v>0</v>
      </c>
      <c r="I3">
        <v>1</v>
      </c>
      <c r="J3">
        <v>1</v>
      </c>
      <c r="K3">
        <v>1</v>
      </c>
      <c r="L3">
        <v>0</v>
      </c>
      <c r="M3">
        <v>0</v>
      </c>
      <c r="N3" t="s">
        <v>17</v>
      </c>
      <c r="O3" t="s">
        <v>958</v>
      </c>
      <c r="P3" s="43" t="s">
        <v>17</v>
      </c>
    </row>
    <row r="4" spans="1:16">
      <c r="A4" s="42" t="s">
        <v>431</v>
      </c>
      <c r="B4" s="9">
        <v>3</v>
      </c>
      <c r="C4" s="42" t="s">
        <v>442</v>
      </c>
      <c r="E4" s="43" t="s">
        <v>955</v>
      </c>
      <c r="F4" t="s">
        <v>961</v>
      </c>
      <c r="G4">
        <v>0</v>
      </c>
      <c r="H4">
        <v>0</v>
      </c>
      <c r="I4">
        <v>1</v>
      </c>
      <c r="J4">
        <v>1</v>
      </c>
      <c r="K4">
        <v>0</v>
      </c>
      <c r="L4">
        <v>1</v>
      </c>
      <c r="M4">
        <v>0</v>
      </c>
      <c r="N4" t="s">
        <v>17</v>
      </c>
      <c r="O4" t="s">
        <v>960</v>
      </c>
      <c r="P4" s="43" t="s">
        <v>18</v>
      </c>
    </row>
    <row r="5" spans="1:16">
      <c r="A5" s="42" t="s">
        <v>431</v>
      </c>
      <c r="B5" s="9">
        <v>5</v>
      </c>
      <c r="C5" s="42" t="s">
        <v>442</v>
      </c>
      <c r="E5" s="43" t="s">
        <v>955</v>
      </c>
      <c r="F5" t="s">
        <v>965</v>
      </c>
      <c r="G5" s="43">
        <v>1</v>
      </c>
      <c r="H5" s="43">
        <v>0</v>
      </c>
      <c r="I5" s="43">
        <v>0</v>
      </c>
      <c r="J5" s="43">
        <v>0</v>
      </c>
      <c r="K5" s="43">
        <v>0</v>
      </c>
      <c r="L5" s="43">
        <v>0</v>
      </c>
      <c r="M5" s="43">
        <v>0</v>
      </c>
      <c r="N5" t="s">
        <v>17</v>
      </c>
      <c r="O5" t="s">
        <v>964</v>
      </c>
      <c r="P5" s="43" t="s">
        <v>20</v>
      </c>
    </row>
    <row r="6" spans="1:16">
      <c r="A6" s="42" t="s">
        <v>431</v>
      </c>
      <c r="B6" s="9">
        <v>13</v>
      </c>
      <c r="C6" s="42" t="s">
        <v>442</v>
      </c>
      <c r="E6" s="43" t="s">
        <v>955</v>
      </c>
      <c r="F6" t="s">
        <v>981</v>
      </c>
      <c r="G6" s="43">
        <v>0</v>
      </c>
      <c r="H6" s="43">
        <v>0</v>
      </c>
      <c r="I6" s="43">
        <v>1</v>
      </c>
      <c r="J6" s="43">
        <v>1</v>
      </c>
      <c r="K6" s="43">
        <v>1</v>
      </c>
      <c r="L6" s="43">
        <v>0</v>
      </c>
      <c r="M6" s="43">
        <v>0</v>
      </c>
      <c r="N6" t="s">
        <v>17</v>
      </c>
      <c r="O6" s="6" t="s">
        <v>980</v>
      </c>
      <c r="P6" s="43"/>
    </row>
    <row r="7" spans="1:16">
      <c r="A7" s="42" t="s">
        <v>431</v>
      </c>
      <c r="B7" s="9">
        <v>14</v>
      </c>
      <c r="C7" s="42" t="s">
        <v>441</v>
      </c>
      <c r="E7" s="43" t="s">
        <v>1023</v>
      </c>
      <c r="F7" t="s">
        <v>1025</v>
      </c>
      <c r="G7">
        <v>0</v>
      </c>
      <c r="H7">
        <v>0</v>
      </c>
      <c r="I7">
        <v>1</v>
      </c>
      <c r="J7">
        <v>1</v>
      </c>
      <c r="K7">
        <v>0</v>
      </c>
      <c r="L7">
        <v>0</v>
      </c>
      <c r="M7">
        <v>0</v>
      </c>
      <c r="N7" t="s">
        <v>17</v>
      </c>
      <c r="O7" s="62" t="s">
        <v>1024</v>
      </c>
      <c r="P7" s="43"/>
    </row>
    <row r="8" spans="1:16">
      <c r="A8" s="42" t="s">
        <v>431</v>
      </c>
      <c r="B8" s="9">
        <v>15</v>
      </c>
      <c r="C8" s="42" t="s">
        <v>441</v>
      </c>
      <c r="E8" s="43" t="s">
        <v>1023</v>
      </c>
      <c r="F8" t="s">
        <v>1027</v>
      </c>
      <c r="G8" s="43">
        <v>0</v>
      </c>
      <c r="H8" s="43">
        <v>0</v>
      </c>
      <c r="I8" s="43">
        <v>1</v>
      </c>
      <c r="J8" s="43">
        <v>1</v>
      </c>
      <c r="K8" s="43">
        <v>0</v>
      </c>
      <c r="L8" s="43">
        <v>0</v>
      </c>
      <c r="M8" s="43">
        <v>0</v>
      </c>
      <c r="N8" t="s">
        <v>17</v>
      </c>
      <c r="O8" s="62" t="s">
        <v>1026</v>
      </c>
      <c r="P8" s="43"/>
    </row>
    <row r="9" spans="1:16">
      <c r="A9" s="42" t="s">
        <v>431</v>
      </c>
      <c r="B9" s="9">
        <v>16</v>
      </c>
      <c r="C9" s="42" t="s">
        <v>441</v>
      </c>
      <c r="E9" s="43" t="s">
        <v>1023</v>
      </c>
      <c r="F9" t="s">
        <v>1029</v>
      </c>
      <c r="G9">
        <v>0</v>
      </c>
      <c r="H9">
        <v>0</v>
      </c>
      <c r="I9">
        <v>1</v>
      </c>
      <c r="J9">
        <v>1</v>
      </c>
      <c r="K9">
        <v>0</v>
      </c>
      <c r="L9">
        <v>0</v>
      </c>
      <c r="M9">
        <v>0</v>
      </c>
      <c r="N9" t="s">
        <v>17</v>
      </c>
      <c r="O9" s="62" t="s">
        <v>1028</v>
      </c>
      <c r="P9" s="43"/>
    </row>
    <row r="10" spans="1:16">
      <c r="A10" s="42" t="s">
        <v>431</v>
      </c>
      <c r="B10" s="9">
        <v>17</v>
      </c>
      <c r="C10" s="42" t="s">
        <v>441</v>
      </c>
      <c r="E10" s="43" t="s">
        <v>1023</v>
      </c>
      <c r="F10" t="s">
        <v>1031</v>
      </c>
      <c r="G10" s="43">
        <v>0</v>
      </c>
      <c r="H10" s="43">
        <v>0</v>
      </c>
      <c r="I10" s="43">
        <v>0</v>
      </c>
      <c r="J10" s="43">
        <v>0</v>
      </c>
      <c r="K10" s="43">
        <v>0</v>
      </c>
      <c r="L10" s="43">
        <v>0</v>
      </c>
      <c r="M10" s="43">
        <v>1</v>
      </c>
      <c r="N10" t="s">
        <v>17</v>
      </c>
      <c r="O10" s="62" t="s">
        <v>1030</v>
      </c>
      <c r="P10" s="43"/>
    </row>
    <row r="11" spans="1:16">
      <c r="A11" s="42" t="s">
        <v>431</v>
      </c>
      <c r="B11" s="9">
        <v>18</v>
      </c>
      <c r="C11" s="42" t="s">
        <v>441</v>
      </c>
      <c r="E11" s="43" t="s">
        <v>1023</v>
      </c>
      <c r="F11" t="s">
        <v>1033</v>
      </c>
      <c r="G11">
        <v>1</v>
      </c>
      <c r="H11">
        <v>0</v>
      </c>
      <c r="I11">
        <v>0</v>
      </c>
      <c r="J11">
        <v>0</v>
      </c>
      <c r="K11">
        <v>0</v>
      </c>
      <c r="L11">
        <v>0</v>
      </c>
      <c r="M11">
        <v>0</v>
      </c>
      <c r="N11" t="s">
        <v>17</v>
      </c>
      <c r="O11" s="62" t="s">
        <v>1032</v>
      </c>
      <c r="P11" s="43"/>
    </row>
    <row r="12" spans="1:16">
      <c r="A12" s="42" t="s">
        <v>431</v>
      </c>
      <c r="B12" s="9">
        <v>20</v>
      </c>
      <c r="C12" s="42" t="s">
        <v>441</v>
      </c>
      <c r="E12" s="43" t="s">
        <v>1038</v>
      </c>
      <c r="F12" t="s">
        <v>1037</v>
      </c>
      <c r="G12" s="43">
        <v>0</v>
      </c>
      <c r="H12" s="43">
        <v>0</v>
      </c>
      <c r="I12" s="43">
        <v>1</v>
      </c>
      <c r="J12" s="43">
        <v>1</v>
      </c>
      <c r="K12" s="43">
        <v>1</v>
      </c>
      <c r="L12" s="43">
        <v>0</v>
      </c>
      <c r="M12" s="43">
        <v>0</v>
      </c>
      <c r="N12" t="s">
        <v>17</v>
      </c>
      <c r="O12" s="6" t="s">
        <v>1036</v>
      </c>
      <c r="P12" s="43"/>
    </row>
    <row r="13" spans="1:16">
      <c r="A13" s="42" t="s">
        <v>431</v>
      </c>
      <c r="B13" s="9">
        <v>8</v>
      </c>
      <c r="C13" s="42" t="s">
        <v>440</v>
      </c>
      <c r="D13" t="s">
        <v>1065</v>
      </c>
      <c r="E13" s="43" t="s">
        <v>1044</v>
      </c>
      <c r="F13" t="s">
        <v>1064</v>
      </c>
      <c r="G13" s="43">
        <v>1</v>
      </c>
      <c r="H13" s="43">
        <v>0</v>
      </c>
      <c r="I13" s="43">
        <v>0</v>
      </c>
      <c r="J13" s="43">
        <v>0</v>
      </c>
      <c r="K13" s="43">
        <v>0</v>
      </c>
      <c r="L13" s="43">
        <v>0</v>
      </c>
      <c r="M13" s="43">
        <v>0</v>
      </c>
      <c r="N13" t="s">
        <v>17</v>
      </c>
      <c r="O13" s="62" t="s">
        <v>1063</v>
      </c>
      <c r="P13" s="43"/>
    </row>
    <row r="14" spans="1:16">
      <c r="A14" s="42" t="s">
        <v>431</v>
      </c>
      <c r="B14" s="9">
        <v>9</v>
      </c>
      <c r="C14" s="42" t="s">
        <v>440</v>
      </c>
      <c r="D14" t="s">
        <v>1065</v>
      </c>
      <c r="E14" s="43" t="s">
        <v>1044</v>
      </c>
      <c r="F14" t="s">
        <v>1067</v>
      </c>
      <c r="G14">
        <v>1</v>
      </c>
      <c r="H14">
        <v>0</v>
      </c>
      <c r="I14">
        <v>0</v>
      </c>
      <c r="J14">
        <v>0</v>
      </c>
      <c r="K14">
        <v>0</v>
      </c>
      <c r="L14">
        <v>0</v>
      </c>
      <c r="M14">
        <v>0</v>
      </c>
      <c r="N14" t="s">
        <v>17</v>
      </c>
      <c r="O14" s="62" t="s">
        <v>1066</v>
      </c>
    </row>
    <row r="15" spans="1:16">
      <c r="A15" s="42" t="s">
        <v>431</v>
      </c>
      <c r="B15" s="9">
        <v>7</v>
      </c>
      <c r="C15" s="42" t="s">
        <v>442</v>
      </c>
      <c r="E15" s="43" t="s">
        <v>955</v>
      </c>
      <c r="F15" t="s">
        <v>969</v>
      </c>
      <c r="G15" s="43">
        <v>1</v>
      </c>
      <c r="H15" s="43">
        <v>0</v>
      </c>
      <c r="I15" s="43">
        <v>0</v>
      </c>
      <c r="J15" s="43">
        <v>0</v>
      </c>
      <c r="K15" s="43">
        <v>0</v>
      </c>
      <c r="L15" s="43">
        <v>0</v>
      </c>
      <c r="M15" s="43">
        <v>0</v>
      </c>
      <c r="N15" t="s">
        <v>18</v>
      </c>
      <c r="O15" s="6" t="s">
        <v>968</v>
      </c>
      <c r="P15" t="s">
        <v>22</v>
      </c>
    </row>
    <row r="16" spans="1:16">
      <c r="A16" s="42" t="s">
        <v>431</v>
      </c>
      <c r="B16" s="9">
        <v>8</v>
      </c>
      <c r="C16" s="42" t="s">
        <v>442</v>
      </c>
      <c r="E16" s="43" t="s">
        <v>955</v>
      </c>
      <c r="F16" t="s">
        <v>971</v>
      </c>
      <c r="G16" s="43">
        <v>0</v>
      </c>
      <c r="H16" s="43">
        <v>0</v>
      </c>
      <c r="I16" s="43">
        <v>1</v>
      </c>
      <c r="J16" s="43">
        <v>1</v>
      </c>
      <c r="K16" s="43">
        <v>1</v>
      </c>
      <c r="L16" s="43">
        <v>1</v>
      </c>
      <c r="M16" s="43">
        <v>0</v>
      </c>
      <c r="N16" t="s">
        <v>18</v>
      </c>
      <c r="O16" s="6" t="s">
        <v>970</v>
      </c>
      <c r="P16" t="s">
        <v>23</v>
      </c>
    </row>
    <row r="17" spans="1:16">
      <c r="A17" s="42" t="s">
        <v>431</v>
      </c>
      <c r="B17" s="9">
        <v>10</v>
      </c>
      <c r="C17" s="42" t="s">
        <v>442</v>
      </c>
      <c r="E17" s="43" t="s">
        <v>955</v>
      </c>
      <c r="F17" t="s">
        <v>975</v>
      </c>
      <c r="G17">
        <v>0</v>
      </c>
      <c r="H17">
        <v>0</v>
      </c>
      <c r="I17">
        <v>1</v>
      </c>
      <c r="J17">
        <v>0</v>
      </c>
      <c r="K17">
        <v>0</v>
      </c>
      <c r="L17">
        <v>0</v>
      </c>
      <c r="M17">
        <v>0</v>
      </c>
      <c r="N17" t="s">
        <v>18</v>
      </c>
      <c r="O17" s="6" t="s">
        <v>974</v>
      </c>
      <c r="P17" t="s">
        <v>27</v>
      </c>
    </row>
    <row r="18" spans="1:16">
      <c r="A18" s="42" t="s">
        <v>431</v>
      </c>
      <c r="B18" s="9">
        <v>15</v>
      </c>
      <c r="C18" s="42" t="s">
        <v>442</v>
      </c>
      <c r="E18" s="43" t="s">
        <v>955</v>
      </c>
      <c r="F18" t="s">
        <v>985</v>
      </c>
      <c r="G18" s="43">
        <v>1</v>
      </c>
      <c r="H18" s="43">
        <v>0</v>
      </c>
      <c r="I18" s="43">
        <v>0</v>
      </c>
      <c r="J18" s="43">
        <v>0</v>
      </c>
      <c r="K18" s="43">
        <v>0</v>
      </c>
      <c r="L18" s="43">
        <v>0</v>
      </c>
      <c r="M18" s="43">
        <v>0</v>
      </c>
      <c r="N18" t="s">
        <v>18</v>
      </c>
      <c r="O18" s="6" t="s">
        <v>984</v>
      </c>
    </row>
    <row r="19" spans="1:16">
      <c r="A19" s="42" t="s">
        <v>431</v>
      </c>
      <c r="B19" s="9">
        <v>16</v>
      </c>
      <c r="C19" s="42" t="s">
        <v>442</v>
      </c>
      <c r="E19" s="43" t="s">
        <v>955</v>
      </c>
      <c r="F19" t="s">
        <v>987</v>
      </c>
      <c r="G19" s="43">
        <v>0</v>
      </c>
      <c r="H19" s="43">
        <v>0</v>
      </c>
      <c r="I19" s="43">
        <v>1</v>
      </c>
      <c r="J19" s="43">
        <v>1</v>
      </c>
      <c r="K19" s="43">
        <v>1</v>
      </c>
      <c r="L19" s="43">
        <v>0</v>
      </c>
      <c r="M19" s="43">
        <v>0</v>
      </c>
      <c r="N19" t="s">
        <v>18</v>
      </c>
      <c r="O19" s="6" t="s">
        <v>986</v>
      </c>
    </row>
    <row r="20" spans="1:16">
      <c r="A20" s="42" t="s">
        <v>431</v>
      </c>
      <c r="B20" s="9">
        <v>17</v>
      </c>
      <c r="C20" s="42" t="s">
        <v>442</v>
      </c>
      <c r="E20" s="43" t="s">
        <v>955</v>
      </c>
      <c r="F20" t="s">
        <v>989</v>
      </c>
      <c r="G20">
        <v>0</v>
      </c>
      <c r="H20">
        <v>0</v>
      </c>
      <c r="I20">
        <v>1</v>
      </c>
      <c r="J20">
        <v>1</v>
      </c>
      <c r="K20">
        <v>1</v>
      </c>
      <c r="L20">
        <v>0</v>
      </c>
      <c r="M20">
        <v>0</v>
      </c>
      <c r="N20" t="s">
        <v>18</v>
      </c>
      <c r="O20" s="6" t="s">
        <v>988</v>
      </c>
    </row>
    <row r="21" spans="1:16">
      <c r="A21" s="42" t="s">
        <v>431</v>
      </c>
      <c r="B21" s="9">
        <v>19</v>
      </c>
      <c r="C21" s="42" t="s">
        <v>442</v>
      </c>
      <c r="E21" t="s">
        <v>955</v>
      </c>
      <c r="F21" t="s">
        <v>993</v>
      </c>
      <c r="G21">
        <v>0</v>
      </c>
      <c r="H21">
        <v>0</v>
      </c>
      <c r="I21">
        <v>1</v>
      </c>
      <c r="J21">
        <v>1</v>
      </c>
      <c r="K21">
        <v>0</v>
      </c>
      <c r="L21">
        <v>0</v>
      </c>
      <c r="M21">
        <v>0</v>
      </c>
      <c r="N21" t="s">
        <v>18</v>
      </c>
      <c r="O21" s="6" t="s">
        <v>992</v>
      </c>
    </row>
    <row r="22" spans="1:16">
      <c r="A22" s="42" t="s">
        <v>431</v>
      </c>
      <c r="B22" s="9">
        <v>3</v>
      </c>
      <c r="C22" s="42" t="s">
        <v>441</v>
      </c>
      <c r="E22" t="s">
        <v>996</v>
      </c>
      <c r="F22" t="s">
        <v>1001</v>
      </c>
      <c r="G22" s="43">
        <v>1</v>
      </c>
      <c r="H22" s="43">
        <v>0</v>
      </c>
      <c r="I22" s="43">
        <v>0</v>
      </c>
      <c r="J22" s="43">
        <v>0</v>
      </c>
      <c r="K22" s="43">
        <v>0</v>
      </c>
      <c r="L22" s="43">
        <v>0</v>
      </c>
      <c r="M22" s="43">
        <v>0</v>
      </c>
      <c r="N22" t="s">
        <v>18</v>
      </c>
      <c r="O22" s="62" t="s">
        <v>1000</v>
      </c>
    </row>
    <row r="23" spans="1:16">
      <c r="A23" s="42" t="s">
        <v>431</v>
      </c>
      <c r="B23" s="9">
        <v>4</v>
      </c>
      <c r="C23" s="42" t="s">
        <v>441</v>
      </c>
      <c r="E23" s="43" t="s">
        <v>996</v>
      </c>
      <c r="F23" t="s">
        <v>1004</v>
      </c>
      <c r="G23">
        <v>1</v>
      </c>
      <c r="H23">
        <v>0</v>
      </c>
      <c r="I23">
        <v>0</v>
      </c>
      <c r="J23">
        <v>0</v>
      </c>
      <c r="K23">
        <v>0</v>
      </c>
      <c r="L23">
        <v>0</v>
      </c>
      <c r="M23">
        <v>0</v>
      </c>
      <c r="N23" t="s">
        <v>18</v>
      </c>
      <c r="O23" s="62" t="s">
        <v>1003</v>
      </c>
    </row>
    <row r="24" spans="1:16">
      <c r="A24" s="42" t="s">
        <v>431</v>
      </c>
      <c r="B24" s="9">
        <v>7</v>
      </c>
      <c r="C24" s="42" t="s">
        <v>441</v>
      </c>
      <c r="E24" s="43" t="s">
        <v>996</v>
      </c>
      <c r="F24" t="s">
        <v>1010</v>
      </c>
      <c r="G24" s="43">
        <v>1</v>
      </c>
      <c r="H24" s="43">
        <v>0</v>
      </c>
      <c r="I24" s="43">
        <v>0</v>
      </c>
      <c r="J24" s="43">
        <v>0</v>
      </c>
      <c r="K24" s="43">
        <v>0</v>
      </c>
      <c r="L24" s="43">
        <v>0</v>
      </c>
      <c r="M24" s="43">
        <v>0</v>
      </c>
      <c r="N24" t="s">
        <v>18</v>
      </c>
      <c r="O24" t="s">
        <v>1009</v>
      </c>
    </row>
    <row r="25" spans="1:16">
      <c r="A25" s="42" t="s">
        <v>431</v>
      </c>
      <c r="B25" s="9">
        <v>9</v>
      </c>
      <c r="C25" s="42" t="s">
        <v>441</v>
      </c>
      <c r="E25" s="43" t="s">
        <v>996</v>
      </c>
      <c r="F25" s="6" t="s">
        <v>1014</v>
      </c>
      <c r="G25" s="43">
        <v>0</v>
      </c>
      <c r="H25" s="43">
        <v>0</v>
      </c>
      <c r="I25" s="43">
        <v>1</v>
      </c>
      <c r="J25" s="43">
        <v>1</v>
      </c>
      <c r="K25" s="43">
        <v>1</v>
      </c>
      <c r="L25" s="43">
        <v>0</v>
      </c>
      <c r="M25" s="43">
        <v>0</v>
      </c>
      <c r="N25" t="s">
        <v>18</v>
      </c>
      <c r="O25" t="s">
        <v>1013</v>
      </c>
    </row>
    <row r="26" spans="1:16">
      <c r="A26" s="42" t="s">
        <v>431</v>
      </c>
      <c r="B26" s="9">
        <v>11</v>
      </c>
      <c r="C26" s="42" t="s">
        <v>441</v>
      </c>
      <c r="E26" s="43" t="s">
        <v>996</v>
      </c>
      <c r="F26" t="s">
        <v>1018</v>
      </c>
      <c r="G26" s="43">
        <v>1</v>
      </c>
      <c r="H26" s="43">
        <v>0</v>
      </c>
      <c r="I26" s="43">
        <v>0</v>
      </c>
      <c r="J26" s="43">
        <v>0</v>
      </c>
      <c r="K26" s="43">
        <v>0</v>
      </c>
      <c r="L26" s="43">
        <v>0</v>
      </c>
      <c r="M26" s="43">
        <v>0</v>
      </c>
      <c r="N26" t="s">
        <v>18</v>
      </c>
      <c r="O26" t="s">
        <v>1017</v>
      </c>
    </row>
    <row r="27" spans="1:16">
      <c r="A27" s="42" t="s">
        <v>431</v>
      </c>
      <c r="B27" s="9">
        <v>13</v>
      </c>
      <c r="C27" s="42" t="s">
        <v>441</v>
      </c>
      <c r="E27" s="43" t="s">
        <v>996</v>
      </c>
      <c r="F27" t="s">
        <v>1021</v>
      </c>
      <c r="G27" s="43">
        <v>0</v>
      </c>
      <c r="H27" s="43">
        <v>1</v>
      </c>
      <c r="I27" s="43">
        <v>0</v>
      </c>
      <c r="J27" s="43">
        <v>0</v>
      </c>
      <c r="K27" s="43">
        <v>0</v>
      </c>
      <c r="L27" s="43">
        <v>0</v>
      </c>
      <c r="M27" s="43">
        <v>0</v>
      </c>
      <c r="N27" t="s">
        <v>18</v>
      </c>
      <c r="O27" t="s">
        <v>1020</v>
      </c>
    </row>
    <row r="28" spans="1:16">
      <c r="A28" s="42" t="s">
        <v>431</v>
      </c>
      <c r="B28" s="9">
        <v>4</v>
      </c>
      <c r="C28" s="42" t="s">
        <v>440</v>
      </c>
      <c r="D28" t="s">
        <v>89</v>
      </c>
      <c r="E28" s="43" t="s">
        <v>1044</v>
      </c>
      <c r="F28" t="s">
        <v>1053</v>
      </c>
      <c r="G28" s="43">
        <v>1</v>
      </c>
      <c r="H28" s="43">
        <v>0</v>
      </c>
      <c r="I28" s="43">
        <v>0</v>
      </c>
      <c r="J28" s="43">
        <v>0</v>
      </c>
      <c r="K28" s="43">
        <v>0</v>
      </c>
      <c r="L28" s="43">
        <v>0</v>
      </c>
      <c r="M28" s="43">
        <v>0</v>
      </c>
      <c r="N28" t="s">
        <v>18</v>
      </c>
      <c r="O28" t="s">
        <v>1052</v>
      </c>
    </row>
    <row r="29" spans="1:16">
      <c r="A29" s="42" t="s">
        <v>431</v>
      </c>
      <c r="B29" s="9">
        <v>5</v>
      </c>
      <c r="C29" s="42" t="s">
        <v>440</v>
      </c>
      <c r="D29" t="s">
        <v>1056</v>
      </c>
      <c r="E29" s="43" t="s">
        <v>1044</v>
      </c>
      <c r="F29" t="s">
        <v>1055</v>
      </c>
      <c r="G29" s="43">
        <v>0</v>
      </c>
      <c r="H29" s="43">
        <v>0</v>
      </c>
      <c r="I29" s="43">
        <v>1</v>
      </c>
      <c r="J29" s="43">
        <v>1</v>
      </c>
      <c r="K29" s="43">
        <v>1</v>
      </c>
      <c r="L29" s="43">
        <v>0</v>
      </c>
      <c r="M29" s="43">
        <v>0</v>
      </c>
      <c r="N29" t="s">
        <v>18</v>
      </c>
      <c r="O29" t="s">
        <v>1054</v>
      </c>
    </row>
    <row r="30" spans="1:16">
      <c r="A30" s="42" t="s">
        <v>431</v>
      </c>
      <c r="B30" s="9">
        <v>7</v>
      </c>
      <c r="C30" s="42" t="s">
        <v>440</v>
      </c>
      <c r="D30" t="s">
        <v>1062</v>
      </c>
      <c r="E30" s="43" t="s">
        <v>1044</v>
      </c>
      <c r="F30" s="62" t="s">
        <v>1061</v>
      </c>
      <c r="G30">
        <v>0</v>
      </c>
      <c r="H30">
        <v>1</v>
      </c>
      <c r="I30">
        <v>0</v>
      </c>
      <c r="J30">
        <v>0</v>
      </c>
      <c r="K30">
        <v>0</v>
      </c>
      <c r="L30">
        <v>0</v>
      </c>
      <c r="M30">
        <v>0</v>
      </c>
      <c r="N30" t="s">
        <v>18</v>
      </c>
      <c r="O30" t="s">
        <v>1060</v>
      </c>
    </row>
    <row r="31" spans="1:16">
      <c r="A31" s="42" t="s">
        <v>431</v>
      </c>
      <c r="B31" s="9">
        <v>10</v>
      </c>
      <c r="C31" s="42" t="s">
        <v>440</v>
      </c>
      <c r="D31" t="s">
        <v>1068</v>
      </c>
      <c r="E31" s="43" t="s">
        <v>1044</v>
      </c>
      <c r="F31" s="62" t="s">
        <v>1070</v>
      </c>
      <c r="G31" s="43">
        <v>1</v>
      </c>
      <c r="H31" s="43">
        <v>0</v>
      </c>
      <c r="I31" s="43">
        <v>0</v>
      </c>
      <c r="J31" s="43">
        <v>0</v>
      </c>
      <c r="K31" s="43">
        <v>0</v>
      </c>
      <c r="L31" s="43">
        <v>0</v>
      </c>
      <c r="M31" s="43">
        <v>0</v>
      </c>
      <c r="N31" s="43" t="s">
        <v>18</v>
      </c>
      <c r="O31" t="s">
        <v>1069</v>
      </c>
    </row>
    <row r="32" spans="1:16">
      <c r="A32" s="42" t="s">
        <v>431</v>
      </c>
      <c r="B32" s="9">
        <v>11</v>
      </c>
      <c r="C32" s="42" t="s">
        <v>440</v>
      </c>
      <c r="D32" t="s">
        <v>1068</v>
      </c>
      <c r="E32" s="43" t="s">
        <v>1044</v>
      </c>
      <c r="F32" t="s">
        <v>1072</v>
      </c>
      <c r="G32" s="43">
        <v>0</v>
      </c>
      <c r="H32" s="43">
        <v>0</v>
      </c>
      <c r="I32" s="43">
        <v>1</v>
      </c>
      <c r="J32" s="43">
        <v>1</v>
      </c>
      <c r="K32" s="43">
        <v>1</v>
      </c>
      <c r="L32" s="43">
        <v>0</v>
      </c>
      <c r="M32" s="43">
        <v>0</v>
      </c>
      <c r="N32" t="s">
        <v>18</v>
      </c>
      <c r="O32" t="s">
        <v>1071</v>
      </c>
    </row>
    <row r="33" spans="1:16">
      <c r="A33" s="42" t="s">
        <v>431</v>
      </c>
      <c r="B33" s="9">
        <v>13</v>
      </c>
      <c r="C33" s="42" t="s">
        <v>440</v>
      </c>
      <c r="D33" t="s">
        <v>1045</v>
      </c>
      <c r="E33" s="43" t="s">
        <v>1075</v>
      </c>
      <c r="F33" t="s">
        <v>1077</v>
      </c>
      <c r="G33" s="43">
        <v>1</v>
      </c>
      <c r="H33" s="43">
        <v>0</v>
      </c>
      <c r="I33" s="43">
        <v>0</v>
      </c>
      <c r="J33" s="43">
        <v>0</v>
      </c>
      <c r="K33" s="43">
        <v>0</v>
      </c>
      <c r="L33" s="43">
        <v>0</v>
      </c>
      <c r="M33" s="43">
        <v>0</v>
      </c>
      <c r="N33" s="43" t="s">
        <v>18</v>
      </c>
      <c r="O33" t="s">
        <v>1076</v>
      </c>
    </row>
    <row r="34" spans="1:16">
      <c r="A34" s="42" t="s">
        <v>431</v>
      </c>
      <c r="B34" s="9">
        <v>15</v>
      </c>
      <c r="C34" s="42" t="s">
        <v>440</v>
      </c>
      <c r="D34" t="s">
        <v>757</v>
      </c>
      <c r="E34" s="43" t="s">
        <v>1075</v>
      </c>
      <c r="F34" t="s">
        <v>1081</v>
      </c>
      <c r="G34">
        <v>1</v>
      </c>
      <c r="H34">
        <v>0</v>
      </c>
      <c r="I34">
        <v>0</v>
      </c>
      <c r="J34">
        <v>0</v>
      </c>
      <c r="K34">
        <v>0</v>
      </c>
      <c r="L34">
        <v>0</v>
      </c>
      <c r="M34">
        <v>0</v>
      </c>
      <c r="N34" t="s">
        <v>18</v>
      </c>
      <c r="O34" t="s">
        <v>1080</v>
      </c>
    </row>
    <row r="35" spans="1:16">
      <c r="A35" s="42" t="s">
        <v>431</v>
      </c>
      <c r="B35" s="9">
        <v>19</v>
      </c>
      <c r="C35" s="42" t="s">
        <v>440</v>
      </c>
      <c r="D35" t="s">
        <v>1059</v>
      </c>
      <c r="E35" t="s">
        <v>1075</v>
      </c>
      <c r="F35" t="s">
        <v>1090</v>
      </c>
      <c r="G35">
        <v>0</v>
      </c>
      <c r="H35">
        <v>0</v>
      </c>
      <c r="I35">
        <v>1</v>
      </c>
      <c r="J35">
        <v>0</v>
      </c>
      <c r="K35">
        <v>0</v>
      </c>
      <c r="L35">
        <v>0</v>
      </c>
      <c r="M35">
        <v>0</v>
      </c>
      <c r="N35" t="s">
        <v>18</v>
      </c>
      <c r="O35" t="s">
        <v>1089</v>
      </c>
    </row>
    <row r="36" spans="1:16">
      <c r="A36" s="42" t="s">
        <v>431</v>
      </c>
      <c r="B36" s="9">
        <v>5</v>
      </c>
      <c r="C36" s="42" t="s">
        <v>439</v>
      </c>
      <c r="E36" s="43" t="s">
        <v>1095</v>
      </c>
      <c r="F36" t="s">
        <v>1103</v>
      </c>
      <c r="G36" s="43">
        <v>0</v>
      </c>
      <c r="H36" s="43">
        <v>1</v>
      </c>
      <c r="I36" s="43">
        <v>0</v>
      </c>
      <c r="J36" s="43">
        <v>0</v>
      </c>
      <c r="K36" s="43">
        <v>0</v>
      </c>
      <c r="L36" s="43">
        <v>0</v>
      </c>
      <c r="M36" s="43">
        <v>0</v>
      </c>
      <c r="N36" t="s">
        <v>18</v>
      </c>
      <c r="O36" t="s">
        <v>1102</v>
      </c>
    </row>
    <row r="37" spans="1:16">
      <c r="A37" s="42" t="s">
        <v>431</v>
      </c>
      <c r="B37" s="9">
        <v>7</v>
      </c>
      <c r="C37" s="42" t="s">
        <v>439</v>
      </c>
      <c r="E37" s="43" t="s">
        <v>1106</v>
      </c>
      <c r="F37" t="s">
        <v>1108</v>
      </c>
      <c r="G37" s="43">
        <v>1</v>
      </c>
      <c r="H37" s="43">
        <v>0</v>
      </c>
      <c r="I37" s="43">
        <v>0</v>
      </c>
      <c r="J37" s="43">
        <v>0</v>
      </c>
      <c r="K37" s="43">
        <v>0</v>
      </c>
      <c r="L37" s="43">
        <v>0</v>
      </c>
      <c r="M37" s="43">
        <v>0</v>
      </c>
      <c r="N37" s="43" t="s">
        <v>18</v>
      </c>
      <c r="O37" t="s">
        <v>1107</v>
      </c>
    </row>
    <row r="38" spans="1:16">
      <c r="A38" s="42" t="s">
        <v>431</v>
      </c>
      <c r="B38" s="9">
        <v>9</v>
      </c>
      <c r="C38" s="42" t="s">
        <v>439</v>
      </c>
      <c r="E38" s="43" t="s">
        <v>1106</v>
      </c>
      <c r="F38" t="s">
        <v>1112</v>
      </c>
      <c r="G38">
        <v>1</v>
      </c>
      <c r="H38">
        <v>0</v>
      </c>
      <c r="I38">
        <v>0</v>
      </c>
      <c r="J38">
        <v>0</v>
      </c>
      <c r="K38">
        <v>0</v>
      </c>
      <c r="L38">
        <v>0</v>
      </c>
      <c r="M38">
        <v>0</v>
      </c>
      <c r="N38" t="s">
        <v>18</v>
      </c>
      <c r="O38" t="s">
        <v>1111</v>
      </c>
    </row>
    <row r="39" spans="1:16">
      <c r="A39" s="42" t="s">
        <v>431</v>
      </c>
      <c r="B39" s="9">
        <v>10</v>
      </c>
      <c r="C39" s="42" t="s">
        <v>439</v>
      </c>
      <c r="E39" s="6" t="s">
        <v>1121</v>
      </c>
      <c r="F39" s="6" t="s">
        <v>1114</v>
      </c>
      <c r="G39" s="43">
        <v>0</v>
      </c>
      <c r="H39" s="43">
        <v>1</v>
      </c>
      <c r="I39" s="43">
        <v>0</v>
      </c>
      <c r="J39" s="43"/>
      <c r="K39" s="43">
        <v>0</v>
      </c>
      <c r="L39" s="43">
        <v>0</v>
      </c>
      <c r="M39" s="43">
        <v>0</v>
      </c>
      <c r="N39" t="s">
        <v>18</v>
      </c>
      <c r="O39" t="s">
        <v>1113</v>
      </c>
    </row>
    <row r="40" spans="1:16">
      <c r="A40" s="42" t="s">
        <v>431</v>
      </c>
      <c r="B40" s="9">
        <v>14</v>
      </c>
      <c r="C40" s="42" t="s">
        <v>439</v>
      </c>
      <c r="E40" s="6" t="s">
        <v>1122</v>
      </c>
      <c r="F40" s="6" t="s">
        <v>1124</v>
      </c>
      <c r="G40" s="43">
        <v>0</v>
      </c>
      <c r="H40" s="43">
        <v>1</v>
      </c>
      <c r="I40" s="43">
        <v>0</v>
      </c>
      <c r="J40" s="43">
        <v>0</v>
      </c>
      <c r="K40" s="43">
        <v>0</v>
      </c>
      <c r="L40" s="43">
        <v>1</v>
      </c>
      <c r="M40" s="43">
        <v>0</v>
      </c>
      <c r="N40" t="s">
        <v>18</v>
      </c>
      <c r="O40" t="s">
        <v>1123</v>
      </c>
    </row>
    <row r="41" spans="1:16">
      <c r="A41" s="42" t="s">
        <v>431</v>
      </c>
      <c r="B41" s="9">
        <v>16</v>
      </c>
      <c r="C41" s="42" t="s">
        <v>439</v>
      </c>
      <c r="E41" s="6" t="s">
        <v>1122</v>
      </c>
      <c r="F41" s="6" t="s">
        <v>1128</v>
      </c>
      <c r="G41">
        <v>1</v>
      </c>
      <c r="H41">
        <v>0</v>
      </c>
      <c r="I41">
        <v>0</v>
      </c>
      <c r="J41">
        <v>0</v>
      </c>
      <c r="K41">
        <v>0</v>
      </c>
      <c r="L41">
        <v>0</v>
      </c>
      <c r="M41">
        <v>0</v>
      </c>
      <c r="N41" t="s">
        <v>18</v>
      </c>
      <c r="O41" s="62" t="s">
        <v>1127</v>
      </c>
    </row>
    <row r="42" spans="1:16">
      <c r="A42" s="42" t="s">
        <v>431</v>
      </c>
      <c r="B42" s="9">
        <v>19</v>
      </c>
      <c r="C42" s="42" t="s">
        <v>439</v>
      </c>
      <c r="E42" s="6" t="s">
        <v>1122</v>
      </c>
      <c r="F42" s="6" t="s">
        <v>1134</v>
      </c>
      <c r="G42" s="46">
        <v>0</v>
      </c>
      <c r="H42" s="46">
        <v>1</v>
      </c>
      <c r="I42" s="46">
        <v>0</v>
      </c>
      <c r="J42" s="46">
        <v>0</v>
      </c>
      <c r="K42" s="46">
        <v>0</v>
      </c>
      <c r="L42" s="46">
        <v>0</v>
      </c>
      <c r="M42" s="46">
        <v>0</v>
      </c>
      <c r="N42" t="s">
        <v>18</v>
      </c>
      <c r="O42" t="s">
        <v>1133</v>
      </c>
    </row>
    <row r="43" spans="1:16">
      <c r="A43" s="42" t="s">
        <v>431</v>
      </c>
      <c r="B43" s="9">
        <v>20</v>
      </c>
      <c r="C43" s="42" t="s">
        <v>439</v>
      </c>
      <c r="D43" s="46"/>
      <c r="E43" s="6" t="s">
        <v>1122</v>
      </c>
      <c r="F43" s="6" t="s">
        <v>1136</v>
      </c>
      <c r="G43">
        <v>1</v>
      </c>
      <c r="H43">
        <v>0</v>
      </c>
      <c r="I43">
        <v>0</v>
      </c>
      <c r="J43">
        <v>0</v>
      </c>
      <c r="K43">
        <v>0</v>
      </c>
      <c r="L43">
        <v>0</v>
      </c>
      <c r="M43">
        <v>0</v>
      </c>
      <c r="N43" t="s">
        <v>18</v>
      </c>
      <c r="O43" t="s">
        <v>1135</v>
      </c>
    </row>
    <row r="44" spans="1:16">
      <c r="A44" s="42" t="s">
        <v>431</v>
      </c>
      <c r="B44" s="9">
        <v>9</v>
      </c>
      <c r="C44" s="42" t="s">
        <v>442</v>
      </c>
      <c r="E44" s="46" t="s">
        <v>955</v>
      </c>
      <c r="F44" t="s">
        <v>973</v>
      </c>
      <c r="G44" s="46">
        <v>1</v>
      </c>
      <c r="H44" s="46">
        <v>0</v>
      </c>
      <c r="I44" s="46">
        <v>0</v>
      </c>
      <c r="J44" s="46">
        <v>0</v>
      </c>
      <c r="K44" s="46">
        <v>0</v>
      </c>
      <c r="L44" s="46">
        <v>0</v>
      </c>
      <c r="M44" s="46">
        <v>0</v>
      </c>
      <c r="N44" t="s">
        <v>33</v>
      </c>
      <c r="O44" s="6" t="s">
        <v>972</v>
      </c>
      <c r="P44" t="s">
        <v>24</v>
      </c>
    </row>
    <row r="45" spans="1:16">
      <c r="A45" s="42" t="s">
        <v>431</v>
      </c>
      <c r="B45" s="9">
        <v>2</v>
      </c>
      <c r="C45" s="42" t="s">
        <v>441</v>
      </c>
      <c r="E45" s="46" t="s">
        <v>996</v>
      </c>
      <c r="F45" t="s">
        <v>999</v>
      </c>
      <c r="G45" s="46">
        <v>0</v>
      </c>
      <c r="H45" s="46">
        <v>0</v>
      </c>
      <c r="I45" s="46">
        <v>1</v>
      </c>
      <c r="J45" s="46">
        <v>1</v>
      </c>
      <c r="K45" s="46">
        <v>0</v>
      </c>
      <c r="L45" s="46">
        <v>0</v>
      </c>
      <c r="M45" s="46">
        <v>0</v>
      </c>
      <c r="N45" t="s">
        <v>33</v>
      </c>
      <c r="O45" s="6" t="s">
        <v>1002</v>
      </c>
    </row>
    <row r="46" spans="1:16">
      <c r="A46" s="42" t="s">
        <v>431</v>
      </c>
      <c r="B46" s="9">
        <v>12</v>
      </c>
      <c r="C46" s="42" t="s">
        <v>439</v>
      </c>
      <c r="D46" s="46"/>
      <c r="E46" s="6" t="s">
        <v>1121</v>
      </c>
      <c r="F46" s="6" t="s">
        <v>1118</v>
      </c>
      <c r="G46">
        <v>0</v>
      </c>
      <c r="H46">
        <v>0</v>
      </c>
      <c r="I46">
        <v>1</v>
      </c>
      <c r="J46">
        <v>1</v>
      </c>
      <c r="K46">
        <v>0</v>
      </c>
      <c r="L46">
        <v>0</v>
      </c>
      <c r="M46">
        <v>0</v>
      </c>
      <c r="N46" t="s">
        <v>33</v>
      </c>
      <c r="O46" t="s">
        <v>1117</v>
      </c>
    </row>
    <row r="47" spans="1:16">
      <c r="A47" s="42" t="s">
        <v>431</v>
      </c>
      <c r="B47" s="9">
        <v>15</v>
      </c>
      <c r="C47" s="42" t="s">
        <v>439</v>
      </c>
      <c r="E47" s="6" t="s">
        <v>1122</v>
      </c>
      <c r="F47" s="6" t="s">
        <v>1126</v>
      </c>
      <c r="G47" s="46">
        <v>0</v>
      </c>
      <c r="H47" s="46">
        <v>0</v>
      </c>
      <c r="I47" s="46">
        <v>1</v>
      </c>
      <c r="J47" s="46">
        <v>0</v>
      </c>
      <c r="K47" s="46">
        <v>0</v>
      </c>
      <c r="L47" s="46">
        <v>0</v>
      </c>
      <c r="M47" s="46">
        <v>0</v>
      </c>
      <c r="N47" s="46" t="s">
        <v>33</v>
      </c>
      <c r="O47" t="s">
        <v>1125</v>
      </c>
    </row>
    <row r="48" spans="1:16">
      <c r="A48" s="42" t="s">
        <v>431</v>
      </c>
      <c r="B48" s="9">
        <v>20</v>
      </c>
      <c r="C48" s="42" t="s">
        <v>442</v>
      </c>
      <c r="E48" s="46" t="s">
        <v>994</v>
      </c>
      <c r="G48">
        <v>0</v>
      </c>
      <c r="H48">
        <v>1</v>
      </c>
      <c r="I48">
        <v>0</v>
      </c>
      <c r="J48">
        <v>0</v>
      </c>
      <c r="K48">
        <v>0</v>
      </c>
      <c r="L48">
        <v>0</v>
      </c>
      <c r="M48">
        <v>0</v>
      </c>
      <c r="N48" t="s">
        <v>23</v>
      </c>
      <c r="O48" s="6" t="s">
        <v>995</v>
      </c>
    </row>
    <row r="49" spans="1:16">
      <c r="A49" s="42" t="s">
        <v>431</v>
      </c>
      <c r="B49" s="9">
        <v>2</v>
      </c>
      <c r="C49" s="42" t="s">
        <v>440</v>
      </c>
      <c r="D49" t="s">
        <v>1045</v>
      </c>
      <c r="E49" s="46" t="s">
        <v>1044</v>
      </c>
      <c r="F49" t="s">
        <v>1049</v>
      </c>
      <c r="G49" s="46">
        <v>0</v>
      </c>
      <c r="H49" s="46">
        <v>0</v>
      </c>
      <c r="I49" s="46">
        <v>1</v>
      </c>
      <c r="J49" s="46">
        <v>1</v>
      </c>
      <c r="K49" s="46">
        <v>0</v>
      </c>
      <c r="L49" s="46">
        <v>0</v>
      </c>
      <c r="M49" s="46">
        <v>0</v>
      </c>
      <c r="N49" t="s">
        <v>23</v>
      </c>
      <c r="O49" t="s">
        <v>1048</v>
      </c>
    </row>
    <row r="50" spans="1:16">
      <c r="A50" s="42" t="s">
        <v>431</v>
      </c>
      <c r="B50" s="9">
        <v>14</v>
      </c>
      <c r="C50" s="42" t="s">
        <v>440</v>
      </c>
      <c r="D50" s="46" t="s">
        <v>1045</v>
      </c>
      <c r="E50" s="46" t="s">
        <v>1075</v>
      </c>
      <c r="F50" t="s">
        <v>1079</v>
      </c>
      <c r="G50" s="46">
        <v>0</v>
      </c>
      <c r="H50" s="46">
        <v>0</v>
      </c>
      <c r="I50" s="46">
        <v>1</v>
      </c>
      <c r="J50" s="46">
        <v>1</v>
      </c>
      <c r="K50" s="46">
        <v>0</v>
      </c>
      <c r="L50" s="46">
        <v>0</v>
      </c>
      <c r="M50" s="46">
        <v>0</v>
      </c>
      <c r="N50" t="s">
        <v>23</v>
      </c>
      <c r="O50" t="s">
        <v>1078</v>
      </c>
    </row>
    <row r="51" spans="1:16">
      <c r="A51" s="42" t="s">
        <v>431</v>
      </c>
      <c r="B51" s="9">
        <v>8</v>
      </c>
      <c r="C51" s="42" t="s">
        <v>439</v>
      </c>
      <c r="E51" s="46" t="s">
        <v>1106</v>
      </c>
      <c r="F51" t="s">
        <v>1109</v>
      </c>
      <c r="G51" s="46">
        <v>0</v>
      </c>
      <c r="H51" s="46">
        <v>0</v>
      </c>
      <c r="I51" s="46">
        <v>0</v>
      </c>
      <c r="J51" s="46">
        <v>0</v>
      </c>
      <c r="K51" s="46">
        <v>0</v>
      </c>
      <c r="L51" s="46">
        <v>0</v>
      </c>
      <c r="M51" s="46">
        <v>1</v>
      </c>
      <c r="N51" t="s">
        <v>24</v>
      </c>
      <c r="O51" t="s">
        <v>1110</v>
      </c>
    </row>
    <row r="52" spans="1:16">
      <c r="A52" s="42" t="s">
        <v>431</v>
      </c>
      <c r="B52" s="9">
        <v>1</v>
      </c>
      <c r="C52" s="42" t="s">
        <v>442</v>
      </c>
      <c r="D52" s="46"/>
      <c r="E52" s="46" t="s">
        <v>955</v>
      </c>
      <c r="F52" t="s">
        <v>957</v>
      </c>
      <c r="G52">
        <v>1</v>
      </c>
      <c r="H52">
        <v>0</v>
      </c>
      <c r="I52">
        <v>0</v>
      </c>
      <c r="J52">
        <v>0</v>
      </c>
      <c r="K52">
        <v>0</v>
      </c>
      <c r="L52">
        <v>0</v>
      </c>
      <c r="M52">
        <v>0</v>
      </c>
      <c r="N52" t="s">
        <v>16</v>
      </c>
      <c r="O52" t="s">
        <v>956</v>
      </c>
      <c r="P52" t="s">
        <v>16</v>
      </c>
    </row>
    <row r="53" spans="1:16">
      <c r="A53" s="42" t="s">
        <v>431</v>
      </c>
      <c r="B53" s="9">
        <v>4</v>
      </c>
      <c r="C53" s="42" t="s">
        <v>442</v>
      </c>
      <c r="D53" s="46"/>
      <c r="E53" s="46" t="s">
        <v>955</v>
      </c>
      <c r="F53" t="s">
        <v>963</v>
      </c>
      <c r="G53" s="46">
        <v>1</v>
      </c>
      <c r="H53" s="46">
        <v>0</v>
      </c>
      <c r="I53" s="46">
        <v>0</v>
      </c>
      <c r="J53" s="46">
        <v>0</v>
      </c>
      <c r="K53" s="46">
        <v>0</v>
      </c>
      <c r="L53" s="46">
        <v>0</v>
      </c>
      <c r="M53" s="46">
        <v>0</v>
      </c>
      <c r="N53" t="s">
        <v>16</v>
      </c>
      <c r="O53" t="s">
        <v>962</v>
      </c>
      <c r="P53" t="s">
        <v>19</v>
      </c>
    </row>
    <row r="54" spans="1:16">
      <c r="A54" s="42" t="s">
        <v>431</v>
      </c>
      <c r="B54" s="9">
        <v>11</v>
      </c>
      <c r="C54" s="42" t="s">
        <v>442</v>
      </c>
      <c r="E54" t="s">
        <v>955</v>
      </c>
      <c r="F54" t="s">
        <v>977</v>
      </c>
      <c r="G54" s="46">
        <v>1</v>
      </c>
      <c r="H54" s="46">
        <v>0</v>
      </c>
      <c r="I54" s="46">
        <v>0</v>
      </c>
      <c r="J54" s="46">
        <v>0</v>
      </c>
      <c r="K54" s="46">
        <v>0</v>
      </c>
      <c r="L54" s="46">
        <v>0</v>
      </c>
      <c r="M54" s="46">
        <v>0</v>
      </c>
      <c r="N54" t="s">
        <v>16</v>
      </c>
      <c r="O54" s="6" t="s">
        <v>976</v>
      </c>
      <c r="P54" t="s">
        <v>33</v>
      </c>
    </row>
    <row r="55" spans="1:16">
      <c r="A55" s="42" t="s">
        <v>431</v>
      </c>
      <c r="B55" s="9">
        <v>12</v>
      </c>
      <c r="C55" s="42" t="s">
        <v>442</v>
      </c>
      <c r="D55" s="46"/>
      <c r="E55" s="46" t="s">
        <v>955</v>
      </c>
      <c r="F55" t="s">
        <v>979</v>
      </c>
      <c r="G55">
        <v>1</v>
      </c>
      <c r="H55">
        <v>0</v>
      </c>
      <c r="I55">
        <v>0</v>
      </c>
      <c r="J55">
        <v>0</v>
      </c>
      <c r="K55">
        <v>0</v>
      </c>
      <c r="L55">
        <v>0</v>
      </c>
      <c r="M55">
        <v>0</v>
      </c>
      <c r="N55" t="s">
        <v>16</v>
      </c>
      <c r="O55" s="6" t="s">
        <v>978</v>
      </c>
      <c r="P55" t="s">
        <v>24</v>
      </c>
    </row>
    <row r="56" spans="1:16">
      <c r="A56" s="42" t="s">
        <v>431</v>
      </c>
      <c r="B56" s="9">
        <v>14</v>
      </c>
      <c r="C56" s="42" t="s">
        <v>442</v>
      </c>
      <c r="E56" s="46" t="s">
        <v>955</v>
      </c>
      <c r="F56" t="s">
        <v>983</v>
      </c>
      <c r="G56" s="46">
        <v>1</v>
      </c>
      <c r="H56" s="46">
        <v>0</v>
      </c>
      <c r="I56" s="46">
        <v>0</v>
      </c>
      <c r="J56" s="46">
        <v>0</v>
      </c>
      <c r="K56" s="46">
        <v>0</v>
      </c>
      <c r="L56" s="46">
        <v>0</v>
      </c>
      <c r="M56" s="46">
        <v>0</v>
      </c>
      <c r="N56" t="s">
        <v>16</v>
      </c>
      <c r="O56" s="6" t="s">
        <v>982</v>
      </c>
    </row>
    <row r="57" spans="1:16">
      <c r="A57" s="42" t="s">
        <v>431</v>
      </c>
      <c r="B57" s="9">
        <v>18</v>
      </c>
      <c r="C57" s="42" t="s">
        <v>442</v>
      </c>
      <c r="D57" s="46"/>
      <c r="E57" s="46" t="s">
        <v>955</v>
      </c>
      <c r="F57" t="s">
        <v>991</v>
      </c>
      <c r="G57" s="46">
        <v>1</v>
      </c>
      <c r="H57" s="46">
        <v>0</v>
      </c>
      <c r="I57" s="46">
        <v>0</v>
      </c>
      <c r="J57" s="46">
        <v>0</v>
      </c>
      <c r="K57" s="46">
        <v>0</v>
      </c>
      <c r="L57" s="46">
        <v>0</v>
      </c>
      <c r="M57" s="46">
        <v>0</v>
      </c>
      <c r="N57" t="s">
        <v>16</v>
      </c>
      <c r="O57" s="6" t="s">
        <v>990</v>
      </c>
    </row>
    <row r="58" spans="1:16">
      <c r="A58" s="42" t="s">
        <v>431</v>
      </c>
      <c r="B58" s="9">
        <v>1</v>
      </c>
      <c r="C58" s="42" t="s">
        <v>441</v>
      </c>
      <c r="E58" s="46" t="s">
        <v>996</v>
      </c>
      <c r="F58" t="s">
        <v>998</v>
      </c>
      <c r="G58">
        <v>1</v>
      </c>
      <c r="H58">
        <v>0</v>
      </c>
      <c r="I58">
        <v>0</v>
      </c>
      <c r="J58">
        <v>0</v>
      </c>
      <c r="K58">
        <v>0</v>
      </c>
      <c r="L58">
        <v>0</v>
      </c>
      <c r="M58">
        <v>0</v>
      </c>
      <c r="N58" t="s">
        <v>16</v>
      </c>
      <c r="O58" s="6" t="s">
        <v>997</v>
      </c>
    </row>
    <row r="59" spans="1:16">
      <c r="A59" s="42" t="s">
        <v>431</v>
      </c>
      <c r="B59" s="9">
        <v>5</v>
      </c>
      <c r="C59" s="42" t="s">
        <v>441</v>
      </c>
      <c r="D59" s="46"/>
      <c r="E59" s="46" t="s">
        <v>996</v>
      </c>
      <c r="F59" t="s">
        <v>1006</v>
      </c>
      <c r="G59">
        <v>1</v>
      </c>
      <c r="H59">
        <v>0</v>
      </c>
      <c r="I59">
        <v>0</v>
      </c>
      <c r="J59">
        <v>0</v>
      </c>
      <c r="K59">
        <v>0</v>
      </c>
      <c r="L59">
        <v>0</v>
      </c>
      <c r="M59">
        <v>0</v>
      </c>
      <c r="N59" t="s">
        <v>16</v>
      </c>
      <c r="O59" t="s">
        <v>1005</v>
      </c>
    </row>
    <row r="60" spans="1:16">
      <c r="A60" s="42" t="s">
        <v>431</v>
      </c>
      <c r="B60" s="9">
        <v>6</v>
      </c>
      <c r="C60" s="42" t="s">
        <v>441</v>
      </c>
      <c r="E60" s="46" t="s">
        <v>996</v>
      </c>
      <c r="F60" t="s">
        <v>1008</v>
      </c>
      <c r="G60">
        <v>1</v>
      </c>
      <c r="H60">
        <v>0</v>
      </c>
      <c r="I60">
        <v>0</v>
      </c>
      <c r="J60">
        <v>0</v>
      </c>
      <c r="K60">
        <v>0</v>
      </c>
      <c r="L60">
        <v>0</v>
      </c>
      <c r="M60">
        <v>0</v>
      </c>
      <c r="N60" t="s">
        <v>16</v>
      </c>
      <c r="O60" t="s">
        <v>1007</v>
      </c>
    </row>
    <row r="61" spans="1:16">
      <c r="A61" s="42" t="s">
        <v>431</v>
      </c>
      <c r="B61" s="9">
        <v>8</v>
      </c>
      <c r="C61" s="42" t="s">
        <v>441</v>
      </c>
      <c r="E61" s="46" t="s">
        <v>996</v>
      </c>
      <c r="F61" t="s">
        <v>1012</v>
      </c>
      <c r="G61" s="46">
        <v>1</v>
      </c>
      <c r="H61" s="46">
        <v>0</v>
      </c>
      <c r="I61" s="46">
        <v>0</v>
      </c>
      <c r="J61" s="46">
        <v>0</v>
      </c>
      <c r="K61" s="46">
        <v>0</v>
      </c>
      <c r="L61" s="46">
        <v>0</v>
      </c>
      <c r="M61" s="46">
        <v>0</v>
      </c>
      <c r="N61" t="s">
        <v>16</v>
      </c>
      <c r="O61" t="s">
        <v>1011</v>
      </c>
    </row>
    <row r="62" spans="1:16">
      <c r="A62" s="42" t="s">
        <v>431</v>
      </c>
      <c r="B62" s="9">
        <v>10</v>
      </c>
      <c r="C62" s="42" t="s">
        <v>441</v>
      </c>
      <c r="E62" t="s">
        <v>996</v>
      </c>
      <c r="F62" s="6" t="s">
        <v>1016</v>
      </c>
      <c r="G62" s="46">
        <v>1</v>
      </c>
      <c r="H62" s="46">
        <v>0</v>
      </c>
      <c r="I62" s="46">
        <v>0</v>
      </c>
      <c r="J62" s="46">
        <v>0</v>
      </c>
      <c r="K62" s="46">
        <v>0</v>
      </c>
      <c r="L62" s="46">
        <v>0</v>
      </c>
      <c r="M62" s="46">
        <v>0</v>
      </c>
      <c r="N62" t="s">
        <v>16</v>
      </c>
      <c r="O62" t="s">
        <v>1015</v>
      </c>
    </row>
    <row r="63" spans="1:16">
      <c r="A63" s="42" t="s">
        <v>431</v>
      </c>
      <c r="B63" s="9">
        <v>12</v>
      </c>
      <c r="C63" s="42" t="s">
        <v>441</v>
      </c>
      <c r="E63" s="46" t="s">
        <v>996</v>
      </c>
      <c r="F63" t="s">
        <v>1022</v>
      </c>
      <c r="G63" s="46">
        <v>1</v>
      </c>
      <c r="H63" s="46">
        <v>0</v>
      </c>
      <c r="I63" s="46">
        <v>0</v>
      </c>
      <c r="J63" s="46">
        <v>0</v>
      </c>
      <c r="K63" s="46">
        <v>0</v>
      </c>
      <c r="L63" s="46">
        <v>0</v>
      </c>
      <c r="M63" s="46">
        <v>0</v>
      </c>
      <c r="N63" t="s">
        <v>16</v>
      </c>
      <c r="O63" t="s">
        <v>1019</v>
      </c>
    </row>
    <row r="64" spans="1:16">
      <c r="A64" s="42" t="s">
        <v>431</v>
      </c>
      <c r="B64" s="9">
        <v>19</v>
      </c>
      <c r="C64" s="42" t="s">
        <v>441</v>
      </c>
      <c r="E64" s="46" t="s">
        <v>1023</v>
      </c>
      <c r="F64" t="s">
        <v>1035</v>
      </c>
      <c r="G64" s="46">
        <v>1</v>
      </c>
      <c r="H64" s="46">
        <v>0</v>
      </c>
      <c r="I64" s="46">
        <v>0</v>
      </c>
      <c r="J64" s="46">
        <v>0</v>
      </c>
      <c r="K64" s="46">
        <v>0</v>
      </c>
      <c r="L64" s="46">
        <v>0</v>
      </c>
      <c r="M64" s="46">
        <v>0</v>
      </c>
      <c r="N64" t="s">
        <v>16</v>
      </c>
      <c r="O64" t="s">
        <v>1034</v>
      </c>
    </row>
    <row r="65" spans="1:16">
      <c r="A65" s="42" t="s">
        <v>431</v>
      </c>
      <c r="B65" s="9">
        <v>1</v>
      </c>
      <c r="C65" s="42" t="s">
        <v>440</v>
      </c>
      <c r="D65" t="s">
        <v>1045</v>
      </c>
      <c r="E65" s="46" t="s">
        <v>1044</v>
      </c>
      <c r="F65" t="s">
        <v>1047</v>
      </c>
      <c r="G65" s="46">
        <v>1</v>
      </c>
      <c r="H65" s="46">
        <v>0</v>
      </c>
      <c r="I65" s="46">
        <v>0</v>
      </c>
      <c r="J65" s="46">
        <v>0</v>
      </c>
      <c r="K65" s="46">
        <v>0</v>
      </c>
      <c r="L65" s="46">
        <v>0</v>
      </c>
      <c r="M65" s="46">
        <v>0</v>
      </c>
      <c r="N65" t="s">
        <v>16</v>
      </c>
      <c r="O65" t="s">
        <v>1046</v>
      </c>
    </row>
    <row r="66" spans="1:16">
      <c r="A66" s="42" t="s">
        <v>431</v>
      </c>
      <c r="B66" s="9">
        <v>3</v>
      </c>
      <c r="C66" s="42" t="s">
        <v>440</v>
      </c>
      <c r="D66" t="s">
        <v>757</v>
      </c>
      <c r="E66" s="46" t="s">
        <v>1044</v>
      </c>
      <c r="F66" t="s">
        <v>1050</v>
      </c>
      <c r="G66">
        <v>1</v>
      </c>
      <c r="H66">
        <v>0</v>
      </c>
      <c r="I66">
        <v>0</v>
      </c>
      <c r="J66">
        <v>0</v>
      </c>
      <c r="K66">
        <v>0</v>
      </c>
      <c r="L66">
        <v>0</v>
      </c>
      <c r="M66">
        <v>0</v>
      </c>
      <c r="N66" t="s">
        <v>16</v>
      </c>
      <c r="O66" t="s">
        <v>1051</v>
      </c>
    </row>
    <row r="67" spans="1:16">
      <c r="A67" s="42" t="s">
        <v>431</v>
      </c>
      <c r="B67" s="9">
        <v>6</v>
      </c>
      <c r="C67" s="42" t="s">
        <v>440</v>
      </c>
      <c r="D67" t="s">
        <v>1059</v>
      </c>
      <c r="E67" s="46" t="s">
        <v>1044</v>
      </c>
      <c r="F67" t="s">
        <v>1058</v>
      </c>
      <c r="G67" s="46">
        <v>1</v>
      </c>
      <c r="H67" s="46">
        <v>0</v>
      </c>
      <c r="I67" s="46">
        <v>0</v>
      </c>
      <c r="J67" s="46">
        <v>0</v>
      </c>
      <c r="K67" s="46">
        <v>0</v>
      </c>
      <c r="L67" s="46">
        <v>0</v>
      </c>
      <c r="M67" s="46">
        <v>0</v>
      </c>
      <c r="N67" t="s">
        <v>16</v>
      </c>
      <c r="O67" t="s">
        <v>1057</v>
      </c>
    </row>
    <row r="68" spans="1:16">
      <c r="A68" s="42" t="s">
        <v>431</v>
      </c>
      <c r="B68" s="9">
        <v>12</v>
      </c>
      <c r="C68" s="42" t="s">
        <v>440</v>
      </c>
      <c r="D68" t="s">
        <v>1068</v>
      </c>
      <c r="E68" t="s">
        <v>1044</v>
      </c>
      <c r="F68" t="s">
        <v>1074</v>
      </c>
      <c r="G68" s="46">
        <v>1</v>
      </c>
      <c r="H68" s="46">
        <v>0</v>
      </c>
      <c r="I68" s="46">
        <v>0</v>
      </c>
      <c r="J68" s="46">
        <v>0</v>
      </c>
      <c r="K68" s="46">
        <v>0</v>
      </c>
      <c r="L68" s="46">
        <v>0</v>
      </c>
      <c r="M68" s="46">
        <v>0</v>
      </c>
      <c r="N68" t="s">
        <v>16</v>
      </c>
      <c r="O68" t="s">
        <v>1073</v>
      </c>
    </row>
    <row r="69" spans="1:16">
      <c r="A69" s="42" t="s">
        <v>431</v>
      </c>
      <c r="B69" s="9">
        <v>17</v>
      </c>
      <c r="C69" s="42" t="s">
        <v>440</v>
      </c>
      <c r="D69" t="s">
        <v>1084</v>
      </c>
      <c r="E69" s="46" t="s">
        <v>1075</v>
      </c>
      <c r="F69" t="s">
        <v>1085</v>
      </c>
      <c r="G69">
        <v>0</v>
      </c>
      <c r="H69">
        <v>0</v>
      </c>
      <c r="I69">
        <v>1</v>
      </c>
      <c r="J69">
        <v>1</v>
      </c>
      <c r="K69">
        <v>1</v>
      </c>
      <c r="L69">
        <v>0</v>
      </c>
      <c r="M69">
        <v>0</v>
      </c>
      <c r="N69" t="s">
        <v>16</v>
      </c>
      <c r="O69" t="s">
        <v>1086</v>
      </c>
    </row>
    <row r="70" spans="1:16">
      <c r="A70" s="42" t="s">
        <v>431</v>
      </c>
      <c r="B70" s="9">
        <v>18</v>
      </c>
      <c r="C70" s="42" t="s">
        <v>440</v>
      </c>
      <c r="D70" t="s">
        <v>1084</v>
      </c>
      <c r="E70" s="46" t="s">
        <v>1075</v>
      </c>
      <c r="F70" t="s">
        <v>1088</v>
      </c>
      <c r="G70" s="46">
        <v>0</v>
      </c>
      <c r="H70" s="46">
        <v>1</v>
      </c>
      <c r="I70" s="46">
        <v>0</v>
      </c>
      <c r="J70" s="46">
        <v>0</v>
      </c>
      <c r="K70" s="46">
        <v>0</v>
      </c>
      <c r="L70" s="46">
        <v>0</v>
      </c>
      <c r="M70" s="46">
        <v>0</v>
      </c>
      <c r="N70" t="s">
        <v>16</v>
      </c>
      <c r="O70" t="s">
        <v>1087</v>
      </c>
    </row>
    <row r="71" spans="1:16">
      <c r="A71" s="42" t="s">
        <v>431</v>
      </c>
      <c r="B71" s="9">
        <v>20</v>
      </c>
      <c r="C71" s="42" t="s">
        <v>440</v>
      </c>
      <c r="D71" t="s">
        <v>1062</v>
      </c>
      <c r="E71" s="62" t="s">
        <v>1075</v>
      </c>
      <c r="F71" s="62" t="s">
        <v>1092</v>
      </c>
      <c r="G71">
        <v>1</v>
      </c>
      <c r="H71">
        <v>0</v>
      </c>
      <c r="I71">
        <v>0</v>
      </c>
      <c r="J71">
        <v>0</v>
      </c>
      <c r="K71">
        <v>0</v>
      </c>
      <c r="L71">
        <v>0</v>
      </c>
      <c r="M71">
        <v>0</v>
      </c>
      <c r="N71" t="s">
        <v>16</v>
      </c>
      <c r="O71" t="s">
        <v>1091</v>
      </c>
    </row>
    <row r="72" spans="1:16">
      <c r="A72" s="42" t="s">
        <v>431</v>
      </c>
      <c r="B72" s="9">
        <v>1</v>
      </c>
      <c r="C72" s="42" t="s">
        <v>439</v>
      </c>
      <c r="E72" s="62" t="s">
        <v>1095</v>
      </c>
      <c r="F72" s="62" t="s">
        <v>1094</v>
      </c>
      <c r="G72" s="46">
        <v>1</v>
      </c>
      <c r="H72" s="46">
        <v>0</v>
      </c>
      <c r="I72" s="46">
        <v>0</v>
      </c>
      <c r="J72" s="46">
        <v>0</v>
      </c>
      <c r="K72" s="46">
        <v>0</v>
      </c>
      <c r="L72" s="46">
        <v>0</v>
      </c>
      <c r="M72" s="46">
        <v>0</v>
      </c>
      <c r="N72" t="s">
        <v>16</v>
      </c>
      <c r="O72" t="s">
        <v>1093</v>
      </c>
    </row>
    <row r="73" spans="1:16">
      <c r="A73" s="42" t="s">
        <v>431</v>
      </c>
      <c r="B73" s="9">
        <v>2</v>
      </c>
      <c r="C73" s="42" t="s">
        <v>439</v>
      </c>
      <c r="E73" s="62" t="s">
        <v>1095</v>
      </c>
      <c r="F73" s="62" t="s">
        <v>1097</v>
      </c>
      <c r="G73">
        <v>1</v>
      </c>
      <c r="H73">
        <v>0</v>
      </c>
      <c r="I73">
        <v>0</v>
      </c>
      <c r="J73">
        <v>0</v>
      </c>
      <c r="K73">
        <v>0</v>
      </c>
      <c r="L73">
        <v>0</v>
      </c>
      <c r="M73">
        <v>0</v>
      </c>
      <c r="N73" t="s">
        <v>16</v>
      </c>
      <c r="O73" t="s">
        <v>1096</v>
      </c>
    </row>
    <row r="74" spans="1:16">
      <c r="A74" s="42" t="s">
        <v>431</v>
      </c>
      <c r="B74" s="9">
        <v>3</v>
      </c>
      <c r="C74" s="42" t="s">
        <v>439</v>
      </c>
      <c r="E74" s="62" t="s">
        <v>1095</v>
      </c>
      <c r="F74" s="62" t="s">
        <v>1099</v>
      </c>
      <c r="G74" s="46">
        <v>1</v>
      </c>
      <c r="H74" s="46">
        <v>0</v>
      </c>
      <c r="I74" s="46">
        <v>0</v>
      </c>
      <c r="J74" s="46">
        <v>0</v>
      </c>
      <c r="K74" s="46">
        <v>0</v>
      </c>
      <c r="L74" s="46">
        <v>0</v>
      </c>
      <c r="M74" s="46">
        <v>0</v>
      </c>
      <c r="N74" t="s">
        <v>16</v>
      </c>
      <c r="O74" t="s">
        <v>1098</v>
      </c>
    </row>
    <row r="75" spans="1:16">
      <c r="A75" s="42" t="s">
        <v>431</v>
      </c>
      <c r="B75" s="9">
        <v>4</v>
      </c>
      <c r="C75" s="42" t="s">
        <v>439</v>
      </c>
      <c r="E75" s="62" t="s">
        <v>1095</v>
      </c>
      <c r="F75" s="62" t="s">
        <v>1101</v>
      </c>
      <c r="G75">
        <v>1</v>
      </c>
      <c r="H75">
        <v>0</v>
      </c>
      <c r="I75">
        <v>0</v>
      </c>
      <c r="J75">
        <v>0</v>
      </c>
      <c r="K75">
        <v>0</v>
      </c>
      <c r="L75">
        <v>0</v>
      </c>
      <c r="M75">
        <v>0</v>
      </c>
      <c r="N75" t="s">
        <v>16</v>
      </c>
      <c r="O75" t="s">
        <v>1100</v>
      </c>
    </row>
    <row r="76" spans="1:16">
      <c r="A76" s="42" t="s">
        <v>431</v>
      </c>
      <c r="B76" s="9">
        <v>6</v>
      </c>
      <c r="C76" s="42" t="s">
        <v>439</v>
      </c>
      <c r="E76" s="62" t="s">
        <v>1095</v>
      </c>
      <c r="F76" s="62" t="s">
        <v>1105</v>
      </c>
      <c r="G76">
        <v>1</v>
      </c>
      <c r="H76">
        <v>0</v>
      </c>
      <c r="I76">
        <v>0</v>
      </c>
      <c r="J76">
        <v>0</v>
      </c>
      <c r="K76">
        <v>0</v>
      </c>
      <c r="L76">
        <v>0</v>
      </c>
      <c r="M76">
        <v>0</v>
      </c>
      <c r="N76" t="s">
        <v>16</v>
      </c>
      <c r="O76" t="s">
        <v>1104</v>
      </c>
    </row>
    <row r="77" spans="1:16">
      <c r="A77" s="42" t="s">
        <v>431</v>
      </c>
      <c r="B77" s="9">
        <v>11</v>
      </c>
      <c r="C77" s="42" t="s">
        <v>439</v>
      </c>
      <c r="E77" s="6" t="s">
        <v>1121</v>
      </c>
      <c r="F77" s="6" t="s">
        <v>1116</v>
      </c>
      <c r="G77" s="46">
        <v>1</v>
      </c>
      <c r="H77" s="46">
        <v>0</v>
      </c>
      <c r="I77" s="46">
        <v>0</v>
      </c>
      <c r="J77" s="46">
        <v>0</v>
      </c>
      <c r="K77" s="46">
        <v>0</v>
      </c>
      <c r="L77" s="46">
        <v>0</v>
      </c>
      <c r="M77" s="46">
        <v>0</v>
      </c>
      <c r="N77" t="s">
        <v>16</v>
      </c>
      <c r="O77" t="s">
        <v>1115</v>
      </c>
    </row>
    <row r="78" spans="1:16">
      <c r="A78" s="42" t="s">
        <v>431</v>
      </c>
      <c r="B78" s="9">
        <v>13</v>
      </c>
      <c r="C78" s="42" t="s">
        <v>439</v>
      </c>
      <c r="E78" s="6" t="s">
        <v>1121</v>
      </c>
      <c r="F78" s="6" t="s">
        <v>1120</v>
      </c>
      <c r="G78">
        <v>1</v>
      </c>
      <c r="H78">
        <v>0</v>
      </c>
      <c r="I78">
        <v>0</v>
      </c>
      <c r="J78">
        <v>0</v>
      </c>
      <c r="K78">
        <v>0</v>
      </c>
      <c r="L78">
        <v>0</v>
      </c>
      <c r="M78">
        <v>0</v>
      </c>
      <c r="N78" t="s">
        <v>16</v>
      </c>
      <c r="O78" t="s">
        <v>1119</v>
      </c>
    </row>
    <row r="79" spans="1:16">
      <c r="A79" s="42" t="s">
        <v>431</v>
      </c>
      <c r="B79" s="9">
        <v>6</v>
      </c>
      <c r="C79" s="42" t="s">
        <v>442</v>
      </c>
      <c r="E79" s="62" t="s">
        <v>955</v>
      </c>
      <c r="F79" s="62" t="s">
        <v>967</v>
      </c>
      <c r="G79" s="46">
        <v>0</v>
      </c>
      <c r="H79" s="46">
        <v>0</v>
      </c>
      <c r="I79" s="46">
        <v>1</v>
      </c>
      <c r="J79" s="46">
        <v>1</v>
      </c>
      <c r="K79" s="46">
        <v>1</v>
      </c>
      <c r="L79" s="46">
        <v>0</v>
      </c>
      <c r="M79" s="46">
        <v>0</v>
      </c>
      <c r="N79" t="s">
        <v>27</v>
      </c>
      <c r="O79" s="6" t="s">
        <v>966</v>
      </c>
      <c r="P79" t="s">
        <v>21</v>
      </c>
    </row>
    <row r="80" spans="1:16">
      <c r="A80" s="42" t="s">
        <v>431</v>
      </c>
      <c r="B80" s="9">
        <v>16</v>
      </c>
      <c r="C80" s="42" t="s">
        <v>440</v>
      </c>
      <c r="D80" t="s">
        <v>1056</v>
      </c>
      <c r="E80" s="62" t="s">
        <v>1075</v>
      </c>
      <c r="F80" s="62" t="s">
        <v>1083</v>
      </c>
      <c r="G80">
        <v>1</v>
      </c>
      <c r="H80">
        <v>0</v>
      </c>
      <c r="I80">
        <v>0</v>
      </c>
      <c r="J80">
        <v>0</v>
      </c>
      <c r="K80">
        <v>0</v>
      </c>
      <c r="L80">
        <v>0</v>
      </c>
      <c r="M80">
        <v>0</v>
      </c>
      <c r="N80" t="s">
        <v>27</v>
      </c>
      <c r="O80" t="s">
        <v>1082</v>
      </c>
    </row>
    <row r="81" spans="1:15">
      <c r="A81" s="42" t="s">
        <v>431</v>
      </c>
      <c r="B81" s="9">
        <v>18</v>
      </c>
      <c r="C81" s="42" t="s">
        <v>439</v>
      </c>
      <c r="E81" s="6" t="s">
        <v>1122</v>
      </c>
      <c r="F81" s="6" t="s">
        <v>1132</v>
      </c>
      <c r="G81" s="46">
        <v>1</v>
      </c>
      <c r="H81" s="46">
        <v>0</v>
      </c>
      <c r="I81" s="46">
        <v>0</v>
      </c>
      <c r="J81" s="46">
        <v>0</v>
      </c>
      <c r="K81" s="46">
        <v>0</v>
      </c>
      <c r="L81" s="46">
        <v>0</v>
      </c>
      <c r="M81" s="46">
        <v>0</v>
      </c>
      <c r="N81" t="s">
        <v>27</v>
      </c>
      <c r="O81" t="s">
        <v>1131</v>
      </c>
    </row>
    <row r="82" spans="1:15">
      <c r="F82" s="47" t="s">
        <v>1039</v>
      </c>
      <c r="G82" s="47">
        <f t="shared" ref="G82:M82" si="0">SUM(G2:G81)</f>
        <v>46</v>
      </c>
      <c r="H82" s="47">
        <f t="shared" si="0"/>
        <v>8</v>
      </c>
      <c r="I82" s="47">
        <f t="shared" si="0"/>
        <v>23</v>
      </c>
      <c r="J82" s="47">
        <f t="shared" si="0"/>
        <v>20</v>
      </c>
      <c r="K82" s="47">
        <f t="shared" si="0"/>
        <v>11</v>
      </c>
      <c r="L82" s="47">
        <f t="shared" si="0"/>
        <v>3</v>
      </c>
      <c r="M82" s="47">
        <f t="shared" si="0"/>
        <v>3</v>
      </c>
    </row>
    <row r="85" spans="1:15">
      <c r="A85" s="86" t="s">
        <v>1843</v>
      </c>
      <c r="B85" s="123" t="s">
        <v>1941</v>
      </c>
      <c r="C85" s="123"/>
      <c r="D85" s="123"/>
      <c r="F85" s="86" t="s">
        <v>1843</v>
      </c>
      <c r="G85" s="123" t="s">
        <v>1949</v>
      </c>
      <c r="H85" s="123"/>
      <c r="I85" s="123"/>
    </row>
    <row r="86" spans="1:15">
      <c r="A86" s="86"/>
      <c r="B86" s="123"/>
      <c r="C86" s="123"/>
      <c r="D86" s="123"/>
      <c r="E86" s="62"/>
      <c r="F86" s="86"/>
      <c r="G86" s="123"/>
      <c r="H86" s="123"/>
      <c r="I86" s="123"/>
      <c r="J86" s="62"/>
      <c r="K86" s="62"/>
      <c r="L86" s="62"/>
      <c r="M86" s="62"/>
      <c r="N86" s="62"/>
    </row>
    <row r="87" spans="1:15">
      <c r="A87" s="86" t="s">
        <v>1845</v>
      </c>
      <c r="B87" s="123"/>
      <c r="C87" s="123"/>
      <c r="D87" s="123"/>
      <c r="E87" s="62"/>
      <c r="F87" s="86" t="s">
        <v>1845</v>
      </c>
      <c r="G87" s="123"/>
      <c r="H87" s="123"/>
      <c r="I87" s="123"/>
      <c r="J87" s="62"/>
      <c r="K87" s="62"/>
      <c r="L87" s="62"/>
      <c r="M87" s="62"/>
      <c r="N87" s="62"/>
    </row>
    <row r="88" spans="1:15">
      <c r="A88" s="86" t="s">
        <v>1846</v>
      </c>
      <c r="B88" s="123" t="s">
        <v>1847</v>
      </c>
      <c r="C88" s="123"/>
      <c r="D88" s="123"/>
      <c r="E88" s="62"/>
      <c r="F88" s="86" t="s">
        <v>1846</v>
      </c>
      <c r="G88" s="123" t="s">
        <v>1847</v>
      </c>
      <c r="H88" s="123"/>
      <c r="I88" s="123"/>
      <c r="J88" s="62"/>
      <c r="K88" s="62"/>
      <c r="L88" s="62"/>
      <c r="M88" s="62"/>
      <c r="N88" s="62"/>
    </row>
    <row r="89" spans="1:15">
      <c r="A89" s="86" t="s">
        <v>1848</v>
      </c>
      <c r="B89" s="123" t="s">
        <v>1942</v>
      </c>
      <c r="C89" s="123"/>
      <c r="D89" s="123"/>
      <c r="E89" s="62"/>
      <c r="F89" s="86" t="s">
        <v>1848</v>
      </c>
      <c r="G89" s="123" t="s">
        <v>1950</v>
      </c>
      <c r="H89" s="123"/>
      <c r="I89" s="123"/>
      <c r="J89" s="62"/>
      <c r="K89" s="62"/>
      <c r="L89" s="62"/>
      <c r="M89" s="62"/>
      <c r="N89" s="62"/>
    </row>
    <row r="90" spans="1:15">
      <c r="A90" s="86" t="s">
        <v>1850</v>
      </c>
      <c r="B90" s="123">
        <v>0.51449999999999996</v>
      </c>
      <c r="C90" s="123"/>
      <c r="D90" s="123"/>
      <c r="E90" s="62"/>
      <c r="F90" s="86" t="s">
        <v>1850</v>
      </c>
      <c r="G90" s="123">
        <v>2.13</v>
      </c>
      <c r="H90" s="123"/>
      <c r="I90" s="123"/>
      <c r="J90" s="62"/>
      <c r="K90" s="62"/>
      <c r="L90" s="62"/>
      <c r="M90" s="62"/>
      <c r="N90" s="62"/>
    </row>
    <row r="91" spans="1:15">
      <c r="A91" s="86" t="s">
        <v>1851</v>
      </c>
      <c r="B91" s="123">
        <v>0.6069</v>
      </c>
      <c r="C91" s="123"/>
      <c r="D91" s="123"/>
      <c r="E91" s="62"/>
      <c r="F91" s="86" t="s">
        <v>1851</v>
      </c>
      <c r="G91" s="123">
        <v>3.32E-2</v>
      </c>
      <c r="H91" s="123"/>
      <c r="I91" s="123"/>
      <c r="J91" s="62"/>
      <c r="K91" s="62"/>
      <c r="L91" s="62"/>
      <c r="M91" s="62"/>
      <c r="N91" s="62"/>
    </row>
    <row r="92" spans="1:15">
      <c r="A92" s="86" t="s">
        <v>1852</v>
      </c>
      <c r="B92" s="123" t="s">
        <v>1771</v>
      </c>
      <c r="C92" s="123"/>
      <c r="D92" s="123"/>
      <c r="E92" s="62"/>
      <c r="F92" s="86" t="s">
        <v>1852</v>
      </c>
      <c r="G92" s="123" t="s">
        <v>1773</v>
      </c>
      <c r="H92" s="123"/>
      <c r="I92" s="123"/>
      <c r="J92" s="62"/>
      <c r="K92" s="62"/>
      <c r="L92" s="62"/>
      <c r="M92" s="62"/>
      <c r="N92" s="62"/>
    </row>
    <row r="93" spans="1:15">
      <c r="A93" s="86" t="s">
        <v>1853</v>
      </c>
      <c r="B93" s="123" t="s">
        <v>1854</v>
      </c>
      <c r="C93" s="123"/>
      <c r="D93" s="123"/>
      <c r="E93" s="62"/>
      <c r="F93" s="86" t="s">
        <v>1853</v>
      </c>
      <c r="G93" s="123" t="s">
        <v>1854</v>
      </c>
      <c r="H93" s="123"/>
      <c r="I93" s="123"/>
      <c r="J93" s="62"/>
      <c r="K93" s="62"/>
      <c r="L93" s="62"/>
      <c r="M93" s="62"/>
      <c r="N93" s="62"/>
    </row>
    <row r="94" spans="1:15">
      <c r="A94" s="86" t="s">
        <v>1855</v>
      </c>
      <c r="B94" s="123" t="s">
        <v>1856</v>
      </c>
      <c r="C94" s="123"/>
      <c r="D94" s="123"/>
      <c r="E94" s="62"/>
      <c r="F94" s="86" t="s">
        <v>1855</v>
      </c>
      <c r="G94" s="123" t="s">
        <v>1874</v>
      </c>
      <c r="H94" s="123"/>
      <c r="I94" s="123"/>
      <c r="J94" s="62"/>
      <c r="K94" s="62"/>
      <c r="L94" s="62"/>
      <c r="M94" s="62"/>
      <c r="N94" s="62"/>
    </row>
    <row r="95" spans="1:15">
      <c r="A95" s="86"/>
      <c r="B95" s="123"/>
      <c r="C95" s="123"/>
      <c r="D95" s="123"/>
      <c r="E95" s="62"/>
      <c r="F95" s="86"/>
      <c r="G95" s="123"/>
      <c r="H95" s="123"/>
      <c r="I95" s="123"/>
      <c r="J95" s="62"/>
      <c r="K95" s="62"/>
      <c r="L95" s="62"/>
      <c r="M95" s="62"/>
      <c r="N95" s="62"/>
    </row>
    <row r="96" spans="1:15">
      <c r="A96" s="86" t="s">
        <v>1857</v>
      </c>
      <c r="B96" s="123" t="s">
        <v>1858</v>
      </c>
      <c r="C96" s="123" t="s">
        <v>1886</v>
      </c>
      <c r="D96" s="123" t="s">
        <v>1777</v>
      </c>
      <c r="E96" s="62"/>
      <c r="F96" s="86" t="s">
        <v>1857</v>
      </c>
      <c r="G96" s="123" t="s">
        <v>1858</v>
      </c>
      <c r="H96" s="123" t="s">
        <v>1859</v>
      </c>
      <c r="I96" s="123" t="s">
        <v>1777</v>
      </c>
      <c r="J96" s="62"/>
      <c r="K96" s="62"/>
      <c r="L96" s="62"/>
      <c r="M96" s="62"/>
      <c r="N96" s="62"/>
    </row>
    <row r="97" spans="1:14">
      <c r="A97" s="86" t="s">
        <v>1860</v>
      </c>
      <c r="B97" s="123">
        <v>26</v>
      </c>
      <c r="C97" s="123">
        <v>54</v>
      </c>
      <c r="D97" s="123">
        <v>80</v>
      </c>
      <c r="E97" s="62"/>
      <c r="F97" s="86" t="s">
        <v>1860</v>
      </c>
      <c r="G97" s="123">
        <v>5</v>
      </c>
      <c r="H97" s="123">
        <v>21</v>
      </c>
      <c r="I97" s="123">
        <v>26</v>
      </c>
      <c r="J97" s="62"/>
      <c r="K97" s="62"/>
      <c r="L97" s="62"/>
      <c r="M97" s="62"/>
      <c r="N97" s="62"/>
    </row>
    <row r="98" spans="1:14">
      <c r="A98" s="86" t="s">
        <v>1861</v>
      </c>
      <c r="B98" s="123">
        <v>23</v>
      </c>
      <c r="C98" s="123">
        <v>57</v>
      </c>
      <c r="D98" s="123">
        <v>80</v>
      </c>
      <c r="F98" s="86" t="s">
        <v>1861</v>
      </c>
      <c r="G98" s="123">
        <v>11</v>
      </c>
      <c r="H98" s="123">
        <v>12</v>
      </c>
      <c r="I98" s="123">
        <v>23</v>
      </c>
      <c r="J98" s="62"/>
      <c r="K98" s="62"/>
      <c r="L98" s="62"/>
      <c r="M98" s="62"/>
    </row>
    <row r="99" spans="1:14">
      <c r="A99" s="86" t="s">
        <v>1777</v>
      </c>
      <c r="B99" s="123">
        <v>49</v>
      </c>
      <c r="C99" s="123">
        <v>111</v>
      </c>
      <c r="D99" s="123">
        <v>160</v>
      </c>
      <c r="F99" s="86" t="s">
        <v>1777</v>
      </c>
      <c r="G99" s="123">
        <v>16</v>
      </c>
      <c r="H99" s="123">
        <v>33</v>
      </c>
      <c r="I99" s="123">
        <v>49</v>
      </c>
    </row>
    <row r="100" spans="1:14">
      <c r="A100" s="86"/>
      <c r="B100" s="123"/>
      <c r="C100" s="123"/>
      <c r="D100" s="123"/>
      <c r="F100" s="86"/>
      <c r="G100" s="123"/>
      <c r="H100" s="123"/>
      <c r="I100" s="123"/>
    </row>
    <row r="101" spans="1:14">
      <c r="A101" s="86" t="s">
        <v>1862</v>
      </c>
      <c r="B101" s="123" t="s">
        <v>1858</v>
      </c>
      <c r="C101" s="123" t="s">
        <v>1886</v>
      </c>
      <c r="D101" s="123"/>
      <c r="F101" s="86" t="s">
        <v>1862</v>
      </c>
      <c r="G101" s="123" t="s">
        <v>1858</v>
      </c>
      <c r="H101" s="123" t="s">
        <v>1859</v>
      </c>
      <c r="I101" s="123"/>
    </row>
    <row r="102" spans="1:14">
      <c r="A102" s="86" t="s">
        <v>1860</v>
      </c>
      <c r="B102" s="123" t="s">
        <v>1943</v>
      </c>
      <c r="C102" s="123" t="s">
        <v>1944</v>
      </c>
      <c r="D102" s="123"/>
      <c r="F102" s="86" t="s">
        <v>1860</v>
      </c>
      <c r="G102" s="123" t="s">
        <v>1951</v>
      </c>
      <c r="H102" s="123" t="s">
        <v>1952</v>
      </c>
      <c r="I102" s="123"/>
    </row>
    <row r="103" spans="1:14">
      <c r="A103" s="86" t="s">
        <v>1861</v>
      </c>
      <c r="B103" s="123" t="s">
        <v>1923</v>
      </c>
      <c r="C103" s="123" t="s">
        <v>1924</v>
      </c>
      <c r="D103" s="123"/>
      <c r="F103" s="86" t="s">
        <v>1861</v>
      </c>
      <c r="G103" s="123" t="s">
        <v>1953</v>
      </c>
      <c r="H103" s="123" t="s">
        <v>1954</v>
      </c>
      <c r="I103" s="123"/>
    </row>
    <row r="104" spans="1:14">
      <c r="A104" s="86"/>
      <c r="B104" s="123"/>
      <c r="C104" s="123"/>
      <c r="D104" s="123"/>
      <c r="F104" s="86"/>
      <c r="G104" s="123"/>
      <c r="H104" s="123"/>
      <c r="I104" s="123"/>
    </row>
    <row r="105" spans="1:14">
      <c r="A105" s="86" t="s">
        <v>1867</v>
      </c>
      <c r="B105" s="123" t="s">
        <v>1858</v>
      </c>
      <c r="C105" s="123" t="s">
        <v>1886</v>
      </c>
      <c r="D105" s="123"/>
      <c r="F105" s="86" t="s">
        <v>1867</v>
      </c>
      <c r="G105" s="123" t="s">
        <v>1858</v>
      </c>
      <c r="H105" s="123" t="s">
        <v>1859</v>
      </c>
      <c r="I105" s="123"/>
    </row>
    <row r="106" spans="1:14">
      <c r="A106" s="86" t="s">
        <v>1860</v>
      </c>
      <c r="B106" s="123" t="s">
        <v>1945</v>
      </c>
      <c r="C106" s="123" t="s">
        <v>1946</v>
      </c>
      <c r="D106" s="123"/>
      <c r="F106" s="86" t="s">
        <v>1860</v>
      </c>
      <c r="G106" s="123" t="s">
        <v>1955</v>
      </c>
      <c r="H106" s="123" t="s">
        <v>1956</v>
      </c>
      <c r="I106" s="123"/>
    </row>
    <row r="107" spans="1:14">
      <c r="A107" s="86" t="s">
        <v>1861</v>
      </c>
      <c r="B107" s="123" t="s">
        <v>1947</v>
      </c>
      <c r="C107" s="123" t="s">
        <v>1948</v>
      </c>
      <c r="D107" s="123"/>
      <c r="F107" s="86" t="s">
        <v>1861</v>
      </c>
      <c r="G107" s="123" t="s">
        <v>1957</v>
      </c>
      <c r="H107" s="123" t="s">
        <v>1958</v>
      </c>
      <c r="I107" s="123"/>
    </row>
  </sheetData>
  <sortState ref="A2:P82">
    <sortCondition ref="N1"/>
  </sortState>
  <dataValidations count="1">
    <dataValidation type="list" allowBlank="1" showInputMessage="1" showErrorMessage="1" sqref="N1:N1048576" xr:uid="{00000000-0002-0000-0500-000000000000}">
      <formula1>$P$2:$P$13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P118"/>
  <sheetViews>
    <sheetView workbookViewId="0">
      <pane ySplit="1" topLeftCell="A73" activePane="bottomLeft" state="frozen"/>
      <selection pane="bottomLeft" activeCell="F85" sqref="F85:I107"/>
    </sheetView>
  </sheetViews>
  <sheetFormatPr baseColWidth="10" defaultRowHeight="16"/>
  <cols>
    <col min="1" max="1" width="10.83203125" style="9"/>
    <col min="2" max="2" width="8" style="9" customWidth="1"/>
    <col min="3" max="3" width="19.33203125" style="9" customWidth="1"/>
  </cols>
  <sheetData>
    <row r="1" spans="1:16" s="38" customFormat="1" ht="85">
      <c r="A1" s="13" t="s">
        <v>0</v>
      </c>
      <c r="B1" s="13" t="s">
        <v>1</v>
      </c>
      <c r="C1" s="13" t="s">
        <v>2</v>
      </c>
      <c r="D1" s="1" t="s">
        <v>3</v>
      </c>
      <c r="E1" s="1" t="s">
        <v>4</v>
      </c>
      <c r="F1" s="2" t="s">
        <v>5</v>
      </c>
      <c r="G1" s="1" t="s">
        <v>11</v>
      </c>
      <c r="H1" s="1" t="s">
        <v>12</v>
      </c>
      <c r="I1" s="1" t="s">
        <v>13</v>
      </c>
      <c r="J1" s="1" t="s">
        <v>133</v>
      </c>
      <c r="K1" s="1" t="s">
        <v>25</v>
      </c>
      <c r="L1" s="1" t="s">
        <v>41</v>
      </c>
      <c r="M1" s="1" t="s">
        <v>14</v>
      </c>
      <c r="N1" s="1" t="s">
        <v>32</v>
      </c>
      <c r="O1" s="1" t="s">
        <v>137</v>
      </c>
    </row>
    <row r="2" spans="1:16">
      <c r="A2" s="9" t="s">
        <v>565</v>
      </c>
      <c r="B2" s="9">
        <v>12</v>
      </c>
      <c r="C2" s="41" t="s">
        <v>443</v>
      </c>
      <c r="E2" s="6" t="s">
        <v>1293</v>
      </c>
      <c r="F2" s="6" t="s">
        <v>1304</v>
      </c>
      <c r="G2">
        <v>0</v>
      </c>
      <c r="H2">
        <v>0</v>
      </c>
      <c r="I2">
        <v>1</v>
      </c>
      <c r="J2">
        <v>1</v>
      </c>
      <c r="K2">
        <v>1</v>
      </c>
      <c r="L2">
        <v>0</v>
      </c>
      <c r="M2">
        <v>0</v>
      </c>
      <c r="N2" t="s">
        <v>19</v>
      </c>
      <c r="O2" s="62" t="s">
        <v>1303</v>
      </c>
      <c r="P2" s="46"/>
    </row>
    <row r="3" spans="1:16">
      <c r="A3" s="9" t="s">
        <v>565</v>
      </c>
      <c r="B3" s="9">
        <v>2</v>
      </c>
      <c r="C3" s="41" t="s">
        <v>1361</v>
      </c>
      <c r="E3" s="55" t="s">
        <v>1362</v>
      </c>
      <c r="F3" s="62" t="s">
        <v>1366</v>
      </c>
      <c r="G3">
        <v>1</v>
      </c>
      <c r="H3">
        <v>0</v>
      </c>
      <c r="I3">
        <v>0</v>
      </c>
      <c r="J3">
        <v>0</v>
      </c>
      <c r="K3">
        <v>0</v>
      </c>
      <c r="L3">
        <v>0</v>
      </c>
      <c r="M3">
        <v>0</v>
      </c>
      <c r="N3" t="s">
        <v>17</v>
      </c>
      <c r="O3" s="6" t="s">
        <v>1365</v>
      </c>
      <c r="P3" s="46"/>
    </row>
    <row r="4" spans="1:16">
      <c r="A4" s="9" t="s">
        <v>565</v>
      </c>
      <c r="B4" s="9">
        <v>15</v>
      </c>
      <c r="C4" s="41" t="s">
        <v>1361</v>
      </c>
      <c r="D4" t="s">
        <v>1402</v>
      </c>
      <c r="E4" t="s">
        <v>1385</v>
      </c>
      <c r="F4" s="62" t="s">
        <v>1393</v>
      </c>
      <c r="G4">
        <v>0</v>
      </c>
      <c r="H4">
        <v>0</v>
      </c>
      <c r="I4">
        <v>1</v>
      </c>
      <c r="J4">
        <v>1</v>
      </c>
      <c r="K4">
        <v>1</v>
      </c>
      <c r="L4">
        <v>0</v>
      </c>
      <c r="M4">
        <v>0</v>
      </c>
      <c r="N4" t="s">
        <v>17</v>
      </c>
      <c r="O4" s="62" t="s">
        <v>1392</v>
      </c>
      <c r="P4" s="46"/>
    </row>
    <row r="5" spans="1:16">
      <c r="A5" s="9" t="s">
        <v>565</v>
      </c>
      <c r="B5" s="9">
        <v>17</v>
      </c>
      <c r="C5" s="41" t="s">
        <v>1361</v>
      </c>
      <c r="D5" t="s">
        <v>817</v>
      </c>
      <c r="E5" s="53" t="s">
        <v>1385</v>
      </c>
      <c r="F5" s="62" t="s">
        <v>1397</v>
      </c>
      <c r="G5" s="53">
        <v>0</v>
      </c>
      <c r="H5" s="53">
        <v>0</v>
      </c>
      <c r="I5" s="53">
        <v>1</v>
      </c>
      <c r="J5" s="53">
        <v>1</v>
      </c>
      <c r="K5" s="53">
        <v>0</v>
      </c>
      <c r="L5" s="53">
        <v>1</v>
      </c>
      <c r="M5" s="53">
        <v>0</v>
      </c>
      <c r="N5" t="s">
        <v>17</v>
      </c>
      <c r="O5" s="62" t="s">
        <v>1396</v>
      </c>
      <c r="P5" s="46"/>
    </row>
    <row r="6" spans="1:16">
      <c r="A6" s="9" t="s">
        <v>565</v>
      </c>
      <c r="B6" s="9">
        <v>18</v>
      </c>
      <c r="C6" s="41" t="s">
        <v>1361</v>
      </c>
      <c r="D6" t="s">
        <v>817</v>
      </c>
      <c r="E6" s="53" t="s">
        <v>1385</v>
      </c>
      <c r="F6" t="s">
        <v>1399</v>
      </c>
      <c r="G6" s="53">
        <v>0</v>
      </c>
      <c r="H6" s="53">
        <v>0</v>
      </c>
      <c r="I6" s="53">
        <v>1</v>
      </c>
      <c r="J6" s="53">
        <v>1</v>
      </c>
      <c r="K6" s="53">
        <v>0</v>
      </c>
      <c r="L6" s="53">
        <v>0</v>
      </c>
      <c r="M6" s="53">
        <v>0</v>
      </c>
      <c r="N6" s="53" t="s">
        <v>17</v>
      </c>
      <c r="O6" t="s">
        <v>1398</v>
      </c>
      <c r="P6" s="46"/>
    </row>
    <row r="7" spans="1:16">
      <c r="A7" s="9" t="s">
        <v>565</v>
      </c>
      <c r="B7" s="9">
        <v>19</v>
      </c>
      <c r="C7" s="41" t="s">
        <v>1361</v>
      </c>
      <c r="D7" t="s">
        <v>817</v>
      </c>
      <c r="E7" s="55" t="s">
        <v>1385</v>
      </c>
      <c r="F7" t="s">
        <v>1405</v>
      </c>
      <c r="G7">
        <v>0</v>
      </c>
      <c r="H7">
        <v>0</v>
      </c>
      <c r="I7">
        <v>1</v>
      </c>
      <c r="J7">
        <v>1</v>
      </c>
      <c r="K7">
        <v>0</v>
      </c>
      <c r="L7">
        <v>0</v>
      </c>
      <c r="M7">
        <v>0</v>
      </c>
      <c r="N7" t="s">
        <v>17</v>
      </c>
      <c r="O7" s="62" t="s">
        <v>1404</v>
      </c>
      <c r="P7" s="46"/>
    </row>
    <row r="8" spans="1:16">
      <c r="A8" s="9" t="s">
        <v>565</v>
      </c>
      <c r="B8" s="9">
        <v>14</v>
      </c>
      <c r="C8" s="41" t="s">
        <v>429</v>
      </c>
      <c r="D8" t="s">
        <v>1326</v>
      </c>
      <c r="E8" s="55" t="s">
        <v>1331</v>
      </c>
      <c r="F8" s="62" t="s">
        <v>1343</v>
      </c>
      <c r="G8" s="55">
        <v>0</v>
      </c>
      <c r="H8" s="55">
        <v>1</v>
      </c>
      <c r="I8" s="55">
        <v>0</v>
      </c>
      <c r="J8" s="55">
        <v>0</v>
      </c>
      <c r="K8" s="55">
        <v>0</v>
      </c>
      <c r="L8" s="55">
        <v>0</v>
      </c>
      <c r="M8" s="55">
        <v>0</v>
      </c>
      <c r="N8" s="55" t="s">
        <v>17</v>
      </c>
      <c r="O8" s="6" t="s">
        <v>1344</v>
      </c>
      <c r="P8" s="46"/>
    </row>
    <row r="9" spans="1:16">
      <c r="A9" s="9" t="s">
        <v>565</v>
      </c>
      <c r="B9" s="9">
        <v>20</v>
      </c>
      <c r="C9" s="41" t="s">
        <v>429</v>
      </c>
      <c r="D9" t="s">
        <v>1345</v>
      </c>
      <c r="E9" s="55" t="s">
        <v>1347</v>
      </c>
      <c r="F9" s="62" t="s">
        <v>1360</v>
      </c>
      <c r="G9" s="55">
        <v>0</v>
      </c>
      <c r="H9" s="55">
        <v>1</v>
      </c>
      <c r="I9" s="55">
        <v>0</v>
      </c>
      <c r="J9" s="55">
        <v>0</v>
      </c>
      <c r="K9" s="55">
        <v>0</v>
      </c>
      <c r="L9" s="55">
        <v>0</v>
      </c>
      <c r="M9" s="55">
        <v>0</v>
      </c>
      <c r="N9" s="55" t="s">
        <v>17</v>
      </c>
      <c r="O9" s="6" t="s">
        <v>1359</v>
      </c>
      <c r="P9" s="46"/>
    </row>
    <row r="10" spans="1:16">
      <c r="A10" s="9" t="s">
        <v>565</v>
      </c>
      <c r="B10" s="9">
        <v>1</v>
      </c>
      <c r="C10" s="41" t="s">
        <v>444</v>
      </c>
      <c r="E10" s="55" t="s">
        <v>1410</v>
      </c>
      <c r="F10" s="6" t="s">
        <v>1466</v>
      </c>
      <c r="G10" s="55">
        <v>0</v>
      </c>
      <c r="H10" s="55">
        <v>0</v>
      </c>
      <c r="I10" s="55">
        <v>1</v>
      </c>
      <c r="J10" s="55">
        <v>1</v>
      </c>
      <c r="K10" s="55">
        <v>1</v>
      </c>
      <c r="L10" s="55">
        <v>0</v>
      </c>
      <c r="M10" s="55">
        <v>0</v>
      </c>
      <c r="N10" s="55" t="s">
        <v>17</v>
      </c>
      <c r="O10" s="6" t="s">
        <v>1467</v>
      </c>
      <c r="P10" s="46" t="s">
        <v>16</v>
      </c>
    </row>
    <row r="11" spans="1:16">
      <c r="A11" s="9" t="s">
        <v>565</v>
      </c>
      <c r="B11" s="9">
        <v>2</v>
      </c>
      <c r="C11" s="41" t="s">
        <v>444</v>
      </c>
      <c r="E11" s="57" t="s">
        <v>1410</v>
      </c>
      <c r="F11" s="57" t="s">
        <v>1468</v>
      </c>
      <c r="G11" s="57">
        <v>0</v>
      </c>
      <c r="H11" s="57">
        <v>0</v>
      </c>
      <c r="I11" s="57">
        <v>1</v>
      </c>
      <c r="J11" s="57">
        <v>1</v>
      </c>
      <c r="K11" s="57">
        <v>1</v>
      </c>
      <c r="L11" s="57">
        <v>0</v>
      </c>
      <c r="M11" s="57">
        <v>0</v>
      </c>
      <c r="N11" s="57" t="s">
        <v>17</v>
      </c>
      <c r="O11" s="6" t="s">
        <v>1469</v>
      </c>
      <c r="P11" s="46" t="s">
        <v>17</v>
      </c>
    </row>
    <row r="12" spans="1:16">
      <c r="A12" s="9" t="s">
        <v>565</v>
      </c>
      <c r="B12" s="9">
        <v>3</v>
      </c>
      <c r="C12" s="41" t="s">
        <v>444</v>
      </c>
      <c r="E12" s="57" t="s">
        <v>1410</v>
      </c>
      <c r="F12" s="6" t="s">
        <v>1408</v>
      </c>
      <c r="G12" s="57">
        <v>0</v>
      </c>
      <c r="H12" s="57">
        <v>0</v>
      </c>
      <c r="I12" s="57">
        <v>1</v>
      </c>
      <c r="J12" s="57">
        <v>1</v>
      </c>
      <c r="K12" s="57">
        <v>0</v>
      </c>
      <c r="L12" s="57">
        <v>0</v>
      </c>
      <c r="M12" s="57">
        <v>0</v>
      </c>
      <c r="N12" s="57" t="s">
        <v>17</v>
      </c>
      <c r="O12" s="6" t="s">
        <v>1409</v>
      </c>
      <c r="P12" s="46" t="s">
        <v>18</v>
      </c>
    </row>
    <row r="13" spans="1:16">
      <c r="A13" s="9" t="s">
        <v>565</v>
      </c>
      <c r="B13" s="9">
        <v>4</v>
      </c>
      <c r="C13" s="41" t="s">
        <v>444</v>
      </c>
      <c r="E13" s="57" t="s">
        <v>1410</v>
      </c>
      <c r="F13" s="55" t="s">
        <v>1411</v>
      </c>
      <c r="G13" s="55">
        <v>0</v>
      </c>
      <c r="H13" s="55">
        <v>0</v>
      </c>
      <c r="I13" s="55">
        <v>1</v>
      </c>
      <c r="J13" s="55">
        <v>1</v>
      </c>
      <c r="K13" s="55">
        <v>0</v>
      </c>
      <c r="L13" s="55">
        <v>0</v>
      </c>
      <c r="M13" s="55">
        <v>0</v>
      </c>
      <c r="N13" s="55" t="s">
        <v>17</v>
      </c>
      <c r="O13" s="62" t="s">
        <v>1412</v>
      </c>
      <c r="P13" s="46" t="s">
        <v>19</v>
      </c>
    </row>
    <row r="14" spans="1:16">
      <c r="A14" s="9" t="s">
        <v>565</v>
      </c>
      <c r="B14" s="9">
        <v>5</v>
      </c>
      <c r="C14" s="41" t="s">
        <v>444</v>
      </c>
      <c r="E14" s="57" t="s">
        <v>1410</v>
      </c>
      <c r="F14" s="55" t="s">
        <v>1413</v>
      </c>
      <c r="G14" s="55">
        <v>0</v>
      </c>
      <c r="H14" s="55">
        <v>0</v>
      </c>
      <c r="I14" s="55">
        <v>1</v>
      </c>
      <c r="J14" s="55">
        <v>1</v>
      </c>
      <c r="K14" s="55">
        <v>0</v>
      </c>
      <c r="L14" s="55">
        <v>0</v>
      </c>
      <c r="M14" s="55">
        <v>0</v>
      </c>
      <c r="N14" s="55" t="s">
        <v>17</v>
      </c>
      <c r="O14" s="62" t="s">
        <v>1414</v>
      </c>
      <c r="P14" t="s">
        <v>20</v>
      </c>
    </row>
    <row r="15" spans="1:16">
      <c r="A15" s="9" t="s">
        <v>565</v>
      </c>
      <c r="B15" s="9">
        <v>6</v>
      </c>
      <c r="C15" s="41" t="s">
        <v>444</v>
      </c>
      <c r="E15" s="57" t="s">
        <v>1410</v>
      </c>
      <c r="F15" s="55" t="s">
        <v>1470</v>
      </c>
      <c r="G15" s="55">
        <v>0</v>
      </c>
      <c r="H15" s="55">
        <v>0</v>
      </c>
      <c r="I15" s="55">
        <v>1</v>
      </c>
      <c r="J15" s="55">
        <v>1</v>
      </c>
      <c r="K15" s="55">
        <v>0</v>
      </c>
      <c r="L15" s="55">
        <v>0</v>
      </c>
      <c r="M15" s="55">
        <v>0</v>
      </c>
      <c r="N15" s="55" t="s">
        <v>17</v>
      </c>
      <c r="O15" s="6" t="s">
        <v>1471</v>
      </c>
      <c r="P15" t="s">
        <v>21</v>
      </c>
    </row>
    <row r="16" spans="1:16">
      <c r="A16" s="9" t="s">
        <v>565</v>
      </c>
      <c r="B16" s="9">
        <v>7</v>
      </c>
      <c r="C16" s="41" t="s">
        <v>444</v>
      </c>
      <c r="E16" s="57" t="s">
        <v>1416</v>
      </c>
      <c r="F16" s="6" t="s">
        <v>1415</v>
      </c>
      <c r="G16" s="55">
        <v>0</v>
      </c>
      <c r="H16" s="55">
        <v>0</v>
      </c>
      <c r="I16" s="55">
        <v>1</v>
      </c>
      <c r="J16" s="55">
        <v>1</v>
      </c>
      <c r="K16" s="55">
        <v>1</v>
      </c>
      <c r="L16" s="55">
        <v>0</v>
      </c>
      <c r="M16" s="55">
        <v>0</v>
      </c>
      <c r="N16" s="55" t="s">
        <v>17</v>
      </c>
      <c r="O16" s="62" t="s">
        <v>1418</v>
      </c>
      <c r="P16" t="s">
        <v>22</v>
      </c>
    </row>
    <row r="17" spans="1:16">
      <c r="A17" s="9" t="s">
        <v>565</v>
      </c>
      <c r="B17" s="9">
        <v>8</v>
      </c>
      <c r="C17" s="41" t="s">
        <v>444</v>
      </c>
      <c r="E17" s="55" t="s">
        <v>1416</v>
      </c>
      <c r="F17" s="6" t="s">
        <v>1419</v>
      </c>
      <c r="G17" s="55">
        <v>0</v>
      </c>
      <c r="H17" s="55">
        <v>0</v>
      </c>
      <c r="I17" s="55">
        <v>1</v>
      </c>
      <c r="J17" s="55">
        <v>1</v>
      </c>
      <c r="K17" s="55">
        <v>1</v>
      </c>
      <c r="L17" s="55">
        <v>0</v>
      </c>
      <c r="M17" s="55">
        <v>0</v>
      </c>
      <c r="N17" s="55" t="s">
        <v>17</v>
      </c>
      <c r="O17" s="6" t="s">
        <v>1420</v>
      </c>
      <c r="P17" t="s">
        <v>23</v>
      </c>
    </row>
    <row r="18" spans="1:16">
      <c r="A18" s="9" t="s">
        <v>565</v>
      </c>
      <c r="B18" s="9">
        <v>9</v>
      </c>
      <c r="C18" s="41" t="s">
        <v>444</v>
      </c>
      <c r="E18" s="57" t="s">
        <v>1416</v>
      </c>
      <c r="F18" s="55" t="s">
        <v>1472</v>
      </c>
      <c r="G18" s="55">
        <v>0</v>
      </c>
      <c r="H18" s="55">
        <v>0</v>
      </c>
      <c r="I18" s="55">
        <v>1</v>
      </c>
      <c r="J18" s="55">
        <v>1</v>
      </c>
      <c r="K18" s="55">
        <v>1</v>
      </c>
      <c r="L18" s="55">
        <v>0</v>
      </c>
      <c r="M18" s="55">
        <v>0</v>
      </c>
      <c r="N18" s="55" t="s">
        <v>17</v>
      </c>
      <c r="O18" s="6" t="s">
        <v>1473</v>
      </c>
      <c r="P18" t="s">
        <v>24</v>
      </c>
    </row>
    <row r="19" spans="1:16">
      <c r="A19" s="9" t="s">
        <v>565</v>
      </c>
      <c r="B19" s="9">
        <v>10</v>
      </c>
      <c r="C19" s="41" t="s">
        <v>444</v>
      </c>
      <c r="E19" s="57" t="s">
        <v>1416</v>
      </c>
      <c r="F19" t="s">
        <v>1421</v>
      </c>
      <c r="G19" s="6">
        <v>1</v>
      </c>
      <c r="H19" s="57">
        <v>0</v>
      </c>
      <c r="I19" s="57">
        <v>0</v>
      </c>
      <c r="J19" s="57">
        <v>0</v>
      </c>
      <c r="K19" s="57">
        <v>0</v>
      </c>
      <c r="L19" s="57">
        <v>1</v>
      </c>
      <c r="M19" s="57">
        <v>0</v>
      </c>
      <c r="N19" t="s">
        <v>17</v>
      </c>
      <c r="O19" s="6" t="s">
        <v>1422</v>
      </c>
      <c r="P19" t="s">
        <v>27</v>
      </c>
    </row>
    <row r="20" spans="1:16">
      <c r="A20" s="9" t="s">
        <v>565</v>
      </c>
      <c r="B20" s="9">
        <v>11</v>
      </c>
      <c r="C20" s="41" t="s">
        <v>444</v>
      </c>
      <c r="D20" s="62"/>
      <c r="E20" s="57" t="s">
        <v>1417</v>
      </c>
      <c r="F20" t="s">
        <v>1423</v>
      </c>
      <c r="G20">
        <v>0</v>
      </c>
      <c r="H20">
        <v>0</v>
      </c>
      <c r="I20">
        <v>1</v>
      </c>
      <c r="J20">
        <v>1</v>
      </c>
      <c r="K20">
        <v>0</v>
      </c>
      <c r="L20">
        <v>0</v>
      </c>
      <c r="M20">
        <v>0</v>
      </c>
      <c r="N20" t="s">
        <v>17</v>
      </c>
      <c r="O20" s="6" t="s">
        <v>1424</v>
      </c>
      <c r="P20" t="s">
        <v>33</v>
      </c>
    </row>
    <row r="21" spans="1:16">
      <c r="A21" s="9" t="s">
        <v>565</v>
      </c>
      <c r="B21" s="9">
        <v>12</v>
      </c>
      <c r="C21" s="41" t="s">
        <v>444</v>
      </c>
      <c r="E21" s="57" t="s">
        <v>1417</v>
      </c>
      <c r="F21" t="s">
        <v>1474</v>
      </c>
      <c r="G21">
        <v>0</v>
      </c>
      <c r="H21">
        <v>1</v>
      </c>
      <c r="I21">
        <v>0</v>
      </c>
      <c r="J21">
        <v>0</v>
      </c>
      <c r="K21">
        <v>0</v>
      </c>
      <c r="L21">
        <v>0</v>
      </c>
      <c r="M21">
        <v>0</v>
      </c>
      <c r="N21" t="s">
        <v>17</v>
      </c>
      <c r="O21" s="6" t="s">
        <v>1475</v>
      </c>
      <c r="P21" t="s">
        <v>24</v>
      </c>
    </row>
    <row r="22" spans="1:16">
      <c r="A22" s="9" t="s">
        <v>565</v>
      </c>
      <c r="B22" s="9">
        <v>13</v>
      </c>
      <c r="C22" s="41" t="s">
        <v>444</v>
      </c>
      <c r="E22" s="62" t="s">
        <v>1417</v>
      </c>
      <c r="F22" s="62" t="s">
        <v>1476</v>
      </c>
      <c r="G22">
        <v>0</v>
      </c>
      <c r="H22">
        <v>1</v>
      </c>
      <c r="I22">
        <v>0</v>
      </c>
      <c r="J22">
        <v>0</v>
      </c>
      <c r="K22">
        <v>0</v>
      </c>
      <c r="L22">
        <v>0</v>
      </c>
      <c r="M22">
        <v>0</v>
      </c>
      <c r="N22" t="s">
        <v>17</v>
      </c>
      <c r="O22" s="58" t="s">
        <v>1477</v>
      </c>
    </row>
    <row r="23" spans="1:16">
      <c r="A23" s="9" t="s">
        <v>565</v>
      </c>
      <c r="B23" s="9">
        <v>14</v>
      </c>
      <c r="C23" s="41" t="s">
        <v>444</v>
      </c>
      <c r="E23" s="62" t="s">
        <v>1417</v>
      </c>
      <c r="F23" s="62" t="s">
        <v>1478</v>
      </c>
      <c r="G23">
        <v>0</v>
      </c>
      <c r="H23">
        <v>0</v>
      </c>
      <c r="I23">
        <v>1</v>
      </c>
      <c r="J23">
        <v>1</v>
      </c>
      <c r="K23">
        <v>1</v>
      </c>
      <c r="L23">
        <v>0</v>
      </c>
      <c r="M23">
        <v>0</v>
      </c>
      <c r="N23" t="s">
        <v>17</v>
      </c>
      <c r="O23" s="62" t="s">
        <v>1479</v>
      </c>
    </row>
    <row r="24" spans="1:16">
      <c r="A24" s="9" t="s">
        <v>565</v>
      </c>
      <c r="B24" s="9">
        <v>15</v>
      </c>
      <c r="C24" s="41" t="s">
        <v>444</v>
      </c>
      <c r="E24" s="62" t="s">
        <v>1417</v>
      </c>
      <c r="F24" s="62" t="s">
        <v>1480</v>
      </c>
      <c r="G24">
        <v>0</v>
      </c>
      <c r="H24">
        <v>0</v>
      </c>
      <c r="I24">
        <v>1</v>
      </c>
      <c r="J24">
        <v>1</v>
      </c>
      <c r="K24">
        <v>1</v>
      </c>
      <c r="L24">
        <v>0</v>
      </c>
      <c r="M24">
        <v>0</v>
      </c>
      <c r="N24" t="s">
        <v>17</v>
      </c>
      <c r="O24" s="58" t="s">
        <v>1481</v>
      </c>
    </row>
    <row r="25" spans="1:16">
      <c r="A25" s="9" t="s">
        <v>565</v>
      </c>
      <c r="B25" s="9">
        <v>16</v>
      </c>
      <c r="C25" s="41" t="s">
        <v>444</v>
      </c>
      <c r="E25" s="62" t="s">
        <v>1426</v>
      </c>
      <c r="F25" s="62" t="s">
        <v>1425</v>
      </c>
      <c r="G25">
        <v>0</v>
      </c>
      <c r="H25">
        <v>0</v>
      </c>
      <c r="I25">
        <v>1</v>
      </c>
      <c r="J25">
        <v>1</v>
      </c>
      <c r="K25">
        <v>1</v>
      </c>
      <c r="L25">
        <v>0</v>
      </c>
      <c r="M25">
        <v>0</v>
      </c>
      <c r="N25" t="s">
        <v>17</v>
      </c>
      <c r="O25" s="6" t="s">
        <v>1427</v>
      </c>
    </row>
    <row r="26" spans="1:16">
      <c r="A26" s="9" t="s">
        <v>565</v>
      </c>
      <c r="B26" s="9">
        <v>17</v>
      </c>
      <c r="C26" s="41" t="s">
        <v>444</v>
      </c>
      <c r="E26" s="62" t="s">
        <v>1426</v>
      </c>
      <c r="F26" s="62" t="s">
        <v>1484</v>
      </c>
      <c r="G26">
        <v>0</v>
      </c>
      <c r="H26">
        <v>1</v>
      </c>
      <c r="I26">
        <v>0</v>
      </c>
      <c r="J26">
        <v>0</v>
      </c>
      <c r="K26">
        <v>0</v>
      </c>
      <c r="L26">
        <v>0</v>
      </c>
      <c r="M26">
        <v>0</v>
      </c>
      <c r="N26" t="s">
        <v>17</v>
      </c>
      <c r="O26" s="6" t="s">
        <v>1482</v>
      </c>
    </row>
    <row r="27" spans="1:16">
      <c r="A27" s="9" t="s">
        <v>565</v>
      </c>
      <c r="B27" s="9">
        <v>18</v>
      </c>
      <c r="C27" s="41" t="s">
        <v>444</v>
      </c>
      <c r="E27" s="62" t="s">
        <v>1426</v>
      </c>
      <c r="F27" s="62" t="s">
        <v>1483</v>
      </c>
      <c r="G27">
        <v>0</v>
      </c>
      <c r="H27">
        <v>1</v>
      </c>
      <c r="I27">
        <v>0</v>
      </c>
      <c r="J27">
        <v>0</v>
      </c>
      <c r="K27">
        <v>0</v>
      </c>
      <c r="L27">
        <v>0</v>
      </c>
      <c r="M27">
        <v>0</v>
      </c>
      <c r="N27" t="s">
        <v>17</v>
      </c>
      <c r="O27" s="6" t="s">
        <v>1485</v>
      </c>
    </row>
    <row r="28" spans="1:16">
      <c r="A28" s="9" t="s">
        <v>565</v>
      </c>
      <c r="B28" s="9">
        <v>19</v>
      </c>
      <c r="C28" s="41" t="s">
        <v>444</v>
      </c>
      <c r="E28" s="62" t="s">
        <v>1487</v>
      </c>
      <c r="F28" s="62" t="s">
        <v>1486</v>
      </c>
      <c r="G28" s="50">
        <v>0</v>
      </c>
      <c r="H28" s="50">
        <v>0</v>
      </c>
      <c r="I28" s="50">
        <v>1</v>
      </c>
      <c r="J28" s="50">
        <v>1</v>
      </c>
      <c r="K28" s="50">
        <v>0</v>
      </c>
      <c r="L28" s="50">
        <v>0</v>
      </c>
      <c r="M28" s="50">
        <v>0</v>
      </c>
      <c r="N28" t="s">
        <v>17</v>
      </c>
      <c r="O28" s="6" t="s">
        <v>1488</v>
      </c>
    </row>
    <row r="29" spans="1:16">
      <c r="A29" s="9" t="s">
        <v>565</v>
      </c>
      <c r="B29" s="9">
        <v>20</v>
      </c>
      <c r="C29" s="41" t="s">
        <v>444</v>
      </c>
      <c r="E29" s="62" t="s">
        <v>1487</v>
      </c>
      <c r="F29" s="62" t="s">
        <v>1489</v>
      </c>
      <c r="G29">
        <v>0</v>
      </c>
      <c r="H29">
        <v>0</v>
      </c>
      <c r="I29">
        <v>1</v>
      </c>
      <c r="J29">
        <v>1</v>
      </c>
      <c r="K29">
        <v>1</v>
      </c>
      <c r="L29">
        <v>0</v>
      </c>
      <c r="M29">
        <v>0</v>
      </c>
      <c r="N29" t="s">
        <v>17</v>
      </c>
      <c r="O29" s="6" t="s">
        <v>1490</v>
      </c>
    </row>
    <row r="30" spans="1:16">
      <c r="A30" s="9" t="s">
        <v>565</v>
      </c>
      <c r="B30" s="9">
        <v>3</v>
      </c>
      <c r="C30" s="41" t="s">
        <v>443</v>
      </c>
      <c r="E30" s="6" t="s">
        <v>1283</v>
      </c>
      <c r="F30" s="6" t="s">
        <v>1285</v>
      </c>
      <c r="G30" s="50">
        <v>0</v>
      </c>
      <c r="H30" s="50">
        <v>0</v>
      </c>
      <c r="I30" s="50">
        <v>1</v>
      </c>
      <c r="J30" s="50">
        <v>1</v>
      </c>
      <c r="K30">
        <v>1</v>
      </c>
      <c r="L30">
        <v>0</v>
      </c>
      <c r="M30">
        <v>0</v>
      </c>
      <c r="N30" t="s">
        <v>17</v>
      </c>
      <c r="O30" s="62" t="s">
        <v>1284</v>
      </c>
    </row>
    <row r="31" spans="1:16">
      <c r="A31" s="9" t="s">
        <v>565</v>
      </c>
      <c r="B31" s="9">
        <v>4</v>
      </c>
      <c r="C31" s="41" t="s">
        <v>443</v>
      </c>
      <c r="E31" s="6" t="s">
        <v>1283</v>
      </c>
      <c r="F31" s="6" t="s">
        <v>1287</v>
      </c>
      <c r="G31">
        <v>0</v>
      </c>
      <c r="H31">
        <v>0</v>
      </c>
      <c r="I31">
        <v>1</v>
      </c>
      <c r="J31">
        <v>1</v>
      </c>
      <c r="K31">
        <v>0</v>
      </c>
      <c r="L31">
        <v>0</v>
      </c>
      <c r="M31">
        <v>0</v>
      </c>
      <c r="N31" t="s">
        <v>17</v>
      </c>
      <c r="O31" s="62" t="s">
        <v>1286</v>
      </c>
    </row>
    <row r="32" spans="1:16">
      <c r="A32" s="9" t="s">
        <v>565</v>
      </c>
      <c r="B32" s="9">
        <v>7</v>
      </c>
      <c r="C32" s="41" t="s">
        <v>443</v>
      </c>
      <c r="E32" s="6" t="s">
        <v>1293</v>
      </c>
      <c r="F32" s="6" t="s">
        <v>1294</v>
      </c>
      <c r="G32" s="50">
        <v>1</v>
      </c>
      <c r="H32" s="50">
        <v>0</v>
      </c>
      <c r="I32" s="50">
        <v>0</v>
      </c>
      <c r="J32" s="50">
        <v>0</v>
      </c>
      <c r="K32" s="50">
        <v>0</v>
      </c>
      <c r="L32" s="50">
        <v>0</v>
      </c>
      <c r="M32" s="50">
        <v>0</v>
      </c>
      <c r="N32" t="s">
        <v>17</v>
      </c>
      <c r="O32" s="62" t="s">
        <v>1292</v>
      </c>
    </row>
    <row r="33" spans="1:15">
      <c r="A33" s="9" t="s">
        <v>565</v>
      </c>
      <c r="B33" s="9">
        <v>8</v>
      </c>
      <c r="C33" s="41" t="s">
        <v>443</v>
      </c>
      <c r="E33" s="6" t="s">
        <v>1293</v>
      </c>
      <c r="F33" s="6" t="s">
        <v>1296</v>
      </c>
      <c r="G33">
        <v>0</v>
      </c>
      <c r="H33">
        <v>0</v>
      </c>
      <c r="I33">
        <v>1</v>
      </c>
      <c r="J33">
        <v>1</v>
      </c>
      <c r="K33">
        <v>0</v>
      </c>
      <c r="L33">
        <v>0</v>
      </c>
      <c r="M33">
        <v>0</v>
      </c>
      <c r="N33" t="s">
        <v>17</v>
      </c>
      <c r="O33" s="62" t="s">
        <v>1295</v>
      </c>
    </row>
    <row r="34" spans="1:15">
      <c r="A34" s="9" t="s">
        <v>565</v>
      </c>
      <c r="B34" s="9">
        <v>9</v>
      </c>
      <c r="C34" s="41" t="s">
        <v>443</v>
      </c>
      <c r="E34" s="6" t="s">
        <v>1293</v>
      </c>
      <c r="F34" s="6" t="s">
        <v>1298</v>
      </c>
      <c r="G34" s="50">
        <v>0</v>
      </c>
      <c r="H34" s="50">
        <v>0</v>
      </c>
      <c r="I34" s="50">
        <v>1</v>
      </c>
      <c r="J34" s="50">
        <v>1</v>
      </c>
      <c r="K34" s="50">
        <v>1</v>
      </c>
      <c r="L34" s="50">
        <v>0</v>
      </c>
      <c r="M34" s="50">
        <v>0</v>
      </c>
      <c r="N34" t="s">
        <v>17</v>
      </c>
      <c r="O34" s="62" t="s">
        <v>1297</v>
      </c>
    </row>
    <row r="35" spans="1:15">
      <c r="A35" s="9" t="s">
        <v>565</v>
      </c>
      <c r="B35" s="9">
        <v>10</v>
      </c>
      <c r="C35" s="41" t="s">
        <v>443</v>
      </c>
      <c r="E35" s="6" t="s">
        <v>1293</v>
      </c>
      <c r="F35" s="6" t="s">
        <v>1300</v>
      </c>
      <c r="G35">
        <v>0</v>
      </c>
      <c r="H35">
        <v>0</v>
      </c>
      <c r="I35">
        <v>1</v>
      </c>
      <c r="J35">
        <v>1</v>
      </c>
      <c r="K35">
        <v>1</v>
      </c>
      <c r="L35">
        <v>0</v>
      </c>
      <c r="M35">
        <v>0</v>
      </c>
      <c r="N35" t="s">
        <v>17</v>
      </c>
      <c r="O35" s="62" t="s">
        <v>1299</v>
      </c>
    </row>
    <row r="36" spans="1:15">
      <c r="A36" s="9" t="s">
        <v>565</v>
      </c>
      <c r="B36" s="9">
        <v>4</v>
      </c>
      <c r="C36" s="41" t="s">
        <v>1361</v>
      </c>
      <c r="E36" s="62" t="s">
        <v>1362</v>
      </c>
      <c r="F36" s="62" t="s">
        <v>1370</v>
      </c>
      <c r="G36" s="57">
        <v>0</v>
      </c>
      <c r="H36" s="57">
        <v>1</v>
      </c>
      <c r="I36" s="57">
        <v>0</v>
      </c>
      <c r="J36" s="57">
        <v>0</v>
      </c>
      <c r="K36" s="57">
        <v>0</v>
      </c>
      <c r="L36" s="57">
        <v>0</v>
      </c>
      <c r="M36" s="57">
        <v>0</v>
      </c>
      <c r="N36" t="s">
        <v>18</v>
      </c>
      <c r="O36" s="6" t="s">
        <v>1369</v>
      </c>
    </row>
    <row r="37" spans="1:15">
      <c r="A37" s="9" t="s">
        <v>565</v>
      </c>
      <c r="B37" s="9">
        <v>6</v>
      </c>
      <c r="C37" s="41" t="s">
        <v>1361</v>
      </c>
      <c r="E37" s="62" t="s">
        <v>1362</v>
      </c>
      <c r="F37" s="62" t="s">
        <v>1374</v>
      </c>
      <c r="G37">
        <v>1</v>
      </c>
      <c r="H37">
        <v>0</v>
      </c>
      <c r="I37">
        <v>0</v>
      </c>
      <c r="J37">
        <v>0</v>
      </c>
      <c r="K37">
        <v>0</v>
      </c>
      <c r="L37">
        <v>0</v>
      </c>
      <c r="M37">
        <v>0</v>
      </c>
      <c r="N37" t="s">
        <v>18</v>
      </c>
      <c r="O37" s="6" t="s">
        <v>1373</v>
      </c>
    </row>
    <row r="38" spans="1:15">
      <c r="A38" s="9" t="s">
        <v>565</v>
      </c>
      <c r="B38" s="9">
        <v>8</v>
      </c>
      <c r="C38" s="41" t="s">
        <v>1361</v>
      </c>
      <c r="E38" s="62" t="s">
        <v>1362</v>
      </c>
      <c r="F38" s="62" t="s">
        <v>1378</v>
      </c>
      <c r="G38" s="57">
        <v>0</v>
      </c>
      <c r="H38" s="57">
        <v>1</v>
      </c>
      <c r="I38" s="57">
        <v>0</v>
      </c>
      <c r="J38" s="57">
        <v>0</v>
      </c>
      <c r="K38" s="57">
        <v>0</v>
      </c>
      <c r="L38" s="57">
        <v>0</v>
      </c>
      <c r="M38" s="57">
        <v>0</v>
      </c>
      <c r="N38" t="s">
        <v>18</v>
      </c>
      <c r="O38" t="s">
        <v>1377</v>
      </c>
    </row>
    <row r="39" spans="1:15">
      <c r="A39" s="9" t="s">
        <v>565</v>
      </c>
      <c r="B39" s="9">
        <v>9</v>
      </c>
      <c r="C39" s="41" t="s">
        <v>1361</v>
      </c>
      <c r="E39" s="62" t="s">
        <v>1362</v>
      </c>
      <c r="F39" s="62" t="s">
        <v>1380</v>
      </c>
      <c r="G39" s="57">
        <v>0</v>
      </c>
      <c r="H39" s="57">
        <v>0</v>
      </c>
      <c r="I39" s="57">
        <v>1</v>
      </c>
      <c r="J39" s="57">
        <v>0</v>
      </c>
      <c r="K39" s="57">
        <v>0</v>
      </c>
      <c r="L39" s="57">
        <v>0</v>
      </c>
      <c r="M39" s="57">
        <v>0</v>
      </c>
      <c r="N39" t="s">
        <v>18</v>
      </c>
      <c r="O39" s="62" t="s">
        <v>1379</v>
      </c>
    </row>
    <row r="40" spans="1:15">
      <c r="A40" s="9" t="s">
        <v>565</v>
      </c>
      <c r="B40" s="9">
        <v>10</v>
      </c>
      <c r="C40" s="41" t="s">
        <v>1361</v>
      </c>
      <c r="E40" s="62" t="s">
        <v>1362</v>
      </c>
      <c r="F40" s="62" t="s">
        <v>1382</v>
      </c>
      <c r="G40" s="57">
        <v>0</v>
      </c>
      <c r="H40" s="57">
        <v>0</v>
      </c>
      <c r="I40" s="57">
        <v>1</v>
      </c>
      <c r="J40" s="57">
        <v>1</v>
      </c>
      <c r="K40" s="57">
        <v>1</v>
      </c>
      <c r="L40" s="57">
        <v>0</v>
      </c>
      <c r="M40" s="57">
        <v>0</v>
      </c>
      <c r="N40" t="s">
        <v>18</v>
      </c>
      <c r="O40" t="s">
        <v>1381</v>
      </c>
    </row>
    <row r="41" spans="1:15">
      <c r="A41" s="9" t="s">
        <v>565</v>
      </c>
      <c r="B41" s="9">
        <v>11</v>
      </c>
      <c r="C41" s="41" t="s">
        <v>1361</v>
      </c>
      <c r="E41" s="62" t="s">
        <v>1362</v>
      </c>
      <c r="F41" s="62" t="s">
        <v>1384</v>
      </c>
      <c r="G41" s="57">
        <v>0</v>
      </c>
      <c r="H41" s="57">
        <v>1</v>
      </c>
      <c r="I41" s="57">
        <v>0</v>
      </c>
      <c r="J41" s="57">
        <v>0</v>
      </c>
      <c r="K41" s="57">
        <v>0</v>
      </c>
      <c r="L41" s="57">
        <v>0</v>
      </c>
      <c r="M41" s="57">
        <v>0</v>
      </c>
      <c r="N41" s="57" t="s">
        <v>18</v>
      </c>
      <c r="O41" s="62" t="s">
        <v>1383</v>
      </c>
    </row>
    <row r="42" spans="1:15">
      <c r="A42" s="9" t="s">
        <v>565</v>
      </c>
      <c r="B42" s="9">
        <v>12</v>
      </c>
      <c r="C42" s="41" t="s">
        <v>1361</v>
      </c>
      <c r="D42" t="s">
        <v>1400</v>
      </c>
      <c r="E42" t="s">
        <v>1385</v>
      </c>
      <c r="F42" s="62" t="s">
        <v>1387</v>
      </c>
      <c r="G42">
        <v>0</v>
      </c>
      <c r="H42">
        <v>0</v>
      </c>
      <c r="I42">
        <v>1</v>
      </c>
      <c r="J42">
        <v>1</v>
      </c>
      <c r="K42">
        <v>1</v>
      </c>
      <c r="L42">
        <v>0</v>
      </c>
      <c r="M42">
        <v>0</v>
      </c>
      <c r="N42" t="s">
        <v>18</v>
      </c>
      <c r="O42" s="62" t="s">
        <v>1386</v>
      </c>
    </row>
    <row r="43" spans="1:15">
      <c r="A43" s="9" t="s">
        <v>565</v>
      </c>
      <c r="B43" s="9">
        <v>13</v>
      </c>
      <c r="C43" s="41" t="s">
        <v>1361</v>
      </c>
      <c r="D43" s="50" t="s">
        <v>1401</v>
      </c>
      <c r="E43" s="50" t="s">
        <v>1385</v>
      </c>
      <c r="F43" t="s">
        <v>1389</v>
      </c>
      <c r="G43">
        <v>0</v>
      </c>
      <c r="H43">
        <v>0</v>
      </c>
      <c r="I43">
        <v>1</v>
      </c>
      <c r="J43">
        <v>1</v>
      </c>
      <c r="K43">
        <v>1</v>
      </c>
      <c r="L43">
        <v>0</v>
      </c>
      <c r="M43">
        <v>0</v>
      </c>
      <c r="N43" t="s">
        <v>18</v>
      </c>
      <c r="O43" s="62" t="s">
        <v>1388</v>
      </c>
    </row>
    <row r="44" spans="1:15">
      <c r="A44" s="9" t="s">
        <v>565</v>
      </c>
      <c r="B44" s="9">
        <v>14</v>
      </c>
      <c r="C44" s="41" t="s">
        <v>1361</v>
      </c>
      <c r="D44" t="s">
        <v>1401</v>
      </c>
      <c r="E44" s="50" t="s">
        <v>1385</v>
      </c>
      <c r="F44" s="62" t="s">
        <v>1390</v>
      </c>
      <c r="G44">
        <v>0</v>
      </c>
      <c r="H44">
        <v>0</v>
      </c>
      <c r="I44">
        <v>1</v>
      </c>
      <c r="J44">
        <v>0</v>
      </c>
      <c r="K44">
        <v>0</v>
      </c>
      <c r="L44">
        <v>0</v>
      </c>
      <c r="M44">
        <v>0</v>
      </c>
      <c r="N44" t="s">
        <v>18</v>
      </c>
      <c r="O44" s="62" t="s">
        <v>1391</v>
      </c>
    </row>
    <row r="45" spans="1:15">
      <c r="A45" s="9" t="s">
        <v>565</v>
      </c>
      <c r="B45" s="9">
        <v>16</v>
      </c>
      <c r="C45" s="41" t="s">
        <v>1361</v>
      </c>
      <c r="D45" t="s">
        <v>1402</v>
      </c>
      <c r="E45" s="50" t="s">
        <v>1385</v>
      </c>
      <c r="F45" t="s">
        <v>1395</v>
      </c>
      <c r="G45" s="50">
        <v>1</v>
      </c>
      <c r="H45" s="50">
        <v>0</v>
      </c>
      <c r="I45" s="50">
        <v>0</v>
      </c>
      <c r="J45" s="50">
        <v>0</v>
      </c>
      <c r="K45" s="50">
        <v>0</v>
      </c>
      <c r="L45" s="50">
        <v>0</v>
      </c>
      <c r="M45" s="50">
        <v>0</v>
      </c>
      <c r="N45" t="s">
        <v>18</v>
      </c>
      <c r="O45" t="s">
        <v>1394</v>
      </c>
    </row>
    <row r="46" spans="1:15">
      <c r="A46" s="9" t="s">
        <v>565</v>
      </c>
      <c r="B46" s="9">
        <v>20</v>
      </c>
      <c r="C46" s="41" t="s">
        <v>1361</v>
      </c>
      <c r="E46" s="50" t="s">
        <v>1385</v>
      </c>
      <c r="F46" t="s">
        <v>1407</v>
      </c>
      <c r="G46">
        <v>0</v>
      </c>
      <c r="H46">
        <v>0</v>
      </c>
      <c r="I46">
        <v>1</v>
      </c>
      <c r="J46">
        <v>1</v>
      </c>
      <c r="K46">
        <v>1</v>
      </c>
      <c r="L46">
        <v>0</v>
      </c>
      <c r="M46">
        <v>0</v>
      </c>
      <c r="N46" t="s">
        <v>18</v>
      </c>
      <c r="O46" t="s">
        <v>1406</v>
      </c>
    </row>
    <row r="47" spans="1:15">
      <c r="A47" s="9" t="s">
        <v>565</v>
      </c>
      <c r="B47" s="9">
        <v>1</v>
      </c>
      <c r="C47" s="41" t="s">
        <v>429</v>
      </c>
      <c r="D47" s="50" t="s">
        <v>1310</v>
      </c>
      <c r="E47" s="50" t="s">
        <v>1309</v>
      </c>
      <c r="F47" t="s">
        <v>1314</v>
      </c>
      <c r="G47" s="50">
        <v>0</v>
      </c>
      <c r="H47" s="50">
        <v>0</v>
      </c>
      <c r="I47" s="50">
        <v>1</v>
      </c>
      <c r="J47" s="50">
        <v>1</v>
      </c>
      <c r="K47" s="50">
        <v>1</v>
      </c>
      <c r="L47" s="50">
        <v>0</v>
      </c>
      <c r="M47" s="50">
        <v>0</v>
      </c>
      <c r="N47" t="s">
        <v>18</v>
      </c>
      <c r="O47" s="62" t="s">
        <v>1311</v>
      </c>
    </row>
    <row r="48" spans="1:15">
      <c r="A48" s="9" t="s">
        <v>565</v>
      </c>
      <c r="B48" s="9">
        <v>3</v>
      </c>
      <c r="C48" s="41" t="s">
        <v>429</v>
      </c>
      <c r="D48" t="s">
        <v>1315</v>
      </c>
      <c r="E48" s="50" t="s">
        <v>1309</v>
      </c>
      <c r="F48" s="62" t="s">
        <v>1317</v>
      </c>
      <c r="G48">
        <v>0</v>
      </c>
      <c r="H48">
        <v>0</v>
      </c>
      <c r="I48">
        <v>1</v>
      </c>
      <c r="J48">
        <v>1</v>
      </c>
      <c r="K48">
        <v>1</v>
      </c>
      <c r="L48">
        <v>0</v>
      </c>
      <c r="M48">
        <v>0</v>
      </c>
      <c r="N48" t="s">
        <v>18</v>
      </c>
      <c r="O48" t="s">
        <v>1316</v>
      </c>
    </row>
    <row r="49" spans="1:15">
      <c r="A49" s="9" t="s">
        <v>565</v>
      </c>
      <c r="B49" s="9">
        <v>4</v>
      </c>
      <c r="C49" s="41" t="s">
        <v>429</v>
      </c>
      <c r="D49" s="50" t="s">
        <v>1318</v>
      </c>
      <c r="E49" s="50" t="s">
        <v>1309</v>
      </c>
      <c r="F49" s="62" t="s">
        <v>1320</v>
      </c>
      <c r="G49">
        <v>1</v>
      </c>
      <c r="H49">
        <v>0</v>
      </c>
      <c r="I49">
        <v>0</v>
      </c>
      <c r="J49">
        <v>0</v>
      </c>
      <c r="K49">
        <v>0</v>
      </c>
      <c r="L49">
        <v>0</v>
      </c>
      <c r="M49">
        <v>0</v>
      </c>
      <c r="N49" t="s">
        <v>18</v>
      </c>
      <c r="O49" s="62" t="s">
        <v>1319</v>
      </c>
    </row>
    <row r="50" spans="1:15">
      <c r="A50" s="9" t="s">
        <v>565</v>
      </c>
      <c r="B50" s="9">
        <v>7</v>
      </c>
      <c r="C50" s="41" t="s">
        <v>429</v>
      </c>
      <c r="D50" t="s">
        <v>1326</v>
      </c>
      <c r="E50" s="50" t="s">
        <v>1309</v>
      </c>
      <c r="F50" t="s">
        <v>1327</v>
      </c>
      <c r="G50">
        <v>0</v>
      </c>
      <c r="H50">
        <v>1</v>
      </c>
      <c r="I50">
        <v>0</v>
      </c>
      <c r="J50">
        <v>0</v>
      </c>
      <c r="K50">
        <v>0</v>
      </c>
      <c r="L50">
        <v>1</v>
      </c>
      <c r="M50">
        <v>0</v>
      </c>
      <c r="N50" t="s">
        <v>18</v>
      </c>
      <c r="O50" s="62" t="s">
        <v>1328</v>
      </c>
    </row>
    <row r="51" spans="1:15">
      <c r="A51" s="9" t="s">
        <v>565</v>
      </c>
      <c r="B51" s="9">
        <v>8</v>
      </c>
      <c r="C51" s="41" t="s">
        <v>429</v>
      </c>
      <c r="D51" s="50" t="s">
        <v>1326</v>
      </c>
      <c r="E51" s="50" t="s">
        <v>1309</v>
      </c>
      <c r="F51" t="s">
        <v>1330</v>
      </c>
      <c r="G51">
        <v>0</v>
      </c>
      <c r="H51">
        <v>1</v>
      </c>
      <c r="I51">
        <v>0</v>
      </c>
      <c r="J51">
        <v>0</v>
      </c>
      <c r="K51">
        <v>0</v>
      </c>
      <c r="L51">
        <v>0</v>
      </c>
      <c r="M51">
        <v>0</v>
      </c>
      <c r="N51" t="s">
        <v>18</v>
      </c>
      <c r="O51" s="62" t="s">
        <v>1329</v>
      </c>
    </row>
    <row r="52" spans="1:15">
      <c r="A52" s="9" t="s">
        <v>565</v>
      </c>
      <c r="B52" s="9">
        <v>9</v>
      </c>
      <c r="C52" s="41" t="s">
        <v>429</v>
      </c>
      <c r="D52" s="50" t="s">
        <v>1332</v>
      </c>
      <c r="E52" s="50" t="s">
        <v>1331</v>
      </c>
      <c r="F52" t="s">
        <v>1334</v>
      </c>
      <c r="G52">
        <v>0</v>
      </c>
      <c r="H52">
        <v>0</v>
      </c>
      <c r="I52">
        <v>1</v>
      </c>
      <c r="J52">
        <v>1</v>
      </c>
      <c r="K52">
        <v>1</v>
      </c>
      <c r="L52">
        <v>0</v>
      </c>
      <c r="M52">
        <v>0</v>
      </c>
      <c r="N52" t="s">
        <v>18</v>
      </c>
      <c r="O52" s="62" t="s">
        <v>1333</v>
      </c>
    </row>
    <row r="53" spans="1:15">
      <c r="A53" s="9" t="s">
        <v>565</v>
      </c>
      <c r="B53" s="9">
        <v>11</v>
      </c>
      <c r="C53" s="41" t="s">
        <v>429</v>
      </c>
      <c r="D53" s="50" t="s">
        <v>1318</v>
      </c>
      <c r="E53" s="50" t="s">
        <v>1331</v>
      </c>
      <c r="F53" t="s">
        <v>1337</v>
      </c>
      <c r="G53" s="50">
        <v>0</v>
      </c>
      <c r="H53" s="50">
        <v>0</v>
      </c>
      <c r="I53" s="50">
        <v>1</v>
      </c>
      <c r="J53" s="50">
        <v>1</v>
      </c>
      <c r="K53" s="50">
        <v>1</v>
      </c>
      <c r="L53" s="50">
        <v>0</v>
      </c>
      <c r="M53" s="50">
        <v>0</v>
      </c>
      <c r="N53" t="s">
        <v>18</v>
      </c>
      <c r="O53" s="62" t="s">
        <v>1338</v>
      </c>
    </row>
    <row r="54" spans="1:15">
      <c r="A54" s="9" t="s">
        <v>565</v>
      </c>
      <c r="B54" s="9">
        <v>12</v>
      </c>
      <c r="C54" s="41" t="s">
        <v>429</v>
      </c>
      <c r="D54" s="50" t="s">
        <v>1318</v>
      </c>
      <c r="E54" s="50" t="s">
        <v>1331</v>
      </c>
      <c r="F54" t="s">
        <v>1339</v>
      </c>
      <c r="G54" s="50">
        <v>1</v>
      </c>
      <c r="H54" s="50">
        <v>0</v>
      </c>
      <c r="I54" s="50">
        <v>0</v>
      </c>
      <c r="J54" s="50">
        <v>0</v>
      </c>
      <c r="K54" s="50">
        <v>0</v>
      </c>
      <c r="L54" s="50">
        <v>0</v>
      </c>
      <c r="M54" s="50">
        <v>0</v>
      </c>
      <c r="N54" t="s">
        <v>18</v>
      </c>
      <c r="O54" s="62" t="s">
        <v>1340</v>
      </c>
    </row>
    <row r="55" spans="1:15">
      <c r="A55" s="9" t="s">
        <v>565</v>
      </c>
      <c r="B55" s="9">
        <v>13</v>
      </c>
      <c r="C55" s="41" t="s">
        <v>429</v>
      </c>
      <c r="D55" s="50" t="s">
        <v>1321</v>
      </c>
      <c r="E55" s="50" t="s">
        <v>1331</v>
      </c>
      <c r="F55" t="s">
        <v>1342</v>
      </c>
      <c r="G55" s="50">
        <v>1</v>
      </c>
      <c r="H55" s="50">
        <v>0</v>
      </c>
      <c r="I55" s="50">
        <v>0</v>
      </c>
      <c r="J55" s="50">
        <v>0</v>
      </c>
      <c r="K55" s="50">
        <v>0</v>
      </c>
      <c r="L55" s="50">
        <v>0</v>
      </c>
      <c r="M55" s="50">
        <v>0</v>
      </c>
      <c r="N55" t="s">
        <v>18</v>
      </c>
      <c r="O55" s="6" t="s">
        <v>1341</v>
      </c>
    </row>
    <row r="56" spans="1:15">
      <c r="A56" s="9" t="s">
        <v>565</v>
      </c>
      <c r="B56" s="9">
        <v>15</v>
      </c>
      <c r="C56" s="41" t="s">
        <v>429</v>
      </c>
      <c r="D56" t="s">
        <v>1345</v>
      </c>
      <c r="E56" s="50" t="s">
        <v>1331</v>
      </c>
      <c r="F56" t="s">
        <v>1348</v>
      </c>
      <c r="G56">
        <v>0</v>
      </c>
      <c r="H56">
        <v>0</v>
      </c>
      <c r="I56">
        <v>1</v>
      </c>
      <c r="J56">
        <v>1</v>
      </c>
      <c r="K56">
        <v>1</v>
      </c>
      <c r="L56">
        <v>0</v>
      </c>
      <c r="M56">
        <v>0</v>
      </c>
      <c r="N56" t="s">
        <v>18</v>
      </c>
      <c r="O56" s="6" t="s">
        <v>1346</v>
      </c>
    </row>
    <row r="57" spans="1:15">
      <c r="A57" s="9" t="s">
        <v>565</v>
      </c>
      <c r="B57" s="9">
        <v>16</v>
      </c>
      <c r="C57" s="41" t="s">
        <v>429</v>
      </c>
      <c r="D57" s="50" t="s">
        <v>1310</v>
      </c>
      <c r="E57" s="50" t="s">
        <v>1347</v>
      </c>
      <c r="F57" t="s">
        <v>1350</v>
      </c>
      <c r="G57" s="50">
        <v>1</v>
      </c>
      <c r="H57" s="50">
        <v>0</v>
      </c>
      <c r="I57" s="50">
        <v>0</v>
      </c>
      <c r="J57" s="50">
        <v>0</v>
      </c>
      <c r="K57" s="50">
        <v>0</v>
      </c>
      <c r="L57" s="50">
        <v>0</v>
      </c>
      <c r="M57" s="50">
        <v>0</v>
      </c>
      <c r="N57" s="50" t="s">
        <v>18</v>
      </c>
      <c r="O57" s="6" t="s">
        <v>1349</v>
      </c>
    </row>
    <row r="58" spans="1:15">
      <c r="A58" s="9" t="s">
        <v>565</v>
      </c>
      <c r="B58" s="9">
        <v>18</v>
      </c>
      <c r="C58" s="41" t="s">
        <v>429</v>
      </c>
      <c r="D58" t="s">
        <v>1354</v>
      </c>
      <c r="E58" s="50" t="s">
        <v>1347</v>
      </c>
      <c r="F58" t="s">
        <v>1356</v>
      </c>
      <c r="G58">
        <v>1</v>
      </c>
      <c r="H58">
        <v>0</v>
      </c>
      <c r="I58">
        <v>0</v>
      </c>
      <c r="J58">
        <v>0</v>
      </c>
      <c r="K58">
        <v>0</v>
      </c>
      <c r="L58">
        <v>1</v>
      </c>
      <c r="M58">
        <v>0</v>
      </c>
      <c r="N58" t="s">
        <v>18</v>
      </c>
      <c r="O58" s="6" t="s">
        <v>1355</v>
      </c>
    </row>
    <row r="59" spans="1:15">
      <c r="A59" s="9" t="s">
        <v>565</v>
      </c>
      <c r="B59" s="9">
        <v>1</v>
      </c>
      <c r="C59" s="41" t="s">
        <v>443</v>
      </c>
      <c r="E59" s="6" t="s">
        <v>1278</v>
      </c>
      <c r="F59" s="6" t="s">
        <v>1279</v>
      </c>
      <c r="G59" s="50">
        <v>0</v>
      </c>
      <c r="H59" s="50">
        <v>0</v>
      </c>
      <c r="I59" s="50">
        <v>1</v>
      </c>
      <c r="J59" s="50">
        <v>0</v>
      </c>
      <c r="K59" s="50">
        <v>0</v>
      </c>
      <c r="L59" s="50">
        <v>0</v>
      </c>
      <c r="M59" s="50">
        <v>0</v>
      </c>
      <c r="N59" s="50" t="s">
        <v>18</v>
      </c>
      <c r="O59" s="62" t="s">
        <v>1280</v>
      </c>
    </row>
    <row r="60" spans="1:15">
      <c r="A60" s="9" t="s">
        <v>565</v>
      </c>
      <c r="B60" s="9">
        <v>2</v>
      </c>
      <c r="C60" s="41" t="s">
        <v>443</v>
      </c>
      <c r="D60" s="50"/>
      <c r="E60" s="6" t="s">
        <v>1278</v>
      </c>
      <c r="F60" t="s">
        <v>1282</v>
      </c>
      <c r="G60">
        <v>0</v>
      </c>
      <c r="H60">
        <v>0</v>
      </c>
      <c r="I60">
        <v>1</v>
      </c>
      <c r="J60">
        <v>1</v>
      </c>
      <c r="K60">
        <v>1</v>
      </c>
      <c r="L60">
        <v>0</v>
      </c>
      <c r="M60">
        <v>0</v>
      </c>
      <c r="N60" t="s">
        <v>18</v>
      </c>
      <c r="O60" s="62" t="s">
        <v>1281</v>
      </c>
    </row>
    <row r="61" spans="1:15">
      <c r="A61" s="9" t="s">
        <v>565</v>
      </c>
      <c r="B61" s="9">
        <v>6</v>
      </c>
      <c r="C61" s="41" t="s">
        <v>443</v>
      </c>
      <c r="D61" s="50"/>
      <c r="E61" s="6" t="s">
        <v>1283</v>
      </c>
      <c r="F61" s="6" t="s">
        <v>1291</v>
      </c>
      <c r="G61">
        <v>0</v>
      </c>
      <c r="H61">
        <v>1</v>
      </c>
      <c r="I61">
        <v>0</v>
      </c>
      <c r="J61">
        <v>0</v>
      </c>
      <c r="K61">
        <v>0</v>
      </c>
      <c r="L61">
        <v>1</v>
      </c>
      <c r="M61">
        <v>0</v>
      </c>
      <c r="N61" t="s">
        <v>18</v>
      </c>
      <c r="O61" s="62" t="s">
        <v>1290</v>
      </c>
    </row>
    <row r="62" spans="1:15">
      <c r="A62" s="9" t="s">
        <v>565</v>
      </c>
      <c r="B62" s="9">
        <v>11</v>
      </c>
      <c r="C62" s="41" t="s">
        <v>443</v>
      </c>
      <c r="D62" s="62"/>
      <c r="E62" s="6" t="s">
        <v>1293</v>
      </c>
      <c r="F62" s="6" t="s">
        <v>1302</v>
      </c>
      <c r="G62">
        <v>1</v>
      </c>
      <c r="H62">
        <v>0</v>
      </c>
      <c r="I62">
        <v>0</v>
      </c>
      <c r="J62">
        <v>0</v>
      </c>
      <c r="K62">
        <v>0</v>
      </c>
      <c r="L62">
        <v>1</v>
      </c>
      <c r="M62">
        <v>0</v>
      </c>
      <c r="N62" t="s">
        <v>18</v>
      </c>
      <c r="O62" s="54" t="s">
        <v>1301</v>
      </c>
    </row>
    <row r="63" spans="1:15">
      <c r="A63" s="9" t="s">
        <v>565</v>
      </c>
      <c r="B63" s="9">
        <v>16</v>
      </c>
      <c r="C63" s="41" t="s">
        <v>443</v>
      </c>
      <c r="E63" s="6" t="s">
        <v>1491</v>
      </c>
      <c r="F63" s="6" t="s">
        <v>1495</v>
      </c>
      <c r="G63" s="50">
        <v>0</v>
      </c>
      <c r="H63" s="50">
        <v>0</v>
      </c>
      <c r="I63" s="50">
        <v>1</v>
      </c>
      <c r="J63" s="50">
        <v>1</v>
      </c>
      <c r="K63" s="50">
        <v>1</v>
      </c>
      <c r="L63" s="50">
        <v>0</v>
      </c>
      <c r="M63" s="50">
        <v>0</v>
      </c>
      <c r="N63" t="s">
        <v>18</v>
      </c>
      <c r="O63" s="62" t="s">
        <v>1494</v>
      </c>
    </row>
    <row r="64" spans="1:15">
      <c r="A64" s="9" t="s">
        <v>565</v>
      </c>
      <c r="B64" s="9">
        <v>18</v>
      </c>
      <c r="C64" s="41" t="s">
        <v>443</v>
      </c>
      <c r="E64" s="6" t="s">
        <v>1491</v>
      </c>
      <c r="F64" s="6" t="s">
        <v>1498</v>
      </c>
      <c r="G64">
        <v>0</v>
      </c>
      <c r="H64">
        <v>0</v>
      </c>
      <c r="I64">
        <v>1</v>
      </c>
      <c r="J64">
        <v>1</v>
      </c>
      <c r="K64">
        <v>1</v>
      </c>
      <c r="L64">
        <v>0</v>
      </c>
      <c r="M64">
        <v>0</v>
      </c>
      <c r="N64" t="s">
        <v>18</v>
      </c>
      <c r="O64" s="62" t="s">
        <v>1499</v>
      </c>
    </row>
    <row r="65" spans="1:15">
      <c r="A65" s="9" t="s">
        <v>565</v>
      </c>
      <c r="B65" s="9">
        <v>3</v>
      </c>
      <c r="C65" s="41" t="s">
        <v>1361</v>
      </c>
      <c r="E65" s="62" t="s">
        <v>1362</v>
      </c>
      <c r="F65" s="62" t="s">
        <v>1368</v>
      </c>
      <c r="G65">
        <v>0</v>
      </c>
      <c r="H65">
        <v>0</v>
      </c>
      <c r="I65">
        <v>1</v>
      </c>
      <c r="J65">
        <v>1</v>
      </c>
      <c r="K65">
        <v>0</v>
      </c>
      <c r="L65">
        <v>0</v>
      </c>
      <c r="M65">
        <v>0</v>
      </c>
      <c r="N65" t="s">
        <v>33</v>
      </c>
      <c r="O65" s="6" t="s">
        <v>1367</v>
      </c>
    </row>
    <row r="66" spans="1:15">
      <c r="A66" s="9" t="s">
        <v>565</v>
      </c>
      <c r="B66" s="9">
        <v>10</v>
      </c>
      <c r="C66" s="41" t="s">
        <v>429</v>
      </c>
      <c r="D66" t="s">
        <v>1310</v>
      </c>
      <c r="E66" s="62" t="s">
        <v>1331</v>
      </c>
      <c r="F66" s="62" t="s">
        <v>1336</v>
      </c>
      <c r="G66" s="50">
        <v>0</v>
      </c>
      <c r="H66" s="50">
        <v>0</v>
      </c>
      <c r="I66" s="50">
        <v>1</v>
      </c>
      <c r="J66" s="50">
        <v>1</v>
      </c>
      <c r="K66" s="50">
        <v>0</v>
      </c>
      <c r="L66" s="50">
        <v>0</v>
      </c>
      <c r="M66" s="50">
        <v>0</v>
      </c>
      <c r="N66" t="s">
        <v>33</v>
      </c>
      <c r="O66" s="62" t="s">
        <v>1335</v>
      </c>
    </row>
    <row r="67" spans="1:15">
      <c r="A67" s="9" t="s">
        <v>565</v>
      </c>
      <c r="B67" s="9">
        <v>17</v>
      </c>
      <c r="C67" s="41" t="s">
        <v>429</v>
      </c>
      <c r="D67" t="s">
        <v>1353</v>
      </c>
      <c r="E67" s="62" t="s">
        <v>1347</v>
      </c>
      <c r="F67" s="62" t="s">
        <v>1352</v>
      </c>
      <c r="G67" s="50">
        <v>0</v>
      </c>
      <c r="H67" s="50">
        <v>0</v>
      </c>
      <c r="I67" s="50">
        <v>1</v>
      </c>
      <c r="J67" s="50">
        <v>1</v>
      </c>
      <c r="K67" s="50">
        <v>0</v>
      </c>
      <c r="L67" s="50">
        <v>0</v>
      </c>
      <c r="M67" s="50">
        <v>0</v>
      </c>
      <c r="N67" t="s">
        <v>33</v>
      </c>
      <c r="O67" s="6" t="s">
        <v>1351</v>
      </c>
    </row>
    <row r="68" spans="1:15">
      <c r="A68" s="9" t="s">
        <v>565</v>
      </c>
      <c r="B68" s="9">
        <v>5</v>
      </c>
      <c r="C68" s="41" t="s">
        <v>1361</v>
      </c>
      <c r="E68" s="62" t="s">
        <v>1362</v>
      </c>
      <c r="F68" s="62" t="s">
        <v>1372</v>
      </c>
      <c r="G68" s="50">
        <v>0</v>
      </c>
      <c r="H68" s="50">
        <v>1</v>
      </c>
      <c r="I68" s="50">
        <v>0</v>
      </c>
      <c r="J68" s="50">
        <v>0</v>
      </c>
      <c r="K68" s="50">
        <v>0</v>
      </c>
      <c r="L68" s="50">
        <v>0</v>
      </c>
      <c r="M68" s="50">
        <v>0</v>
      </c>
      <c r="N68" t="s">
        <v>23</v>
      </c>
      <c r="O68" s="6" t="s">
        <v>1371</v>
      </c>
    </row>
    <row r="69" spans="1:15">
      <c r="A69" s="9" t="s">
        <v>565</v>
      </c>
      <c r="B69" s="9">
        <v>1</v>
      </c>
      <c r="C69" s="41" t="s">
        <v>1361</v>
      </c>
      <c r="D69" s="6" t="s">
        <v>1403</v>
      </c>
      <c r="E69" s="62" t="s">
        <v>1362</v>
      </c>
      <c r="F69" s="62" t="s">
        <v>1364</v>
      </c>
      <c r="G69">
        <v>0</v>
      </c>
      <c r="H69">
        <v>1</v>
      </c>
      <c r="I69">
        <v>0</v>
      </c>
      <c r="J69">
        <v>0</v>
      </c>
      <c r="K69">
        <v>0</v>
      </c>
      <c r="L69">
        <v>0</v>
      </c>
      <c r="M69">
        <v>0</v>
      </c>
      <c r="N69" t="s">
        <v>16</v>
      </c>
      <c r="O69" s="6" t="s">
        <v>1363</v>
      </c>
    </row>
    <row r="70" spans="1:15">
      <c r="A70" s="9" t="s">
        <v>565</v>
      </c>
      <c r="B70" s="9">
        <v>7</v>
      </c>
      <c r="C70" s="41" t="s">
        <v>1361</v>
      </c>
      <c r="E70" s="62" t="s">
        <v>1362</v>
      </c>
      <c r="F70" s="62" t="s">
        <v>1376</v>
      </c>
      <c r="G70">
        <v>1</v>
      </c>
      <c r="H70">
        <v>0</v>
      </c>
      <c r="I70">
        <v>0</v>
      </c>
      <c r="J70">
        <v>0</v>
      </c>
      <c r="K70">
        <v>0</v>
      </c>
      <c r="L70">
        <v>0</v>
      </c>
      <c r="M70">
        <v>0</v>
      </c>
      <c r="N70" t="s">
        <v>16</v>
      </c>
      <c r="O70" t="s">
        <v>1375</v>
      </c>
    </row>
    <row r="71" spans="1:15">
      <c r="A71" s="9" t="s">
        <v>565</v>
      </c>
      <c r="B71" s="9">
        <v>2</v>
      </c>
      <c r="C71" s="41" t="s">
        <v>429</v>
      </c>
      <c r="D71" t="s">
        <v>1310</v>
      </c>
      <c r="E71" s="62" t="s">
        <v>1309</v>
      </c>
      <c r="F71" s="62" t="s">
        <v>1313</v>
      </c>
      <c r="G71">
        <v>1</v>
      </c>
      <c r="H71">
        <v>0</v>
      </c>
      <c r="I71">
        <v>0</v>
      </c>
      <c r="J71">
        <v>0</v>
      </c>
      <c r="K71">
        <v>0</v>
      </c>
      <c r="L71">
        <v>0</v>
      </c>
      <c r="M71">
        <v>0</v>
      </c>
      <c r="N71" t="s">
        <v>16</v>
      </c>
      <c r="O71" t="s">
        <v>1312</v>
      </c>
    </row>
    <row r="72" spans="1:15">
      <c r="A72" s="9" t="s">
        <v>565</v>
      </c>
      <c r="B72" s="9">
        <v>5</v>
      </c>
      <c r="C72" s="41" t="s">
        <v>429</v>
      </c>
      <c r="D72" t="s">
        <v>1321</v>
      </c>
      <c r="E72" s="62" t="s">
        <v>1309</v>
      </c>
      <c r="F72" s="62" t="s">
        <v>1325</v>
      </c>
      <c r="G72" s="50">
        <v>0</v>
      </c>
      <c r="H72" s="50">
        <v>1</v>
      </c>
      <c r="I72" s="50">
        <v>0</v>
      </c>
      <c r="J72" s="50">
        <v>0</v>
      </c>
      <c r="K72" s="50">
        <v>0</v>
      </c>
      <c r="L72" s="50">
        <v>0</v>
      </c>
      <c r="M72" s="50">
        <v>0</v>
      </c>
      <c r="N72" t="s">
        <v>16</v>
      </c>
      <c r="O72" s="62" t="s">
        <v>1322</v>
      </c>
    </row>
    <row r="73" spans="1:15">
      <c r="A73" s="9" t="s">
        <v>565</v>
      </c>
      <c r="B73" s="9">
        <v>6</v>
      </c>
      <c r="C73" s="41" t="s">
        <v>429</v>
      </c>
      <c r="D73" t="s">
        <v>1321</v>
      </c>
      <c r="E73" s="62" t="s">
        <v>1309</v>
      </c>
      <c r="F73" s="62" t="s">
        <v>1323</v>
      </c>
      <c r="G73">
        <v>1</v>
      </c>
      <c r="H73">
        <v>0</v>
      </c>
      <c r="I73">
        <v>0</v>
      </c>
      <c r="J73">
        <v>0</v>
      </c>
      <c r="K73">
        <v>0</v>
      </c>
      <c r="L73">
        <v>0</v>
      </c>
      <c r="M73">
        <v>0</v>
      </c>
      <c r="N73" t="s">
        <v>16</v>
      </c>
      <c r="O73" t="s">
        <v>1324</v>
      </c>
    </row>
    <row r="74" spans="1:15">
      <c r="A74" s="9" t="s">
        <v>565</v>
      </c>
      <c r="B74" s="9">
        <v>5</v>
      </c>
      <c r="C74" s="41" t="s">
        <v>443</v>
      </c>
      <c r="E74" s="6" t="s">
        <v>1283</v>
      </c>
      <c r="F74" s="6" t="s">
        <v>1288</v>
      </c>
      <c r="G74">
        <v>1</v>
      </c>
      <c r="H74">
        <v>0</v>
      </c>
      <c r="I74">
        <v>0</v>
      </c>
      <c r="J74">
        <v>0</v>
      </c>
      <c r="K74">
        <v>0</v>
      </c>
      <c r="L74">
        <v>0</v>
      </c>
      <c r="M74">
        <v>0</v>
      </c>
      <c r="N74" t="s">
        <v>16</v>
      </c>
      <c r="O74" t="s">
        <v>1289</v>
      </c>
    </row>
    <row r="75" spans="1:15">
      <c r="A75" s="9" t="s">
        <v>565</v>
      </c>
      <c r="B75" s="9">
        <v>13</v>
      </c>
      <c r="C75" s="41" t="s">
        <v>443</v>
      </c>
      <c r="E75" s="6" t="s">
        <v>1293</v>
      </c>
      <c r="F75" s="6" t="s">
        <v>1306</v>
      </c>
      <c r="G75">
        <v>1</v>
      </c>
      <c r="H75">
        <v>0</v>
      </c>
      <c r="I75">
        <v>0</v>
      </c>
      <c r="J75">
        <v>0</v>
      </c>
      <c r="K75">
        <v>0</v>
      </c>
      <c r="L75">
        <v>0</v>
      </c>
      <c r="M75">
        <v>0</v>
      </c>
      <c r="N75" t="s">
        <v>16</v>
      </c>
      <c r="O75" t="s">
        <v>1305</v>
      </c>
    </row>
    <row r="76" spans="1:15">
      <c r="A76" s="9" t="s">
        <v>565</v>
      </c>
      <c r="B76" s="9">
        <v>14</v>
      </c>
      <c r="C76" s="41" t="s">
        <v>443</v>
      </c>
      <c r="E76" s="6" t="s">
        <v>1293</v>
      </c>
      <c r="F76" s="6" t="s">
        <v>1308</v>
      </c>
      <c r="G76">
        <v>0</v>
      </c>
      <c r="H76">
        <v>1</v>
      </c>
      <c r="I76">
        <v>0</v>
      </c>
      <c r="J76">
        <v>0</v>
      </c>
      <c r="K76">
        <v>0</v>
      </c>
      <c r="L76">
        <v>0</v>
      </c>
      <c r="M76">
        <v>0</v>
      </c>
      <c r="N76" t="s">
        <v>16</v>
      </c>
      <c r="O76" t="s">
        <v>1307</v>
      </c>
    </row>
    <row r="77" spans="1:15">
      <c r="A77" s="9" t="s">
        <v>565</v>
      </c>
      <c r="B77" s="9">
        <v>15</v>
      </c>
      <c r="C77" s="41" t="s">
        <v>443</v>
      </c>
      <c r="E77" s="6" t="s">
        <v>1491</v>
      </c>
      <c r="F77" s="6" t="s">
        <v>1492</v>
      </c>
      <c r="G77" s="50">
        <v>1</v>
      </c>
      <c r="H77" s="50">
        <v>0</v>
      </c>
      <c r="I77" s="50">
        <v>0</v>
      </c>
      <c r="J77" s="50">
        <v>0</v>
      </c>
      <c r="K77" s="50">
        <v>0</v>
      </c>
      <c r="L77" s="50">
        <v>0</v>
      </c>
      <c r="M77" s="50">
        <v>0</v>
      </c>
      <c r="N77" t="s">
        <v>16</v>
      </c>
      <c r="O77" t="s">
        <v>1493</v>
      </c>
    </row>
    <row r="78" spans="1:15">
      <c r="A78" s="9" t="s">
        <v>565</v>
      </c>
      <c r="B78" s="9">
        <v>17</v>
      </c>
      <c r="C78" s="41" t="s">
        <v>443</v>
      </c>
      <c r="D78" s="50"/>
      <c r="E78" s="6" t="s">
        <v>1491</v>
      </c>
      <c r="F78" s="6" t="s">
        <v>1496</v>
      </c>
      <c r="G78">
        <v>0</v>
      </c>
      <c r="H78">
        <v>0</v>
      </c>
      <c r="I78">
        <v>1</v>
      </c>
      <c r="J78">
        <v>1</v>
      </c>
      <c r="K78">
        <v>1</v>
      </c>
      <c r="L78">
        <v>0</v>
      </c>
      <c r="M78">
        <v>0</v>
      </c>
      <c r="N78" t="s">
        <v>16</v>
      </c>
      <c r="O78" t="s">
        <v>1497</v>
      </c>
    </row>
    <row r="79" spans="1:15">
      <c r="A79" s="9" t="s">
        <v>565</v>
      </c>
      <c r="B79" s="9">
        <v>19</v>
      </c>
      <c r="C79" s="41" t="s">
        <v>443</v>
      </c>
      <c r="D79" s="62"/>
      <c r="E79" s="6" t="s">
        <v>1491</v>
      </c>
      <c r="F79" s="6" t="s">
        <v>1501</v>
      </c>
      <c r="G79">
        <v>0</v>
      </c>
      <c r="H79">
        <v>1</v>
      </c>
      <c r="I79">
        <v>0</v>
      </c>
      <c r="J79">
        <v>0</v>
      </c>
      <c r="K79">
        <v>0</v>
      </c>
      <c r="L79">
        <v>0</v>
      </c>
      <c r="M79">
        <v>0</v>
      </c>
      <c r="N79" t="s">
        <v>16</v>
      </c>
      <c r="O79" s="62" t="s">
        <v>1500</v>
      </c>
    </row>
    <row r="80" spans="1:15">
      <c r="A80" s="9" t="s">
        <v>565</v>
      </c>
      <c r="B80" s="9">
        <v>20</v>
      </c>
      <c r="C80" s="41" t="s">
        <v>443</v>
      </c>
      <c r="D80" s="50"/>
      <c r="E80" s="6" t="s">
        <v>1491</v>
      </c>
      <c r="F80" s="6" t="s">
        <v>1502</v>
      </c>
      <c r="G80">
        <v>1</v>
      </c>
      <c r="H80">
        <v>0</v>
      </c>
      <c r="I80">
        <v>0</v>
      </c>
      <c r="J80">
        <v>0</v>
      </c>
      <c r="K80">
        <v>0</v>
      </c>
      <c r="L80">
        <v>0</v>
      </c>
      <c r="M80">
        <v>0</v>
      </c>
      <c r="N80" t="s">
        <v>16</v>
      </c>
      <c r="O80" t="s">
        <v>1503</v>
      </c>
    </row>
    <row r="81" spans="1:15">
      <c r="A81" s="9" t="s">
        <v>565</v>
      </c>
      <c r="B81" s="9">
        <v>19</v>
      </c>
      <c r="C81" s="41" t="s">
        <v>429</v>
      </c>
      <c r="D81" t="s">
        <v>1321</v>
      </c>
      <c r="E81" s="62" t="s">
        <v>1347</v>
      </c>
      <c r="F81" s="62" t="s">
        <v>1358</v>
      </c>
      <c r="G81">
        <v>0</v>
      </c>
      <c r="H81">
        <v>0</v>
      </c>
      <c r="I81">
        <v>1</v>
      </c>
      <c r="J81">
        <v>1</v>
      </c>
      <c r="K81">
        <v>0</v>
      </c>
      <c r="L81">
        <v>0</v>
      </c>
      <c r="M81">
        <v>0</v>
      </c>
      <c r="N81" t="s">
        <v>27</v>
      </c>
      <c r="O81" s="6" t="s">
        <v>1357</v>
      </c>
    </row>
    <row r="82" spans="1:15">
      <c r="F82" s="65" t="s">
        <v>1428</v>
      </c>
      <c r="G82" s="65">
        <f t="shared" ref="G82:M82" si="0">SUM(G2:G81)</f>
        <v>18</v>
      </c>
      <c r="H82" s="65">
        <f t="shared" si="0"/>
        <v>17</v>
      </c>
      <c r="I82" s="65">
        <f t="shared" si="0"/>
        <v>45</v>
      </c>
      <c r="J82" s="65">
        <f t="shared" si="0"/>
        <v>42</v>
      </c>
      <c r="K82" s="65">
        <f t="shared" si="0"/>
        <v>27</v>
      </c>
      <c r="L82" s="65">
        <f t="shared" si="0"/>
        <v>6</v>
      </c>
      <c r="M82" s="65">
        <f t="shared" si="0"/>
        <v>0</v>
      </c>
    </row>
    <row r="85" spans="1:15">
      <c r="A85" s="86" t="s">
        <v>1843</v>
      </c>
      <c r="B85" s="123" t="s">
        <v>1959</v>
      </c>
      <c r="C85" s="123"/>
      <c r="D85" s="123"/>
      <c r="E85" s="62"/>
      <c r="F85" s="86" t="s">
        <v>1843</v>
      </c>
      <c r="G85" s="123" t="s">
        <v>1967</v>
      </c>
      <c r="H85" s="123"/>
      <c r="I85" s="123"/>
      <c r="J85" s="62"/>
      <c r="K85" s="62"/>
      <c r="L85" s="62"/>
      <c r="M85" s="62"/>
      <c r="N85" s="62"/>
    </row>
    <row r="86" spans="1:15">
      <c r="A86" s="86"/>
      <c r="B86" s="123"/>
      <c r="C86" s="123"/>
      <c r="D86" s="123"/>
      <c r="E86" s="62"/>
      <c r="F86" s="86"/>
      <c r="G86" s="123"/>
      <c r="H86" s="123"/>
      <c r="I86" s="123"/>
      <c r="J86" s="62"/>
      <c r="K86" s="62"/>
      <c r="L86" s="62"/>
      <c r="M86" s="62"/>
      <c r="N86" s="62"/>
    </row>
    <row r="87" spans="1:15">
      <c r="A87" s="86" t="s">
        <v>1845</v>
      </c>
      <c r="B87" s="123"/>
      <c r="C87" s="123"/>
      <c r="D87" s="123"/>
      <c r="E87" s="62"/>
      <c r="F87" s="86" t="s">
        <v>1845</v>
      </c>
      <c r="G87" s="123"/>
      <c r="H87" s="123"/>
      <c r="I87" s="123"/>
      <c r="J87" s="62"/>
      <c r="K87" s="62"/>
      <c r="L87" s="62"/>
      <c r="M87" s="62"/>
      <c r="N87" s="62"/>
    </row>
    <row r="88" spans="1:15">
      <c r="A88" s="86" t="s">
        <v>1846</v>
      </c>
      <c r="B88" s="123" t="s">
        <v>1847</v>
      </c>
      <c r="C88" s="123"/>
      <c r="D88" s="123"/>
      <c r="E88" s="62"/>
      <c r="F88" s="86" t="s">
        <v>1846</v>
      </c>
      <c r="G88" s="123" t="s">
        <v>1847</v>
      </c>
      <c r="H88" s="123"/>
      <c r="I88" s="123"/>
      <c r="J88" s="62"/>
      <c r="K88" s="62"/>
      <c r="L88" s="62"/>
      <c r="M88" s="62"/>
      <c r="N88" s="62"/>
    </row>
    <row r="89" spans="1:15">
      <c r="A89" s="86" t="s">
        <v>1848</v>
      </c>
      <c r="B89" s="123" t="s">
        <v>1960</v>
      </c>
      <c r="C89" s="123"/>
      <c r="D89" s="123"/>
      <c r="E89" s="62"/>
      <c r="F89" s="86" t="s">
        <v>1848</v>
      </c>
      <c r="G89" s="123" t="s">
        <v>1968</v>
      </c>
      <c r="H89" s="123"/>
      <c r="I89" s="123"/>
      <c r="J89" s="62"/>
      <c r="K89" s="62"/>
      <c r="L89" s="62"/>
      <c r="M89" s="62"/>
      <c r="N89" s="62"/>
    </row>
    <row r="90" spans="1:15">
      <c r="A90" s="86" t="s">
        <v>1850</v>
      </c>
      <c r="B90" s="123">
        <v>3.3519999999999999</v>
      </c>
      <c r="C90" s="123"/>
      <c r="D90" s="123"/>
      <c r="E90" s="62"/>
      <c r="F90" s="86" t="s">
        <v>1850</v>
      </c>
      <c r="G90" s="123">
        <v>0.1343</v>
      </c>
      <c r="H90" s="123"/>
      <c r="I90" s="123"/>
      <c r="J90" s="62"/>
      <c r="K90" s="62"/>
      <c r="L90" s="62"/>
      <c r="M90" s="62"/>
      <c r="N90" s="62"/>
    </row>
    <row r="91" spans="1:15">
      <c r="A91" s="86" t="s">
        <v>1851</v>
      </c>
      <c r="B91" s="123">
        <v>8.0000000000000004E-4</v>
      </c>
      <c r="C91" s="123"/>
      <c r="D91" s="123"/>
      <c r="E91" s="62"/>
      <c r="F91" s="86" t="s">
        <v>1851</v>
      </c>
      <c r="G91" s="123">
        <v>0.89319999999999999</v>
      </c>
      <c r="H91" s="123"/>
      <c r="I91" s="123"/>
      <c r="J91" s="62"/>
      <c r="K91" s="62"/>
      <c r="L91" s="62"/>
      <c r="M91" s="62"/>
      <c r="N91" s="62"/>
    </row>
    <row r="92" spans="1:15">
      <c r="A92" s="86" t="s">
        <v>1852</v>
      </c>
      <c r="B92" s="123" t="s">
        <v>1770</v>
      </c>
      <c r="C92" s="123"/>
      <c r="D92" s="123"/>
      <c r="E92" s="62"/>
      <c r="F92" s="86" t="s">
        <v>1852</v>
      </c>
      <c r="G92" s="123" t="s">
        <v>1771</v>
      </c>
      <c r="H92" s="123"/>
      <c r="I92" s="123"/>
      <c r="J92" s="62"/>
      <c r="K92" s="62"/>
      <c r="L92" s="62"/>
      <c r="M92" s="62"/>
      <c r="N92" s="62"/>
    </row>
    <row r="93" spans="1:15">
      <c r="A93" s="86" t="s">
        <v>1853</v>
      </c>
      <c r="B93" s="123" t="s">
        <v>1854</v>
      </c>
      <c r="C93" s="123"/>
      <c r="D93" s="123"/>
      <c r="E93" s="62"/>
      <c r="F93" s="86" t="s">
        <v>1853</v>
      </c>
      <c r="G93" s="123" t="s">
        <v>1854</v>
      </c>
      <c r="H93" s="123"/>
      <c r="I93" s="123"/>
      <c r="J93" s="62"/>
      <c r="K93" s="62"/>
      <c r="L93" s="62"/>
      <c r="M93" s="62"/>
      <c r="N93" s="62"/>
    </row>
    <row r="94" spans="1:15">
      <c r="A94" s="86" t="s">
        <v>1855</v>
      </c>
      <c r="B94" s="123" t="s">
        <v>1874</v>
      </c>
      <c r="C94" s="123"/>
      <c r="D94" s="123"/>
      <c r="E94" s="62"/>
      <c r="F94" s="86" t="s">
        <v>1855</v>
      </c>
      <c r="G94" s="123" t="s">
        <v>1856</v>
      </c>
      <c r="H94" s="123"/>
      <c r="I94" s="123"/>
      <c r="J94" s="62"/>
      <c r="K94" s="62"/>
      <c r="L94" s="62"/>
      <c r="M94" s="62"/>
      <c r="N94" s="62"/>
    </row>
    <row r="95" spans="1:15">
      <c r="A95" s="86"/>
      <c r="B95" s="123"/>
      <c r="C95" s="123"/>
      <c r="D95" s="123"/>
      <c r="E95" s="62"/>
      <c r="F95" s="86"/>
      <c r="G95" s="123"/>
      <c r="H95" s="123"/>
      <c r="I95" s="123"/>
      <c r="J95" s="62"/>
      <c r="K95" s="62"/>
      <c r="L95" s="62"/>
      <c r="M95" s="62"/>
      <c r="N95" s="62"/>
    </row>
    <row r="96" spans="1:15">
      <c r="A96" s="86" t="s">
        <v>1857</v>
      </c>
      <c r="B96" s="123" t="s">
        <v>1875</v>
      </c>
      <c r="C96" s="123" t="s">
        <v>1886</v>
      </c>
      <c r="D96" s="123" t="s">
        <v>1777</v>
      </c>
      <c r="E96" s="62"/>
      <c r="F96" s="86" t="s">
        <v>1857</v>
      </c>
      <c r="G96" s="123" t="s">
        <v>1858</v>
      </c>
      <c r="H96" s="123" t="s">
        <v>1859</v>
      </c>
      <c r="I96" s="123" t="s">
        <v>1777</v>
      </c>
      <c r="J96" s="62"/>
      <c r="K96" s="62"/>
      <c r="L96" s="62"/>
      <c r="M96" s="62"/>
      <c r="N96" s="62"/>
    </row>
    <row r="97" spans="1:14">
      <c r="A97" s="86" t="s">
        <v>1860</v>
      </c>
      <c r="B97" s="123">
        <v>24</v>
      </c>
      <c r="C97" s="123">
        <v>56</v>
      </c>
      <c r="D97" s="123">
        <v>80</v>
      </c>
      <c r="E97" s="62"/>
      <c r="F97" s="86" t="s">
        <v>1860</v>
      </c>
      <c r="G97" s="123">
        <v>14</v>
      </c>
      <c r="H97" s="123">
        <v>10</v>
      </c>
      <c r="I97" s="123">
        <v>24</v>
      </c>
      <c r="J97" s="62"/>
      <c r="K97" s="62"/>
      <c r="L97" s="62"/>
      <c r="M97" s="62"/>
      <c r="N97" s="62"/>
    </row>
    <row r="98" spans="1:14">
      <c r="A98" s="86" t="s">
        <v>1861</v>
      </c>
      <c r="B98" s="123">
        <v>45</v>
      </c>
      <c r="C98" s="123">
        <v>35</v>
      </c>
      <c r="D98" s="123">
        <v>80</v>
      </c>
      <c r="E98" s="62"/>
      <c r="F98" s="86" t="s">
        <v>1861</v>
      </c>
      <c r="G98" s="123">
        <v>27</v>
      </c>
      <c r="H98" s="123">
        <v>18</v>
      </c>
      <c r="I98" s="123">
        <v>45</v>
      </c>
      <c r="J98" s="62"/>
      <c r="K98" s="62"/>
      <c r="L98" s="62"/>
      <c r="M98" s="62"/>
      <c r="N98" s="62"/>
    </row>
    <row r="99" spans="1:14">
      <c r="A99" s="86" t="s">
        <v>1777</v>
      </c>
      <c r="B99" s="123">
        <v>69</v>
      </c>
      <c r="C99" s="123">
        <v>91</v>
      </c>
      <c r="D99" s="123">
        <v>160</v>
      </c>
      <c r="E99" s="62"/>
      <c r="F99" s="86" t="s">
        <v>1777</v>
      </c>
      <c r="G99" s="123">
        <v>41</v>
      </c>
      <c r="H99" s="123">
        <v>28</v>
      </c>
      <c r="I99" s="123">
        <v>69</v>
      </c>
      <c r="J99" s="62"/>
      <c r="K99" s="62"/>
      <c r="L99" s="62"/>
      <c r="M99" s="62"/>
      <c r="N99" s="62"/>
    </row>
    <row r="100" spans="1:14">
      <c r="A100" s="86"/>
      <c r="B100" s="123"/>
      <c r="C100" s="123"/>
      <c r="D100" s="123"/>
      <c r="E100" s="62"/>
      <c r="F100" s="86"/>
      <c r="G100" s="123"/>
      <c r="H100" s="123"/>
      <c r="I100" s="123"/>
      <c r="J100" s="62"/>
      <c r="K100" s="62"/>
      <c r="L100" s="62"/>
      <c r="M100" s="62"/>
      <c r="N100" s="62"/>
    </row>
    <row r="101" spans="1:14">
      <c r="A101" s="86" t="s">
        <v>1862</v>
      </c>
      <c r="B101" s="123" t="s">
        <v>1875</v>
      </c>
      <c r="C101" s="123" t="s">
        <v>1886</v>
      </c>
      <c r="D101" s="123"/>
      <c r="E101" s="62"/>
      <c r="F101" s="86" t="s">
        <v>1862</v>
      </c>
      <c r="G101" s="123" t="s">
        <v>1858</v>
      </c>
      <c r="H101" s="123" t="s">
        <v>1859</v>
      </c>
      <c r="I101" s="123"/>
      <c r="J101" s="62"/>
      <c r="K101" s="62"/>
      <c r="L101" s="62"/>
      <c r="M101" s="62"/>
      <c r="N101" s="62"/>
    </row>
    <row r="102" spans="1:14">
      <c r="A102" s="86" t="s">
        <v>1860</v>
      </c>
      <c r="B102" s="123" t="s">
        <v>1863</v>
      </c>
      <c r="C102" s="123" t="s">
        <v>1864</v>
      </c>
      <c r="D102" s="123"/>
      <c r="E102" s="62"/>
      <c r="F102" s="86" t="s">
        <v>1860</v>
      </c>
      <c r="G102" s="123" t="s">
        <v>1969</v>
      </c>
      <c r="H102" s="123" t="s">
        <v>1970</v>
      </c>
      <c r="I102" s="123"/>
      <c r="J102" s="62"/>
      <c r="K102" s="62"/>
      <c r="L102" s="62"/>
      <c r="M102" s="62"/>
      <c r="N102" s="62"/>
    </row>
    <row r="103" spans="1:14">
      <c r="A103" s="86" t="s">
        <v>1861</v>
      </c>
      <c r="B103" s="123" t="s">
        <v>1961</v>
      </c>
      <c r="C103" s="123" t="s">
        <v>1962</v>
      </c>
      <c r="D103" s="123"/>
      <c r="E103" s="62"/>
      <c r="F103" s="86" t="s">
        <v>1861</v>
      </c>
      <c r="G103" s="123" t="s">
        <v>1971</v>
      </c>
      <c r="H103" s="123" t="s">
        <v>1972</v>
      </c>
      <c r="I103" s="123"/>
      <c r="J103" s="62"/>
      <c r="K103" s="62"/>
      <c r="L103" s="62"/>
      <c r="M103" s="62"/>
      <c r="N103" s="62"/>
    </row>
    <row r="104" spans="1:14">
      <c r="A104" s="86"/>
      <c r="B104" s="123"/>
      <c r="C104" s="123"/>
      <c r="D104" s="123"/>
      <c r="E104" s="62"/>
      <c r="F104" s="86"/>
      <c r="G104" s="123"/>
      <c r="H104" s="123"/>
      <c r="I104" s="123"/>
      <c r="J104" s="62"/>
      <c r="K104" s="62"/>
      <c r="L104" s="62"/>
      <c r="M104" s="62"/>
      <c r="N104" s="62"/>
    </row>
    <row r="105" spans="1:14">
      <c r="A105" s="86" t="s">
        <v>1867</v>
      </c>
      <c r="B105" s="123" t="s">
        <v>1875</v>
      </c>
      <c r="C105" s="123" t="s">
        <v>1886</v>
      </c>
      <c r="D105" s="123"/>
      <c r="E105" s="62"/>
      <c r="F105" s="86" t="s">
        <v>1867</v>
      </c>
      <c r="G105" s="123" t="s">
        <v>1858</v>
      </c>
      <c r="H105" s="123" t="s">
        <v>1859</v>
      </c>
      <c r="I105" s="123"/>
      <c r="J105" s="62"/>
      <c r="K105" s="62"/>
      <c r="L105" s="62"/>
      <c r="M105" s="62"/>
      <c r="N105" s="62"/>
    </row>
    <row r="106" spans="1:14">
      <c r="A106" s="86" t="s">
        <v>1860</v>
      </c>
      <c r="B106" s="123" t="s">
        <v>1963</v>
      </c>
      <c r="C106" s="123" t="s">
        <v>1964</v>
      </c>
      <c r="D106" s="123"/>
      <c r="E106" s="62"/>
      <c r="F106" s="86" t="s">
        <v>1860</v>
      </c>
      <c r="G106" s="123" t="s">
        <v>1973</v>
      </c>
      <c r="H106" s="123" t="s">
        <v>1937</v>
      </c>
      <c r="I106" s="123"/>
      <c r="J106" s="62"/>
      <c r="K106" s="62"/>
      <c r="L106" s="62"/>
      <c r="M106" s="62"/>
      <c r="N106" s="62"/>
    </row>
    <row r="107" spans="1:14">
      <c r="A107" s="86" t="s">
        <v>1861</v>
      </c>
      <c r="B107" s="123" t="s">
        <v>1965</v>
      </c>
      <c r="C107" s="123" t="s">
        <v>1966</v>
      </c>
      <c r="D107" s="123"/>
      <c r="E107" s="62"/>
      <c r="F107" s="86" t="s">
        <v>1861</v>
      </c>
      <c r="G107" s="123" t="s">
        <v>1974</v>
      </c>
      <c r="H107" s="123" t="s">
        <v>1939</v>
      </c>
      <c r="I107" s="123"/>
      <c r="J107" s="62"/>
      <c r="K107" s="62"/>
      <c r="L107" s="62"/>
      <c r="M107" s="62"/>
      <c r="N107" s="62"/>
    </row>
    <row r="108" spans="1:14">
      <c r="C108" s="41"/>
      <c r="D108" s="62"/>
      <c r="E108" s="62"/>
      <c r="F108" s="62"/>
      <c r="G108" s="62"/>
      <c r="H108" s="62"/>
      <c r="I108" s="62"/>
      <c r="J108" s="62"/>
      <c r="K108" s="62"/>
      <c r="L108" s="62"/>
      <c r="M108" s="62"/>
      <c r="N108" s="62"/>
    </row>
    <row r="109" spans="1:14">
      <c r="C109" s="41"/>
      <c r="D109" s="62"/>
      <c r="E109" s="62"/>
      <c r="F109" s="62"/>
      <c r="G109" s="62"/>
      <c r="H109" s="62"/>
      <c r="I109" s="62"/>
      <c r="J109" s="62"/>
      <c r="K109" s="62"/>
      <c r="L109" s="62"/>
      <c r="M109" s="62"/>
      <c r="N109" s="62"/>
    </row>
    <row r="110" spans="1:14">
      <c r="C110" s="41"/>
      <c r="D110" s="62"/>
      <c r="E110" s="62"/>
      <c r="F110" s="62"/>
      <c r="G110" s="62"/>
      <c r="H110" s="62"/>
      <c r="I110" s="62"/>
      <c r="J110" s="62"/>
      <c r="K110" s="62"/>
      <c r="L110" s="62"/>
      <c r="M110" s="62"/>
      <c r="N110" s="62"/>
    </row>
    <row r="111" spans="1:14">
      <c r="C111" s="41"/>
      <c r="D111" s="62"/>
      <c r="E111" s="62"/>
      <c r="F111" s="62"/>
      <c r="G111" s="62"/>
      <c r="H111" s="62"/>
      <c r="I111" s="62"/>
      <c r="J111" s="62"/>
      <c r="K111" s="62"/>
      <c r="L111" s="62"/>
      <c r="M111" s="62"/>
      <c r="N111" s="62"/>
    </row>
    <row r="112" spans="1:14">
      <c r="C112" s="41"/>
      <c r="D112" s="62"/>
      <c r="E112" s="6"/>
      <c r="F112" s="6"/>
      <c r="G112" s="62"/>
      <c r="H112" s="62"/>
      <c r="I112" s="62"/>
      <c r="J112" s="62"/>
      <c r="K112" s="62"/>
      <c r="L112" s="62"/>
      <c r="M112" s="62"/>
      <c r="N112" s="62"/>
    </row>
    <row r="113" spans="3:14">
      <c r="C113" s="41"/>
      <c r="D113" s="62"/>
      <c r="E113" s="6"/>
      <c r="F113" s="6"/>
      <c r="G113" s="62"/>
      <c r="H113" s="62"/>
      <c r="I113" s="62"/>
      <c r="J113" s="62"/>
      <c r="K113" s="62"/>
      <c r="L113" s="62"/>
      <c r="M113" s="62"/>
      <c r="N113" s="62"/>
    </row>
    <row r="114" spans="3:14">
      <c r="C114" s="41"/>
      <c r="D114" s="62"/>
      <c r="E114" s="6"/>
      <c r="F114" s="6"/>
      <c r="G114" s="62"/>
      <c r="H114" s="62"/>
      <c r="I114" s="62"/>
      <c r="J114" s="62"/>
      <c r="K114" s="62"/>
      <c r="L114" s="62"/>
      <c r="M114" s="62"/>
      <c r="N114" s="62"/>
    </row>
    <row r="115" spans="3:14">
      <c r="C115" s="41"/>
      <c r="D115" s="62"/>
      <c r="E115" s="6"/>
      <c r="F115" s="6"/>
      <c r="G115" s="62"/>
      <c r="H115" s="62"/>
      <c r="I115" s="62"/>
      <c r="J115" s="62"/>
      <c r="K115" s="62"/>
      <c r="L115" s="62"/>
      <c r="M115" s="62"/>
      <c r="N115" s="62"/>
    </row>
    <row r="116" spans="3:14">
      <c r="C116" s="41"/>
      <c r="D116" s="62"/>
      <c r="E116" s="6"/>
      <c r="F116" s="6"/>
      <c r="G116" s="62"/>
      <c r="H116" s="62"/>
      <c r="I116" s="62"/>
      <c r="J116" s="62"/>
      <c r="K116" s="62"/>
      <c r="L116" s="62"/>
      <c r="M116" s="62"/>
      <c r="N116" s="62"/>
    </row>
    <row r="117" spans="3:14">
      <c r="C117" s="41"/>
      <c r="D117" s="62"/>
      <c r="E117" s="6"/>
      <c r="F117" s="6"/>
      <c r="G117" s="62"/>
      <c r="H117" s="62"/>
      <c r="I117" s="62"/>
      <c r="J117" s="62"/>
      <c r="K117" s="62"/>
      <c r="L117" s="62"/>
      <c r="M117" s="62"/>
      <c r="N117" s="62"/>
    </row>
    <row r="118" spans="3:14">
      <c r="H118" s="62"/>
      <c r="I118" s="62"/>
      <c r="J118" s="62"/>
      <c r="K118" s="62"/>
      <c r="L118" s="62"/>
      <c r="M118" s="62"/>
    </row>
  </sheetData>
  <sortState ref="A2:P82">
    <sortCondition ref="N1"/>
  </sortState>
  <dataValidations count="1">
    <dataValidation type="list" allowBlank="1" showInputMessage="1" showErrorMessage="1" sqref="N1:N1048576" xr:uid="{00000000-0002-0000-0600-000000000000}">
      <formula1>$P$2:$P$13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P107"/>
  <sheetViews>
    <sheetView workbookViewId="0">
      <pane ySplit="1" topLeftCell="A69" activePane="bottomLeft" state="frozen"/>
      <selection pane="bottomLeft" activeCell="F85" sqref="F85:I107"/>
    </sheetView>
  </sheetViews>
  <sheetFormatPr baseColWidth="10" defaultRowHeight="16"/>
  <cols>
    <col min="1" max="1" width="19.5" customWidth="1"/>
    <col min="2" max="2" width="7" style="38" customWidth="1"/>
    <col min="3" max="3" width="21.33203125" style="9" customWidth="1"/>
    <col min="11" max="11" width="8.1640625" customWidth="1"/>
    <col min="12" max="12" width="8.6640625" customWidth="1"/>
    <col min="13" max="13" width="8.5" customWidth="1"/>
    <col min="14" max="14" width="14.6640625" bestFit="1" customWidth="1"/>
  </cols>
  <sheetData>
    <row r="1" spans="1:16" s="38" customFormat="1" ht="38" customHeight="1">
      <c r="A1" s="1" t="s">
        <v>0</v>
      </c>
      <c r="B1" s="1" t="s">
        <v>1</v>
      </c>
      <c r="C1" s="13" t="s">
        <v>2</v>
      </c>
      <c r="D1" s="1" t="s">
        <v>3</v>
      </c>
      <c r="E1" s="1" t="s">
        <v>4</v>
      </c>
      <c r="F1" s="2" t="s">
        <v>5</v>
      </c>
      <c r="G1" s="1" t="s">
        <v>11</v>
      </c>
      <c r="H1" s="1" t="s">
        <v>12</v>
      </c>
      <c r="I1" s="1" t="s">
        <v>13</v>
      </c>
      <c r="J1" s="1" t="s">
        <v>133</v>
      </c>
      <c r="K1" s="1" t="s">
        <v>25</v>
      </c>
      <c r="L1" s="1" t="s">
        <v>41</v>
      </c>
      <c r="M1" s="1" t="s">
        <v>14</v>
      </c>
      <c r="N1" s="1" t="s">
        <v>32</v>
      </c>
      <c r="O1" s="1" t="s">
        <v>137</v>
      </c>
    </row>
    <row r="2" spans="1:16">
      <c r="A2" s="41" t="s">
        <v>428</v>
      </c>
      <c r="B2" s="38">
        <v>12</v>
      </c>
      <c r="C2" s="41" t="s">
        <v>448</v>
      </c>
      <c r="D2" s="62"/>
      <c r="E2" t="s">
        <v>1152</v>
      </c>
      <c r="F2" s="4" t="s">
        <v>1161</v>
      </c>
      <c r="G2">
        <v>0</v>
      </c>
      <c r="H2" s="4">
        <v>0</v>
      </c>
      <c r="I2">
        <v>1</v>
      </c>
      <c r="J2" s="4">
        <v>1</v>
      </c>
      <c r="K2">
        <v>1</v>
      </c>
      <c r="L2" s="4">
        <v>0</v>
      </c>
      <c r="M2">
        <v>0</v>
      </c>
      <c r="N2" s="62" t="s">
        <v>20</v>
      </c>
      <c r="O2" s="6" t="s">
        <v>1160</v>
      </c>
      <c r="P2" s="46" t="s">
        <v>24</v>
      </c>
    </row>
    <row r="3" spans="1:16">
      <c r="A3" s="41" t="s">
        <v>428</v>
      </c>
      <c r="B3" s="38">
        <v>1</v>
      </c>
      <c r="C3" s="41" t="s">
        <v>448</v>
      </c>
      <c r="D3" s="4"/>
      <c r="E3" s="46" t="s">
        <v>1139</v>
      </c>
      <c r="F3" s="4" t="s">
        <v>1138</v>
      </c>
      <c r="G3">
        <v>0</v>
      </c>
      <c r="H3" s="4">
        <v>0</v>
      </c>
      <c r="I3">
        <v>1</v>
      </c>
      <c r="J3" s="4">
        <v>1</v>
      </c>
      <c r="K3">
        <v>0</v>
      </c>
      <c r="L3" s="4">
        <v>0</v>
      </c>
      <c r="M3">
        <v>0</v>
      </c>
      <c r="N3" s="3" t="s">
        <v>21</v>
      </c>
      <c r="O3" t="s">
        <v>1137</v>
      </c>
      <c r="P3" s="46" t="s">
        <v>16</v>
      </c>
    </row>
    <row r="4" spans="1:16">
      <c r="A4" s="41" t="s">
        <v>428</v>
      </c>
      <c r="B4" s="38">
        <v>13</v>
      </c>
      <c r="C4" s="41" t="s">
        <v>448</v>
      </c>
      <c r="D4" s="62"/>
      <c r="E4" s="46" t="s">
        <v>1152</v>
      </c>
      <c r="F4" s="4" t="s">
        <v>1163</v>
      </c>
      <c r="G4">
        <v>0</v>
      </c>
      <c r="H4" s="4">
        <v>0</v>
      </c>
      <c r="I4">
        <v>1</v>
      </c>
      <c r="J4" s="4">
        <v>1</v>
      </c>
      <c r="K4">
        <v>1</v>
      </c>
      <c r="L4" s="4">
        <v>0</v>
      </c>
      <c r="M4">
        <v>0</v>
      </c>
      <c r="N4" s="62" t="s">
        <v>21</v>
      </c>
      <c r="O4" s="6" t="s">
        <v>1162</v>
      </c>
      <c r="P4" s="46"/>
    </row>
    <row r="5" spans="1:16">
      <c r="A5" s="41" t="s">
        <v>428</v>
      </c>
      <c r="B5" s="38">
        <v>14</v>
      </c>
      <c r="C5" s="41" t="s">
        <v>448</v>
      </c>
      <c r="D5" s="62"/>
      <c r="E5" s="46" t="s">
        <v>1152</v>
      </c>
      <c r="F5" s="4" t="s">
        <v>1165</v>
      </c>
      <c r="G5">
        <v>0</v>
      </c>
      <c r="H5" s="4">
        <v>0</v>
      </c>
      <c r="I5">
        <v>1</v>
      </c>
      <c r="J5" s="4">
        <v>1</v>
      </c>
      <c r="K5">
        <v>0</v>
      </c>
      <c r="L5" s="4">
        <v>0</v>
      </c>
      <c r="M5">
        <v>0</v>
      </c>
      <c r="N5" s="62" t="s">
        <v>21</v>
      </c>
      <c r="O5" s="6" t="s">
        <v>1164</v>
      </c>
      <c r="P5" s="46"/>
    </row>
    <row r="6" spans="1:16">
      <c r="A6" s="41" t="s">
        <v>428</v>
      </c>
      <c r="B6" s="38">
        <v>19</v>
      </c>
      <c r="C6" s="41" t="s">
        <v>447</v>
      </c>
      <c r="D6" s="62"/>
      <c r="E6" s="46" t="s">
        <v>1193</v>
      </c>
      <c r="F6" s="62" t="s">
        <v>1218</v>
      </c>
      <c r="G6">
        <v>0</v>
      </c>
      <c r="H6" s="62">
        <v>0</v>
      </c>
      <c r="I6">
        <v>1</v>
      </c>
      <c r="J6" s="62">
        <v>1</v>
      </c>
      <c r="K6">
        <v>1</v>
      </c>
      <c r="L6" s="62">
        <v>0</v>
      </c>
      <c r="M6">
        <v>0</v>
      </c>
      <c r="N6" t="s">
        <v>19</v>
      </c>
      <c r="O6" t="s">
        <v>1217</v>
      </c>
      <c r="P6" s="46"/>
    </row>
    <row r="7" spans="1:16">
      <c r="A7" s="41" t="s">
        <v>428</v>
      </c>
      <c r="B7" s="38">
        <v>19</v>
      </c>
      <c r="C7" s="41" t="s">
        <v>448</v>
      </c>
      <c r="E7" s="46" t="s">
        <v>1692</v>
      </c>
      <c r="F7" s="4" t="s">
        <v>1694</v>
      </c>
      <c r="G7">
        <v>1</v>
      </c>
      <c r="H7" s="4">
        <v>0</v>
      </c>
      <c r="I7">
        <v>0</v>
      </c>
      <c r="J7" s="4">
        <v>0</v>
      </c>
      <c r="K7">
        <v>0</v>
      </c>
      <c r="L7" s="4">
        <v>0</v>
      </c>
      <c r="M7">
        <v>0</v>
      </c>
      <c r="N7" t="s">
        <v>17</v>
      </c>
      <c r="O7" s="62" t="s">
        <v>1693</v>
      </c>
      <c r="P7" s="46"/>
    </row>
    <row r="8" spans="1:16">
      <c r="A8" s="41" t="s">
        <v>428</v>
      </c>
      <c r="B8" s="38">
        <v>2</v>
      </c>
      <c r="C8" s="41" t="s">
        <v>447</v>
      </c>
      <c r="E8" s="46" t="s">
        <v>1194</v>
      </c>
      <c r="F8" s="62" t="s">
        <v>1174</v>
      </c>
      <c r="G8">
        <v>0</v>
      </c>
      <c r="H8" s="62">
        <v>0</v>
      </c>
      <c r="I8">
        <v>1</v>
      </c>
      <c r="J8" s="62">
        <v>1</v>
      </c>
      <c r="K8">
        <v>0</v>
      </c>
      <c r="L8" s="62">
        <v>0</v>
      </c>
      <c r="M8">
        <v>0</v>
      </c>
      <c r="N8" t="s">
        <v>17</v>
      </c>
      <c r="O8" s="62" t="s">
        <v>1173</v>
      </c>
      <c r="P8" s="46"/>
    </row>
    <row r="9" spans="1:16">
      <c r="A9" s="41" t="s">
        <v>428</v>
      </c>
      <c r="B9" s="38">
        <v>6</v>
      </c>
      <c r="C9" s="41" t="s">
        <v>447</v>
      </c>
      <c r="E9" s="46" t="s">
        <v>1198</v>
      </c>
      <c r="F9" s="62" t="s">
        <v>1182</v>
      </c>
      <c r="G9">
        <v>0</v>
      </c>
      <c r="H9" s="62">
        <v>0</v>
      </c>
      <c r="I9">
        <v>1</v>
      </c>
      <c r="J9" s="62">
        <v>1</v>
      </c>
      <c r="K9">
        <v>1</v>
      </c>
      <c r="L9" s="62">
        <v>0</v>
      </c>
      <c r="M9">
        <v>0</v>
      </c>
      <c r="N9" t="s">
        <v>17</v>
      </c>
      <c r="O9" s="62" t="s">
        <v>1181</v>
      </c>
      <c r="P9" s="46"/>
    </row>
    <row r="10" spans="1:16">
      <c r="A10" s="41" t="s">
        <v>428</v>
      </c>
      <c r="B10" s="38">
        <v>15</v>
      </c>
      <c r="C10" s="41" t="s">
        <v>447</v>
      </c>
      <c r="E10" s="46" t="s">
        <v>1193</v>
      </c>
      <c r="F10" s="62" t="s">
        <v>1210</v>
      </c>
      <c r="G10">
        <v>0</v>
      </c>
      <c r="H10" s="62">
        <v>0</v>
      </c>
      <c r="I10">
        <v>1</v>
      </c>
      <c r="J10" s="62">
        <v>1</v>
      </c>
      <c r="K10">
        <v>0</v>
      </c>
      <c r="L10" s="62">
        <v>0</v>
      </c>
      <c r="M10">
        <v>0</v>
      </c>
      <c r="N10" t="s">
        <v>17</v>
      </c>
      <c r="O10" s="62" t="s">
        <v>1209</v>
      </c>
      <c r="P10" s="46"/>
    </row>
    <row r="11" spans="1:16">
      <c r="A11" s="41" t="s">
        <v>428</v>
      </c>
      <c r="B11" s="38">
        <v>2</v>
      </c>
      <c r="C11" s="41" t="s">
        <v>446</v>
      </c>
      <c r="E11" s="46" t="s">
        <v>1225</v>
      </c>
      <c r="F11" s="62" t="s">
        <v>1224</v>
      </c>
      <c r="G11">
        <v>0</v>
      </c>
      <c r="H11" s="62">
        <v>0</v>
      </c>
      <c r="I11">
        <v>1</v>
      </c>
      <c r="J11" s="62">
        <v>1</v>
      </c>
      <c r="K11">
        <v>0</v>
      </c>
      <c r="L11" s="62">
        <v>0</v>
      </c>
      <c r="M11">
        <v>0</v>
      </c>
      <c r="N11" t="s">
        <v>17</v>
      </c>
      <c r="O11" s="62" t="s">
        <v>1223</v>
      </c>
      <c r="P11" s="46"/>
    </row>
    <row r="12" spans="1:16">
      <c r="A12" s="41" t="s">
        <v>428</v>
      </c>
      <c r="B12" s="38">
        <v>5</v>
      </c>
      <c r="C12" s="41" t="s">
        <v>446</v>
      </c>
      <c r="E12" s="46" t="s">
        <v>1225</v>
      </c>
      <c r="F12" s="62" t="s">
        <v>1231</v>
      </c>
      <c r="G12">
        <v>0</v>
      </c>
      <c r="H12" s="62">
        <v>0</v>
      </c>
      <c r="I12">
        <v>1</v>
      </c>
      <c r="J12" s="62">
        <v>1</v>
      </c>
      <c r="K12">
        <v>0</v>
      </c>
      <c r="L12" s="62">
        <v>0</v>
      </c>
      <c r="M12">
        <v>0</v>
      </c>
      <c r="N12" t="s">
        <v>17</v>
      </c>
      <c r="O12" s="62" t="s">
        <v>1230</v>
      </c>
      <c r="P12" s="46"/>
    </row>
    <row r="13" spans="1:16">
      <c r="A13" s="41" t="s">
        <v>428</v>
      </c>
      <c r="B13" s="38">
        <v>6</v>
      </c>
      <c r="C13" s="41" t="s">
        <v>446</v>
      </c>
      <c r="E13" s="46" t="s">
        <v>1225</v>
      </c>
      <c r="F13" s="62" t="s">
        <v>1233</v>
      </c>
      <c r="G13">
        <v>0</v>
      </c>
      <c r="H13" s="62">
        <v>0</v>
      </c>
      <c r="I13">
        <v>1</v>
      </c>
      <c r="J13" s="62">
        <v>1</v>
      </c>
      <c r="K13">
        <v>0</v>
      </c>
      <c r="L13" s="62">
        <v>0</v>
      </c>
      <c r="M13">
        <v>0</v>
      </c>
      <c r="N13" t="s">
        <v>17</v>
      </c>
      <c r="O13" s="62" t="s">
        <v>1232</v>
      </c>
      <c r="P13" s="46"/>
    </row>
    <row r="14" spans="1:16">
      <c r="A14" s="41" t="s">
        <v>428</v>
      </c>
      <c r="B14" s="38">
        <v>7</v>
      </c>
      <c r="C14" s="41" t="s">
        <v>446</v>
      </c>
      <c r="E14" s="46" t="s">
        <v>1225</v>
      </c>
      <c r="F14" s="62" t="s">
        <v>1235</v>
      </c>
      <c r="G14">
        <v>0</v>
      </c>
      <c r="H14" s="62">
        <v>0</v>
      </c>
      <c r="I14">
        <v>1</v>
      </c>
      <c r="J14" s="62">
        <v>1</v>
      </c>
      <c r="K14">
        <v>1</v>
      </c>
      <c r="L14" s="62">
        <v>0</v>
      </c>
      <c r="M14">
        <v>0</v>
      </c>
      <c r="N14" t="s">
        <v>17</v>
      </c>
      <c r="O14" s="62" t="s">
        <v>1234</v>
      </c>
    </row>
    <row r="15" spans="1:16">
      <c r="A15" s="41" t="s">
        <v>428</v>
      </c>
      <c r="B15" s="38">
        <v>9</v>
      </c>
      <c r="C15" s="41" t="s">
        <v>446</v>
      </c>
      <c r="E15" s="46" t="s">
        <v>1225</v>
      </c>
      <c r="F15" s="62" t="s">
        <v>1239</v>
      </c>
      <c r="G15">
        <v>0</v>
      </c>
      <c r="H15" s="62">
        <v>0</v>
      </c>
      <c r="I15">
        <v>1</v>
      </c>
      <c r="J15" s="62">
        <v>1</v>
      </c>
      <c r="K15">
        <v>1</v>
      </c>
      <c r="L15" s="62">
        <v>0</v>
      </c>
      <c r="M15">
        <v>0</v>
      </c>
      <c r="N15" t="s">
        <v>17</v>
      </c>
      <c r="O15" s="62" t="s">
        <v>1238</v>
      </c>
    </row>
    <row r="16" spans="1:16">
      <c r="A16" s="41" t="s">
        <v>428</v>
      </c>
      <c r="B16" s="38">
        <v>10</v>
      </c>
      <c r="C16" s="41" t="s">
        <v>446</v>
      </c>
      <c r="E16" s="46" t="s">
        <v>1225</v>
      </c>
      <c r="F16" s="62" t="s">
        <v>1241</v>
      </c>
      <c r="G16">
        <v>1</v>
      </c>
      <c r="H16" s="62">
        <v>0</v>
      </c>
      <c r="I16">
        <v>0</v>
      </c>
      <c r="J16" s="62">
        <v>0</v>
      </c>
      <c r="K16">
        <v>0</v>
      </c>
      <c r="L16" s="62">
        <v>0</v>
      </c>
      <c r="M16">
        <v>0</v>
      </c>
      <c r="N16" t="s">
        <v>17</v>
      </c>
      <c r="O16" s="62" t="s">
        <v>1240</v>
      </c>
    </row>
    <row r="17" spans="1:15">
      <c r="A17" s="41" t="s">
        <v>428</v>
      </c>
      <c r="B17" s="38">
        <v>12</v>
      </c>
      <c r="C17" s="41" t="s">
        <v>446</v>
      </c>
      <c r="E17" s="46" t="s">
        <v>1225</v>
      </c>
      <c r="F17" s="62" t="s">
        <v>1245</v>
      </c>
      <c r="G17">
        <v>1</v>
      </c>
      <c r="H17" s="62">
        <v>0</v>
      </c>
      <c r="I17">
        <v>0</v>
      </c>
      <c r="J17" s="62">
        <v>0</v>
      </c>
      <c r="K17">
        <v>0</v>
      </c>
      <c r="L17" s="62">
        <v>0</v>
      </c>
      <c r="M17">
        <v>0</v>
      </c>
      <c r="N17" t="s">
        <v>17</v>
      </c>
      <c r="O17" s="62" t="s">
        <v>1244</v>
      </c>
    </row>
    <row r="18" spans="1:15">
      <c r="A18" s="41" t="s">
        <v>428</v>
      </c>
      <c r="B18" s="38">
        <v>14</v>
      </c>
      <c r="C18" s="41" t="s">
        <v>446</v>
      </c>
      <c r="E18" s="53" t="s">
        <v>1248</v>
      </c>
      <c r="F18" s="62" t="s">
        <v>1250</v>
      </c>
      <c r="G18">
        <v>0</v>
      </c>
      <c r="H18" s="62">
        <v>0</v>
      </c>
      <c r="I18">
        <v>1</v>
      </c>
      <c r="J18" s="62">
        <v>1</v>
      </c>
      <c r="K18">
        <v>0</v>
      </c>
      <c r="L18" s="62">
        <v>0</v>
      </c>
      <c r="M18">
        <v>0</v>
      </c>
      <c r="N18" t="s">
        <v>17</v>
      </c>
      <c r="O18" t="s">
        <v>1249</v>
      </c>
    </row>
    <row r="19" spans="1:15">
      <c r="A19" s="41" t="s">
        <v>428</v>
      </c>
      <c r="B19" s="38">
        <v>15</v>
      </c>
      <c r="C19" s="41" t="s">
        <v>446</v>
      </c>
      <c r="E19" s="62" t="s">
        <v>1248</v>
      </c>
      <c r="F19" s="62" t="s">
        <v>1251</v>
      </c>
      <c r="G19">
        <v>0</v>
      </c>
      <c r="H19" s="62">
        <v>0</v>
      </c>
      <c r="I19">
        <v>1</v>
      </c>
      <c r="J19" s="62">
        <v>1</v>
      </c>
      <c r="K19">
        <v>0</v>
      </c>
      <c r="L19" s="62">
        <v>0</v>
      </c>
      <c r="M19">
        <v>0</v>
      </c>
      <c r="N19" t="s">
        <v>17</v>
      </c>
      <c r="O19" t="s">
        <v>1252</v>
      </c>
    </row>
    <row r="20" spans="1:15">
      <c r="A20" s="41" t="s">
        <v>428</v>
      </c>
      <c r="B20" s="38">
        <v>19</v>
      </c>
      <c r="C20" s="41" t="s">
        <v>446</v>
      </c>
      <c r="E20" s="62" t="s">
        <v>1248</v>
      </c>
      <c r="F20" s="62" t="s">
        <v>1260</v>
      </c>
      <c r="G20">
        <v>0</v>
      </c>
      <c r="H20" s="62">
        <v>1</v>
      </c>
      <c r="I20">
        <v>0</v>
      </c>
      <c r="J20" s="62">
        <v>0</v>
      </c>
      <c r="K20">
        <v>0</v>
      </c>
      <c r="L20" s="62">
        <v>1</v>
      </c>
      <c r="M20">
        <v>0</v>
      </c>
      <c r="N20" t="s">
        <v>17</v>
      </c>
      <c r="O20" t="s">
        <v>1259</v>
      </c>
    </row>
    <row r="21" spans="1:15">
      <c r="A21" s="41" t="s">
        <v>428</v>
      </c>
      <c r="B21" s="38">
        <v>20</v>
      </c>
      <c r="C21" s="41" t="s">
        <v>446</v>
      </c>
      <c r="E21" s="62" t="s">
        <v>1248</v>
      </c>
      <c r="F21" s="62" t="s">
        <v>1262</v>
      </c>
      <c r="G21">
        <v>0</v>
      </c>
      <c r="H21" s="62">
        <v>1</v>
      </c>
      <c r="I21">
        <v>0</v>
      </c>
      <c r="J21" s="62">
        <v>0</v>
      </c>
      <c r="K21">
        <v>0</v>
      </c>
      <c r="L21" s="62">
        <v>0</v>
      </c>
      <c r="M21">
        <v>0</v>
      </c>
      <c r="N21" t="s">
        <v>17</v>
      </c>
      <c r="O21" t="s">
        <v>1261</v>
      </c>
    </row>
    <row r="22" spans="1:15">
      <c r="A22" s="41" t="s">
        <v>428</v>
      </c>
      <c r="B22" s="38">
        <v>4</v>
      </c>
      <c r="C22" s="41" t="s">
        <v>445</v>
      </c>
      <c r="E22" t="s">
        <v>1432</v>
      </c>
      <c r="F22" s="6" t="s">
        <v>1270</v>
      </c>
      <c r="G22">
        <v>0</v>
      </c>
      <c r="H22">
        <v>0</v>
      </c>
      <c r="I22">
        <v>1</v>
      </c>
      <c r="J22">
        <v>0</v>
      </c>
      <c r="K22">
        <v>0</v>
      </c>
      <c r="L22">
        <v>0</v>
      </c>
      <c r="M22">
        <v>0</v>
      </c>
      <c r="N22" t="s">
        <v>17</v>
      </c>
      <c r="O22" t="s">
        <v>1269</v>
      </c>
    </row>
    <row r="23" spans="1:15">
      <c r="A23" s="41" t="s">
        <v>428</v>
      </c>
      <c r="B23" s="38">
        <v>5</v>
      </c>
      <c r="C23" s="41" t="s">
        <v>445</v>
      </c>
      <c r="E23" s="46" t="s">
        <v>1432</v>
      </c>
      <c r="F23" t="s">
        <v>1272</v>
      </c>
      <c r="G23">
        <v>0</v>
      </c>
      <c r="H23">
        <v>0</v>
      </c>
      <c r="I23">
        <v>1</v>
      </c>
      <c r="J23">
        <v>1</v>
      </c>
      <c r="K23">
        <v>0</v>
      </c>
      <c r="L23">
        <v>0</v>
      </c>
      <c r="M23">
        <v>0</v>
      </c>
      <c r="N23" t="s">
        <v>17</v>
      </c>
      <c r="O23" t="s">
        <v>1271</v>
      </c>
    </row>
    <row r="24" spans="1:15">
      <c r="A24" s="41" t="s">
        <v>428</v>
      </c>
      <c r="B24" s="38">
        <v>8</v>
      </c>
      <c r="C24" s="41" t="s">
        <v>445</v>
      </c>
      <c r="E24" s="46" t="s">
        <v>1437</v>
      </c>
      <c r="F24" t="s">
        <v>1440</v>
      </c>
      <c r="G24">
        <v>0</v>
      </c>
      <c r="H24">
        <v>0</v>
      </c>
      <c r="I24">
        <v>1</v>
      </c>
      <c r="J24">
        <v>1</v>
      </c>
      <c r="K24">
        <v>1</v>
      </c>
      <c r="L24">
        <v>0</v>
      </c>
      <c r="M24">
        <v>0</v>
      </c>
      <c r="N24" t="s">
        <v>17</v>
      </c>
      <c r="O24" s="6" t="s">
        <v>1438</v>
      </c>
    </row>
    <row r="25" spans="1:15">
      <c r="A25" s="41" t="s">
        <v>428</v>
      </c>
      <c r="B25" s="38">
        <v>12</v>
      </c>
      <c r="C25" s="41" t="s">
        <v>445</v>
      </c>
      <c r="E25" s="46" t="s">
        <v>1437</v>
      </c>
      <c r="F25" t="s">
        <v>1446</v>
      </c>
      <c r="G25">
        <v>0</v>
      </c>
      <c r="H25">
        <v>0</v>
      </c>
      <c r="I25">
        <v>1</v>
      </c>
      <c r="J25">
        <v>1</v>
      </c>
      <c r="K25">
        <v>1</v>
      </c>
      <c r="L25">
        <v>0</v>
      </c>
      <c r="M25">
        <v>0</v>
      </c>
      <c r="N25" t="s">
        <v>17</v>
      </c>
      <c r="O25" s="6" t="s">
        <v>1447</v>
      </c>
    </row>
    <row r="26" spans="1:15">
      <c r="A26" s="41" t="s">
        <v>428</v>
      </c>
      <c r="B26" s="38">
        <v>16</v>
      </c>
      <c r="C26" s="41" t="s">
        <v>445</v>
      </c>
      <c r="E26" s="46" t="s">
        <v>1450</v>
      </c>
      <c r="F26" t="s">
        <v>1456</v>
      </c>
      <c r="G26">
        <v>0</v>
      </c>
      <c r="H26">
        <v>0</v>
      </c>
      <c r="I26">
        <v>1</v>
      </c>
      <c r="J26">
        <v>1</v>
      </c>
      <c r="K26">
        <v>1</v>
      </c>
      <c r="L26">
        <v>0</v>
      </c>
      <c r="M26">
        <v>0</v>
      </c>
      <c r="N26" t="s">
        <v>17</v>
      </c>
      <c r="O26" s="6" t="s">
        <v>1455</v>
      </c>
    </row>
    <row r="27" spans="1:15">
      <c r="A27" s="41" t="s">
        <v>428</v>
      </c>
      <c r="B27" s="38">
        <v>17</v>
      </c>
      <c r="C27" s="41" t="s">
        <v>445</v>
      </c>
      <c r="E27" s="46" t="s">
        <v>1450</v>
      </c>
      <c r="F27" t="s">
        <v>1458</v>
      </c>
      <c r="G27">
        <v>0</v>
      </c>
      <c r="H27">
        <v>0</v>
      </c>
      <c r="I27">
        <v>1</v>
      </c>
      <c r="J27">
        <v>1</v>
      </c>
      <c r="K27">
        <v>1</v>
      </c>
      <c r="L27">
        <v>0</v>
      </c>
      <c r="M27">
        <v>0</v>
      </c>
      <c r="N27" t="s">
        <v>17</v>
      </c>
      <c r="O27" s="6" t="s">
        <v>1457</v>
      </c>
    </row>
    <row r="28" spans="1:15">
      <c r="A28" s="41" t="s">
        <v>428</v>
      </c>
      <c r="B28" s="38">
        <v>19</v>
      </c>
      <c r="C28" s="41" t="s">
        <v>445</v>
      </c>
      <c r="E28" s="46" t="s">
        <v>1450</v>
      </c>
      <c r="F28" t="s">
        <v>1461</v>
      </c>
      <c r="G28">
        <v>0</v>
      </c>
      <c r="H28">
        <v>0</v>
      </c>
      <c r="I28">
        <v>1</v>
      </c>
      <c r="J28">
        <v>1</v>
      </c>
      <c r="K28">
        <v>1</v>
      </c>
      <c r="L28">
        <v>0</v>
      </c>
      <c r="M28">
        <v>0</v>
      </c>
      <c r="N28" t="s">
        <v>17</v>
      </c>
      <c r="O28" t="s">
        <v>1462</v>
      </c>
    </row>
    <row r="29" spans="1:15">
      <c r="A29" s="41" t="s">
        <v>428</v>
      </c>
      <c r="B29" s="38">
        <v>4</v>
      </c>
      <c r="C29" s="41" t="s">
        <v>447</v>
      </c>
      <c r="E29" s="46" t="s">
        <v>1196</v>
      </c>
      <c r="F29" t="s">
        <v>1178</v>
      </c>
      <c r="G29">
        <v>0</v>
      </c>
      <c r="H29">
        <v>1</v>
      </c>
      <c r="I29">
        <v>0</v>
      </c>
      <c r="J29">
        <v>0</v>
      </c>
      <c r="K29">
        <v>0</v>
      </c>
      <c r="L29">
        <v>0</v>
      </c>
      <c r="M29">
        <v>0</v>
      </c>
      <c r="N29" t="s">
        <v>18</v>
      </c>
      <c r="O29" t="s">
        <v>1177</v>
      </c>
    </row>
    <row r="30" spans="1:15">
      <c r="A30" s="41" t="s">
        <v>428</v>
      </c>
      <c r="B30" s="38">
        <v>7</v>
      </c>
      <c r="C30" s="41" t="s">
        <v>447</v>
      </c>
      <c r="E30" s="46" t="s">
        <v>1199</v>
      </c>
      <c r="F30" t="s">
        <v>1184</v>
      </c>
      <c r="G30" s="46">
        <v>0</v>
      </c>
      <c r="H30" s="46">
        <v>0</v>
      </c>
      <c r="I30" s="46">
        <v>1</v>
      </c>
      <c r="J30" s="46">
        <v>1</v>
      </c>
      <c r="K30" s="46">
        <v>0</v>
      </c>
      <c r="L30" s="46">
        <v>0</v>
      </c>
      <c r="M30" s="46">
        <v>0</v>
      </c>
      <c r="N30" s="46" t="s">
        <v>18</v>
      </c>
      <c r="O30" t="s">
        <v>1183</v>
      </c>
    </row>
    <row r="31" spans="1:15">
      <c r="A31" s="41" t="s">
        <v>428</v>
      </c>
      <c r="B31" s="38">
        <v>16</v>
      </c>
      <c r="C31" s="41" t="s">
        <v>447</v>
      </c>
      <c r="E31" s="46" t="s">
        <v>1193</v>
      </c>
      <c r="F31" t="s">
        <v>1212</v>
      </c>
      <c r="G31" s="46">
        <v>1</v>
      </c>
      <c r="H31" s="46">
        <v>0</v>
      </c>
      <c r="I31" s="46">
        <v>0</v>
      </c>
      <c r="J31" s="46">
        <v>0</v>
      </c>
      <c r="K31" s="46">
        <v>0</v>
      </c>
      <c r="L31" s="46">
        <v>0</v>
      </c>
      <c r="M31" s="46">
        <v>0</v>
      </c>
      <c r="N31" s="46" t="s">
        <v>18</v>
      </c>
      <c r="O31" t="s">
        <v>1211</v>
      </c>
    </row>
    <row r="32" spans="1:15">
      <c r="A32" s="41" t="s">
        <v>428</v>
      </c>
      <c r="B32" s="38">
        <v>1</v>
      </c>
      <c r="C32" s="41" t="s">
        <v>446</v>
      </c>
      <c r="E32" s="46" t="s">
        <v>1225</v>
      </c>
      <c r="F32" t="s">
        <v>1222</v>
      </c>
      <c r="G32">
        <v>0</v>
      </c>
      <c r="H32">
        <v>1</v>
      </c>
      <c r="I32">
        <v>0</v>
      </c>
      <c r="J32">
        <v>0</v>
      </c>
      <c r="K32">
        <v>0</v>
      </c>
      <c r="L32">
        <v>0</v>
      </c>
      <c r="M32">
        <v>0</v>
      </c>
      <c r="N32" t="s">
        <v>18</v>
      </c>
      <c r="O32" t="s">
        <v>1221</v>
      </c>
    </row>
    <row r="33" spans="1:16">
      <c r="A33" s="41" t="s">
        <v>428</v>
      </c>
      <c r="B33" s="38">
        <v>3</v>
      </c>
      <c r="C33" s="41" t="s">
        <v>446</v>
      </c>
      <c r="E33" t="s">
        <v>1225</v>
      </c>
      <c r="F33" t="s">
        <v>1227</v>
      </c>
      <c r="G33" s="46">
        <v>1</v>
      </c>
      <c r="H33" s="46">
        <v>0</v>
      </c>
      <c r="I33" s="46">
        <v>0</v>
      </c>
      <c r="J33" s="46">
        <v>0</v>
      </c>
      <c r="K33" s="46">
        <v>0</v>
      </c>
      <c r="L33" s="46">
        <v>1</v>
      </c>
      <c r="M33" s="46">
        <v>0</v>
      </c>
      <c r="N33" s="46" t="s">
        <v>18</v>
      </c>
      <c r="O33" t="s">
        <v>1226</v>
      </c>
    </row>
    <row r="34" spans="1:16">
      <c r="A34" s="41" t="s">
        <v>428</v>
      </c>
      <c r="B34" s="38">
        <v>16</v>
      </c>
      <c r="C34" s="41" t="s">
        <v>446</v>
      </c>
      <c r="E34" s="46" t="s">
        <v>1248</v>
      </c>
      <c r="F34" t="s">
        <v>1254</v>
      </c>
      <c r="G34">
        <v>1</v>
      </c>
      <c r="H34">
        <v>0</v>
      </c>
      <c r="I34">
        <v>0</v>
      </c>
      <c r="J34">
        <v>0</v>
      </c>
      <c r="K34">
        <v>0</v>
      </c>
      <c r="L34">
        <v>0</v>
      </c>
      <c r="M34">
        <v>0</v>
      </c>
      <c r="N34" t="s">
        <v>18</v>
      </c>
      <c r="O34" t="s">
        <v>1253</v>
      </c>
    </row>
    <row r="35" spans="1:16">
      <c r="A35" s="41" t="s">
        <v>428</v>
      </c>
      <c r="B35" s="38">
        <v>9</v>
      </c>
      <c r="C35" s="41" t="s">
        <v>445</v>
      </c>
      <c r="E35" s="46" t="s">
        <v>1437</v>
      </c>
      <c r="F35" t="s">
        <v>1439</v>
      </c>
      <c r="G35">
        <v>0</v>
      </c>
      <c r="H35">
        <v>0</v>
      </c>
      <c r="I35">
        <v>1</v>
      </c>
      <c r="J35">
        <v>1</v>
      </c>
      <c r="K35">
        <v>0</v>
      </c>
      <c r="L35">
        <v>0</v>
      </c>
      <c r="M35">
        <v>0</v>
      </c>
      <c r="N35" t="s">
        <v>18</v>
      </c>
      <c r="O35" s="6" t="s">
        <v>1441</v>
      </c>
    </row>
    <row r="36" spans="1:16">
      <c r="A36" s="41" t="s">
        <v>428</v>
      </c>
      <c r="B36" s="38">
        <v>10</v>
      </c>
      <c r="C36" s="41" t="s">
        <v>445</v>
      </c>
      <c r="E36" s="46" t="s">
        <v>1437</v>
      </c>
      <c r="F36" t="s">
        <v>1442</v>
      </c>
      <c r="G36">
        <v>1</v>
      </c>
      <c r="H36">
        <v>0</v>
      </c>
      <c r="I36">
        <v>0</v>
      </c>
      <c r="J36">
        <v>0</v>
      </c>
      <c r="K36">
        <v>0</v>
      </c>
      <c r="L36">
        <v>0</v>
      </c>
      <c r="M36">
        <v>0</v>
      </c>
      <c r="N36" t="s">
        <v>18</v>
      </c>
      <c r="O36" s="6" t="s">
        <v>1443</v>
      </c>
    </row>
    <row r="37" spans="1:16">
      <c r="A37" s="41" t="s">
        <v>428</v>
      </c>
      <c r="B37" s="38">
        <v>13</v>
      </c>
      <c r="C37" s="41" t="s">
        <v>445</v>
      </c>
      <c r="E37" s="46" t="s">
        <v>1437</v>
      </c>
      <c r="F37" t="s">
        <v>1449</v>
      </c>
      <c r="G37" s="46">
        <v>0</v>
      </c>
      <c r="H37" s="46">
        <v>1</v>
      </c>
      <c r="I37" s="46">
        <v>0</v>
      </c>
      <c r="J37" s="46">
        <v>0</v>
      </c>
      <c r="K37" s="46">
        <v>0</v>
      </c>
      <c r="L37" s="46">
        <v>0</v>
      </c>
      <c r="M37" s="46">
        <v>0</v>
      </c>
      <c r="N37" t="s">
        <v>18</v>
      </c>
      <c r="O37" s="6" t="s">
        <v>1448</v>
      </c>
    </row>
    <row r="38" spans="1:16">
      <c r="A38" s="41" t="s">
        <v>428</v>
      </c>
      <c r="B38" s="38">
        <v>3</v>
      </c>
      <c r="C38" s="41" t="s">
        <v>448</v>
      </c>
      <c r="D38" s="4"/>
      <c r="E38" s="46" t="s">
        <v>1139</v>
      </c>
      <c r="F38" s="4" t="s">
        <v>1142</v>
      </c>
      <c r="G38" s="46">
        <v>0</v>
      </c>
      <c r="H38" s="4">
        <v>0</v>
      </c>
      <c r="I38" s="46">
        <v>1</v>
      </c>
      <c r="J38" s="4">
        <v>1</v>
      </c>
      <c r="K38" s="46">
        <v>1</v>
      </c>
      <c r="L38" s="4">
        <v>0</v>
      </c>
      <c r="M38" s="46">
        <v>0</v>
      </c>
      <c r="N38" s="3" t="s">
        <v>33</v>
      </c>
      <c r="O38" t="s">
        <v>1143</v>
      </c>
      <c r="P38" t="s">
        <v>18</v>
      </c>
    </row>
    <row r="39" spans="1:16">
      <c r="A39" s="41" t="s">
        <v>428</v>
      </c>
      <c r="B39" s="38">
        <v>7</v>
      </c>
      <c r="C39" s="41" t="s">
        <v>448</v>
      </c>
      <c r="E39" s="46" t="s">
        <v>1139</v>
      </c>
      <c r="F39" s="4" t="s">
        <v>1151</v>
      </c>
      <c r="G39" s="46">
        <v>0</v>
      </c>
      <c r="H39" s="4">
        <v>0</v>
      </c>
      <c r="I39" s="46">
        <v>1</v>
      </c>
      <c r="J39" s="4">
        <v>1</v>
      </c>
      <c r="K39" s="46">
        <v>0</v>
      </c>
      <c r="L39" s="4">
        <v>0</v>
      </c>
      <c r="M39" s="46">
        <v>0</v>
      </c>
      <c r="N39" t="s">
        <v>33</v>
      </c>
      <c r="O39" s="6" t="s">
        <v>1150</v>
      </c>
      <c r="P39" t="s">
        <v>22</v>
      </c>
    </row>
    <row r="40" spans="1:16">
      <c r="A40" s="41" t="s">
        <v>428</v>
      </c>
      <c r="B40" s="38">
        <v>16</v>
      </c>
      <c r="C40" s="41" t="s">
        <v>448</v>
      </c>
      <c r="E40" s="46" t="s">
        <v>1152</v>
      </c>
      <c r="F40" s="4" t="s">
        <v>1169</v>
      </c>
      <c r="G40">
        <v>0</v>
      </c>
      <c r="H40" s="4">
        <v>0</v>
      </c>
      <c r="I40">
        <v>1</v>
      </c>
      <c r="J40" s="4">
        <v>1</v>
      </c>
      <c r="K40">
        <v>1</v>
      </c>
      <c r="L40" s="4">
        <v>0</v>
      </c>
      <c r="M40">
        <v>0</v>
      </c>
      <c r="N40" t="s">
        <v>33</v>
      </c>
      <c r="O40" s="6" t="s">
        <v>1168</v>
      </c>
    </row>
    <row r="41" spans="1:16">
      <c r="A41" s="41" t="s">
        <v>428</v>
      </c>
      <c r="B41" s="38">
        <v>2</v>
      </c>
      <c r="C41" s="41" t="s">
        <v>448</v>
      </c>
      <c r="D41" s="4"/>
      <c r="E41" s="46" t="s">
        <v>1139</v>
      </c>
      <c r="F41" s="4" t="s">
        <v>1141</v>
      </c>
      <c r="G41" s="46">
        <v>0</v>
      </c>
      <c r="H41" s="4">
        <v>0</v>
      </c>
      <c r="I41" s="46">
        <v>1</v>
      </c>
      <c r="J41" s="4">
        <v>1</v>
      </c>
      <c r="K41" s="46">
        <v>0</v>
      </c>
      <c r="L41" s="4">
        <v>0</v>
      </c>
      <c r="M41" s="46">
        <v>0</v>
      </c>
      <c r="N41" s="3" t="s">
        <v>23</v>
      </c>
      <c r="O41" t="s">
        <v>1140</v>
      </c>
      <c r="P41" t="s">
        <v>17</v>
      </c>
    </row>
    <row r="42" spans="1:16">
      <c r="A42" s="41" t="s">
        <v>428</v>
      </c>
      <c r="B42" s="38">
        <v>4</v>
      </c>
      <c r="C42" s="41" t="s">
        <v>448</v>
      </c>
      <c r="D42" s="4"/>
      <c r="E42" t="s">
        <v>1139</v>
      </c>
      <c r="F42" s="4" t="s">
        <v>1145</v>
      </c>
      <c r="G42">
        <v>0</v>
      </c>
      <c r="H42" s="4">
        <v>0</v>
      </c>
      <c r="I42">
        <v>1</v>
      </c>
      <c r="J42" s="4">
        <v>1</v>
      </c>
      <c r="K42">
        <v>1</v>
      </c>
      <c r="L42" s="4">
        <v>0</v>
      </c>
      <c r="M42">
        <v>0</v>
      </c>
      <c r="N42" s="3" t="s">
        <v>23</v>
      </c>
      <c r="O42" t="s">
        <v>1144</v>
      </c>
      <c r="P42" t="s">
        <v>19</v>
      </c>
    </row>
    <row r="43" spans="1:16">
      <c r="A43" s="41" t="s">
        <v>428</v>
      </c>
      <c r="B43" s="38">
        <v>5</v>
      </c>
      <c r="C43" s="41" t="s">
        <v>448</v>
      </c>
      <c r="D43" s="4"/>
      <c r="E43" s="46" t="s">
        <v>1139</v>
      </c>
      <c r="F43" s="4" t="s">
        <v>1147</v>
      </c>
      <c r="G43">
        <v>0</v>
      </c>
      <c r="H43" s="4">
        <v>0</v>
      </c>
      <c r="I43">
        <v>1</v>
      </c>
      <c r="J43" s="4">
        <v>1</v>
      </c>
      <c r="K43">
        <v>0</v>
      </c>
      <c r="L43" s="4">
        <v>0</v>
      </c>
      <c r="M43">
        <v>0</v>
      </c>
      <c r="N43" t="s">
        <v>23</v>
      </c>
      <c r="O43" t="s">
        <v>1146</v>
      </c>
      <c r="P43" t="s">
        <v>20</v>
      </c>
    </row>
    <row r="44" spans="1:16">
      <c r="A44" s="41" t="s">
        <v>428</v>
      </c>
      <c r="B44" s="38">
        <v>6</v>
      </c>
      <c r="C44" s="41" t="s">
        <v>448</v>
      </c>
      <c r="E44" s="46" t="s">
        <v>1139</v>
      </c>
      <c r="F44" s="4" t="s">
        <v>1148</v>
      </c>
      <c r="G44">
        <v>0</v>
      </c>
      <c r="H44" s="4">
        <v>0</v>
      </c>
      <c r="I44">
        <v>1</v>
      </c>
      <c r="J44" s="4">
        <v>1</v>
      </c>
      <c r="K44">
        <v>0</v>
      </c>
      <c r="L44" s="4">
        <v>0</v>
      </c>
      <c r="M44">
        <v>0</v>
      </c>
      <c r="N44" t="s">
        <v>23</v>
      </c>
      <c r="O44" s="6" t="s">
        <v>1149</v>
      </c>
      <c r="P44" t="s">
        <v>21</v>
      </c>
    </row>
    <row r="45" spans="1:16">
      <c r="A45" s="41" t="s">
        <v>428</v>
      </c>
      <c r="B45" s="38">
        <v>8</v>
      </c>
      <c r="C45" s="41" t="s">
        <v>448</v>
      </c>
      <c r="E45" s="46" t="s">
        <v>1152</v>
      </c>
      <c r="F45" s="4" t="s">
        <v>1431</v>
      </c>
      <c r="G45">
        <v>0</v>
      </c>
      <c r="H45" s="4">
        <v>0</v>
      </c>
      <c r="I45">
        <v>1</v>
      </c>
      <c r="J45" s="4">
        <v>1</v>
      </c>
      <c r="K45">
        <v>1</v>
      </c>
      <c r="L45" s="4">
        <v>0</v>
      </c>
      <c r="M45">
        <v>0</v>
      </c>
      <c r="N45" t="s">
        <v>23</v>
      </c>
      <c r="O45" s="6" t="s">
        <v>1153</v>
      </c>
      <c r="P45" t="s">
        <v>23</v>
      </c>
    </row>
    <row r="46" spans="1:16">
      <c r="A46" s="41" t="s">
        <v>428</v>
      </c>
      <c r="B46" s="38">
        <v>18</v>
      </c>
      <c r="C46" s="41" t="s">
        <v>448</v>
      </c>
      <c r="E46" s="46" t="s">
        <v>1692</v>
      </c>
      <c r="F46" s="4" t="s">
        <v>1691</v>
      </c>
      <c r="G46">
        <v>0</v>
      </c>
      <c r="H46" s="4">
        <v>0</v>
      </c>
      <c r="I46">
        <v>1</v>
      </c>
      <c r="J46" s="4">
        <v>1</v>
      </c>
      <c r="K46">
        <v>0</v>
      </c>
      <c r="L46" s="4">
        <v>0</v>
      </c>
      <c r="M46">
        <v>0</v>
      </c>
      <c r="N46" t="s">
        <v>23</v>
      </c>
      <c r="O46" t="s">
        <v>1690</v>
      </c>
    </row>
    <row r="47" spans="1:16">
      <c r="A47" s="41" t="s">
        <v>428</v>
      </c>
      <c r="B47" s="38">
        <v>20</v>
      </c>
      <c r="C47" s="41" t="s">
        <v>448</v>
      </c>
      <c r="E47" s="46" t="s">
        <v>1692</v>
      </c>
      <c r="F47" s="4" t="s">
        <v>1695</v>
      </c>
      <c r="G47">
        <v>0</v>
      </c>
      <c r="H47" s="4">
        <v>0</v>
      </c>
      <c r="I47">
        <v>1</v>
      </c>
      <c r="J47" s="4">
        <v>0</v>
      </c>
      <c r="K47">
        <v>0</v>
      </c>
      <c r="L47" s="4">
        <v>0</v>
      </c>
      <c r="M47">
        <v>0</v>
      </c>
      <c r="N47" t="s">
        <v>23</v>
      </c>
      <c r="O47" t="s">
        <v>1696</v>
      </c>
    </row>
    <row r="48" spans="1:16">
      <c r="A48" s="41" t="s">
        <v>428</v>
      </c>
      <c r="B48" s="38">
        <v>1</v>
      </c>
      <c r="C48" s="41" t="s">
        <v>447</v>
      </c>
      <c r="E48" s="46" t="s">
        <v>1170</v>
      </c>
      <c r="F48" t="s">
        <v>1172</v>
      </c>
      <c r="G48" s="46">
        <v>0</v>
      </c>
      <c r="H48" s="46">
        <v>0</v>
      </c>
      <c r="I48" s="46">
        <v>1</v>
      </c>
      <c r="J48" s="46">
        <v>1</v>
      </c>
      <c r="K48" s="46">
        <v>1</v>
      </c>
      <c r="L48" s="46">
        <v>0</v>
      </c>
      <c r="M48" s="46">
        <v>0</v>
      </c>
      <c r="N48" t="s">
        <v>23</v>
      </c>
      <c r="O48" t="s">
        <v>1171</v>
      </c>
    </row>
    <row r="49" spans="1:16">
      <c r="A49" s="41" t="s">
        <v>428</v>
      </c>
      <c r="B49" s="38">
        <v>11</v>
      </c>
      <c r="C49" s="41" t="s">
        <v>445</v>
      </c>
      <c r="E49" s="46" t="s">
        <v>1437</v>
      </c>
      <c r="F49" t="s">
        <v>1444</v>
      </c>
      <c r="G49">
        <v>0</v>
      </c>
      <c r="H49">
        <v>0</v>
      </c>
      <c r="I49">
        <v>1</v>
      </c>
      <c r="J49">
        <v>1</v>
      </c>
      <c r="K49">
        <v>1</v>
      </c>
      <c r="L49">
        <v>0</v>
      </c>
      <c r="M49">
        <v>0</v>
      </c>
      <c r="N49" t="s">
        <v>23</v>
      </c>
      <c r="O49" s="6" t="s">
        <v>1445</v>
      </c>
    </row>
    <row r="50" spans="1:16">
      <c r="A50" s="41" t="s">
        <v>428</v>
      </c>
      <c r="B50" s="38">
        <v>10</v>
      </c>
      <c r="C50" s="41" t="s">
        <v>448</v>
      </c>
      <c r="E50" s="46" t="s">
        <v>1152</v>
      </c>
      <c r="F50" s="4" t="s">
        <v>1157</v>
      </c>
      <c r="G50">
        <v>0</v>
      </c>
      <c r="H50" s="4">
        <v>0</v>
      </c>
      <c r="I50">
        <v>1</v>
      </c>
      <c r="J50" s="4">
        <v>1</v>
      </c>
      <c r="K50">
        <v>0</v>
      </c>
      <c r="L50" s="4">
        <v>0</v>
      </c>
      <c r="M50">
        <v>0</v>
      </c>
      <c r="N50" t="s">
        <v>24</v>
      </c>
      <c r="O50" s="6" t="s">
        <v>1156</v>
      </c>
      <c r="P50" t="s">
        <v>27</v>
      </c>
    </row>
    <row r="51" spans="1:16">
      <c r="A51" s="41" t="s">
        <v>428</v>
      </c>
      <c r="B51" s="38">
        <v>11</v>
      </c>
      <c r="C51" s="41" t="s">
        <v>448</v>
      </c>
      <c r="E51" s="46" t="s">
        <v>1152</v>
      </c>
      <c r="F51" s="4" t="s">
        <v>1159</v>
      </c>
      <c r="G51" s="46">
        <v>0</v>
      </c>
      <c r="H51" s="4">
        <v>0</v>
      </c>
      <c r="I51" s="46">
        <v>1</v>
      </c>
      <c r="J51" s="4">
        <v>1</v>
      </c>
      <c r="K51" s="46">
        <v>0</v>
      </c>
      <c r="L51" s="4">
        <v>0</v>
      </c>
      <c r="M51" s="46">
        <v>0</v>
      </c>
      <c r="N51" t="s">
        <v>24</v>
      </c>
      <c r="O51" s="6" t="s">
        <v>1158</v>
      </c>
      <c r="P51" t="s">
        <v>33</v>
      </c>
    </row>
    <row r="52" spans="1:16">
      <c r="A52" s="41" t="s">
        <v>428</v>
      </c>
      <c r="B52" s="38">
        <v>15</v>
      </c>
      <c r="C52" s="41" t="s">
        <v>448</v>
      </c>
      <c r="E52" s="46" t="s">
        <v>1152</v>
      </c>
      <c r="F52" s="4" t="s">
        <v>1167</v>
      </c>
      <c r="G52" s="46">
        <v>0</v>
      </c>
      <c r="H52" s="4">
        <v>0</v>
      </c>
      <c r="I52" s="46">
        <v>1</v>
      </c>
      <c r="J52" s="4">
        <v>1</v>
      </c>
      <c r="K52" s="46">
        <v>0</v>
      </c>
      <c r="L52" s="4">
        <v>0</v>
      </c>
      <c r="M52" s="46">
        <v>0</v>
      </c>
      <c r="N52" t="s">
        <v>24</v>
      </c>
      <c r="O52" s="6" t="s">
        <v>1166</v>
      </c>
    </row>
    <row r="53" spans="1:16">
      <c r="A53" s="41" t="s">
        <v>428</v>
      </c>
      <c r="B53" s="38">
        <v>17</v>
      </c>
      <c r="C53" s="41" t="s">
        <v>448</v>
      </c>
      <c r="E53" s="46" t="s">
        <v>1152</v>
      </c>
      <c r="F53" s="4" t="s">
        <v>1430</v>
      </c>
      <c r="G53" s="46">
        <v>0</v>
      </c>
      <c r="H53" s="4">
        <v>1</v>
      </c>
      <c r="I53" s="46">
        <v>0</v>
      </c>
      <c r="J53" s="4">
        <v>0</v>
      </c>
      <c r="K53" s="46">
        <v>0</v>
      </c>
      <c r="L53" s="4">
        <v>0</v>
      </c>
      <c r="M53" s="46">
        <v>0</v>
      </c>
      <c r="N53" t="s">
        <v>24</v>
      </c>
      <c r="O53" t="s">
        <v>1429</v>
      </c>
    </row>
    <row r="54" spans="1:16">
      <c r="A54" s="41" t="s">
        <v>428</v>
      </c>
      <c r="B54" s="38">
        <v>8</v>
      </c>
      <c r="C54" s="41" t="s">
        <v>446</v>
      </c>
      <c r="E54" s="46" t="s">
        <v>1225</v>
      </c>
      <c r="F54" t="s">
        <v>1237</v>
      </c>
      <c r="G54">
        <v>0</v>
      </c>
      <c r="H54">
        <v>0</v>
      </c>
      <c r="I54">
        <v>0</v>
      </c>
      <c r="J54">
        <v>0</v>
      </c>
      <c r="K54">
        <v>0</v>
      </c>
      <c r="L54">
        <v>0</v>
      </c>
      <c r="M54">
        <v>1</v>
      </c>
      <c r="N54" t="s">
        <v>24</v>
      </c>
      <c r="O54" t="s">
        <v>1236</v>
      </c>
    </row>
    <row r="55" spans="1:16">
      <c r="A55" s="41" t="s">
        <v>428</v>
      </c>
      <c r="B55" s="38">
        <v>18</v>
      </c>
      <c r="C55" s="41" t="s">
        <v>446</v>
      </c>
      <c r="E55" t="s">
        <v>1248</v>
      </c>
      <c r="F55" t="s">
        <v>1258</v>
      </c>
      <c r="G55">
        <v>1</v>
      </c>
      <c r="H55">
        <v>0</v>
      </c>
      <c r="I55">
        <v>0</v>
      </c>
      <c r="J55">
        <v>0</v>
      </c>
      <c r="K55">
        <v>0</v>
      </c>
      <c r="L55">
        <v>0</v>
      </c>
      <c r="M55">
        <v>0</v>
      </c>
      <c r="N55" t="s">
        <v>24</v>
      </c>
      <c r="O55" t="s">
        <v>1257</v>
      </c>
    </row>
    <row r="56" spans="1:16">
      <c r="A56" s="41" t="s">
        <v>428</v>
      </c>
      <c r="B56" s="38">
        <v>15</v>
      </c>
      <c r="C56" s="41" t="s">
        <v>445</v>
      </c>
      <c r="E56" s="46" t="s">
        <v>1450</v>
      </c>
      <c r="F56" t="s">
        <v>1453</v>
      </c>
      <c r="G56">
        <v>0</v>
      </c>
      <c r="H56">
        <v>0</v>
      </c>
      <c r="I56">
        <v>1</v>
      </c>
      <c r="J56">
        <v>1</v>
      </c>
      <c r="K56">
        <v>1</v>
      </c>
      <c r="L56">
        <v>0</v>
      </c>
      <c r="M56">
        <v>0</v>
      </c>
      <c r="N56" t="s">
        <v>24</v>
      </c>
      <c r="O56" s="6" t="s">
        <v>1454</v>
      </c>
    </row>
    <row r="57" spans="1:16">
      <c r="A57" s="41" t="s">
        <v>428</v>
      </c>
      <c r="B57" s="38">
        <v>9</v>
      </c>
      <c r="C57" s="41" t="s">
        <v>448</v>
      </c>
      <c r="E57" s="46" t="s">
        <v>1152</v>
      </c>
      <c r="F57" s="4" t="s">
        <v>1155</v>
      </c>
      <c r="G57" s="46">
        <v>0</v>
      </c>
      <c r="H57" s="4">
        <v>0</v>
      </c>
      <c r="I57" s="46">
        <v>1</v>
      </c>
      <c r="J57" s="4">
        <v>1</v>
      </c>
      <c r="K57" s="46">
        <v>1</v>
      </c>
      <c r="L57" s="4">
        <v>0</v>
      </c>
      <c r="M57" s="46">
        <v>0</v>
      </c>
      <c r="N57" t="s">
        <v>16</v>
      </c>
      <c r="O57" s="6" t="s">
        <v>1154</v>
      </c>
      <c r="P57" t="s">
        <v>24</v>
      </c>
    </row>
    <row r="58" spans="1:16">
      <c r="A58" s="41" t="s">
        <v>428</v>
      </c>
      <c r="B58" s="38">
        <v>3</v>
      </c>
      <c r="C58" s="41" t="s">
        <v>447</v>
      </c>
      <c r="E58" s="46" t="s">
        <v>1195</v>
      </c>
      <c r="F58" t="s">
        <v>1176</v>
      </c>
      <c r="G58" s="46">
        <v>0</v>
      </c>
      <c r="H58" s="46">
        <v>0</v>
      </c>
      <c r="I58" s="46">
        <v>1</v>
      </c>
      <c r="J58" s="46">
        <v>1</v>
      </c>
      <c r="K58" s="46">
        <v>0</v>
      </c>
      <c r="L58" s="46">
        <v>0</v>
      </c>
      <c r="M58" s="46">
        <v>0</v>
      </c>
      <c r="N58" t="s">
        <v>16</v>
      </c>
      <c r="O58" t="s">
        <v>1175</v>
      </c>
    </row>
    <row r="59" spans="1:16">
      <c r="A59" s="41" t="s">
        <v>428</v>
      </c>
      <c r="B59" s="38">
        <v>5</v>
      </c>
      <c r="C59" s="41" t="s">
        <v>447</v>
      </c>
      <c r="E59" s="46" t="s">
        <v>1197</v>
      </c>
      <c r="F59" t="s">
        <v>1180</v>
      </c>
      <c r="G59" s="46">
        <v>1</v>
      </c>
      <c r="H59" s="46">
        <v>0</v>
      </c>
      <c r="I59" s="46">
        <v>0</v>
      </c>
      <c r="J59" s="46">
        <v>0</v>
      </c>
      <c r="K59" s="46">
        <v>0</v>
      </c>
      <c r="L59" s="46">
        <v>0</v>
      </c>
      <c r="M59" s="46">
        <v>0</v>
      </c>
      <c r="N59" t="s">
        <v>16</v>
      </c>
      <c r="O59" t="s">
        <v>1179</v>
      </c>
    </row>
    <row r="60" spans="1:16">
      <c r="A60" s="41" t="s">
        <v>428</v>
      </c>
      <c r="B60" s="38">
        <v>8</v>
      </c>
      <c r="C60" s="41" t="s">
        <v>447</v>
      </c>
      <c r="E60" s="46" t="s">
        <v>1200</v>
      </c>
      <c r="F60" t="s">
        <v>1186</v>
      </c>
      <c r="G60">
        <v>1</v>
      </c>
      <c r="H60">
        <v>0</v>
      </c>
      <c r="I60">
        <v>0</v>
      </c>
      <c r="J60">
        <v>0</v>
      </c>
      <c r="K60">
        <v>0</v>
      </c>
      <c r="L60">
        <v>0</v>
      </c>
      <c r="M60">
        <v>0</v>
      </c>
      <c r="N60" t="s">
        <v>16</v>
      </c>
      <c r="O60" t="s">
        <v>1185</v>
      </c>
    </row>
    <row r="61" spans="1:16">
      <c r="A61" s="41" t="s">
        <v>428</v>
      </c>
      <c r="B61" s="38">
        <v>9</v>
      </c>
      <c r="C61" s="41" t="s">
        <v>447</v>
      </c>
      <c r="E61" s="46" t="s">
        <v>1201</v>
      </c>
      <c r="F61" t="s">
        <v>1188</v>
      </c>
      <c r="G61" s="46">
        <v>1</v>
      </c>
      <c r="H61" s="46">
        <v>0</v>
      </c>
      <c r="I61" s="46">
        <v>0</v>
      </c>
      <c r="J61" s="46">
        <v>0</v>
      </c>
      <c r="K61" s="46">
        <v>0</v>
      </c>
      <c r="L61" s="46">
        <v>0</v>
      </c>
      <c r="M61" s="46">
        <v>0</v>
      </c>
      <c r="N61" s="46" t="s">
        <v>16</v>
      </c>
      <c r="O61" t="s">
        <v>1187</v>
      </c>
    </row>
    <row r="62" spans="1:16">
      <c r="A62" s="41" t="s">
        <v>428</v>
      </c>
      <c r="B62" s="38">
        <v>10</v>
      </c>
      <c r="C62" s="41" t="s">
        <v>447</v>
      </c>
      <c r="E62" t="s">
        <v>1202</v>
      </c>
      <c r="F62" s="62" t="s">
        <v>1190</v>
      </c>
      <c r="G62" s="46">
        <v>1</v>
      </c>
      <c r="H62" s="46">
        <v>0</v>
      </c>
      <c r="I62" s="46">
        <v>0</v>
      </c>
      <c r="J62" s="46">
        <v>0</v>
      </c>
      <c r="K62" s="46">
        <v>0</v>
      </c>
      <c r="L62" s="46">
        <v>0</v>
      </c>
      <c r="M62" s="46">
        <v>0</v>
      </c>
      <c r="N62" t="s">
        <v>16</v>
      </c>
      <c r="O62" t="s">
        <v>1189</v>
      </c>
    </row>
    <row r="63" spans="1:16">
      <c r="A63" s="41" t="s">
        <v>428</v>
      </c>
      <c r="B63" s="38">
        <v>11</v>
      </c>
      <c r="C63" s="41" t="s">
        <v>447</v>
      </c>
      <c r="E63" s="53" t="s">
        <v>1170</v>
      </c>
      <c r="F63" s="62" t="s">
        <v>1191</v>
      </c>
      <c r="G63" s="46">
        <v>0</v>
      </c>
      <c r="H63" s="46">
        <v>0</v>
      </c>
      <c r="I63" s="46">
        <v>1</v>
      </c>
      <c r="J63" s="46">
        <v>1</v>
      </c>
      <c r="K63" s="46">
        <v>1</v>
      </c>
      <c r="L63">
        <v>0</v>
      </c>
      <c r="M63">
        <v>0</v>
      </c>
      <c r="N63" t="s">
        <v>16</v>
      </c>
      <c r="O63" t="s">
        <v>1192</v>
      </c>
    </row>
    <row r="64" spans="1:16">
      <c r="A64" s="41" t="s">
        <v>428</v>
      </c>
      <c r="B64" s="38">
        <v>12</v>
      </c>
      <c r="C64" s="41" t="s">
        <v>447</v>
      </c>
      <c r="E64" s="53" t="s">
        <v>1193</v>
      </c>
      <c r="F64" s="62" t="s">
        <v>1203</v>
      </c>
      <c r="G64" s="46">
        <v>1</v>
      </c>
      <c r="H64" s="46">
        <v>0</v>
      </c>
      <c r="I64" s="46">
        <v>0</v>
      </c>
      <c r="J64" s="46">
        <v>0</v>
      </c>
      <c r="K64" s="46">
        <v>0</v>
      </c>
      <c r="L64" s="46">
        <v>0</v>
      </c>
      <c r="M64" s="46">
        <v>0</v>
      </c>
      <c r="N64" s="46" t="s">
        <v>16</v>
      </c>
      <c r="O64" t="s">
        <v>1204</v>
      </c>
    </row>
    <row r="65" spans="1:15">
      <c r="A65" s="41" t="s">
        <v>428</v>
      </c>
      <c r="B65" s="38">
        <v>13</v>
      </c>
      <c r="C65" s="41" t="s">
        <v>447</v>
      </c>
      <c r="E65" s="53" t="s">
        <v>1193</v>
      </c>
      <c r="F65" s="62" t="s">
        <v>1206</v>
      </c>
      <c r="G65">
        <v>0</v>
      </c>
      <c r="H65">
        <v>0</v>
      </c>
      <c r="I65">
        <v>1</v>
      </c>
      <c r="J65">
        <v>1</v>
      </c>
      <c r="K65">
        <v>0</v>
      </c>
      <c r="L65">
        <v>0</v>
      </c>
      <c r="M65">
        <v>0</v>
      </c>
      <c r="N65" t="s">
        <v>16</v>
      </c>
      <c r="O65" t="s">
        <v>1205</v>
      </c>
    </row>
    <row r="66" spans="1:15">
      <c r="A66" s="41" t="s">
        <v>428</v>
      </c>
      <c r="B66" s="38">
        <v>14</v>
      </c>
      <c r="C66" s="41" t="s">
        <v>447</v>
      </c>
      <c r="E66" s="53" t="s">
        <v>1193</v>
      </c>
      <c r="F66" t="s">
        <v>1208</v>
      </c>
      <c r="G66">
        <v>0</v>
      </c>
      <c r="H66">
        <v>0</v>
      </c>
      <c r="I66">
        <v>1</v>
      </c>
      <c r="J66">
        <v>1</v>
      </c>
      <c r="K66">
        <v>0</v>
      </c>
      <c r="L66">
        <v>0</v>
      </c>
      <c r="M66">
        <v>0</v>
      </c>
      <c r="N66" t="s">
        <v>16</v>
      </c>
      <c r="O66" t="s">
        <v>1207</v>
      </c>
    </row>
    <row r="67" spans="1:15">
      <c r="A67" s="41" t="s">
        <v>428</v>
      </c>
      <c r="B67" s="38">
        <v>17</v>
      </c>
      <c r="C67" s="41" t="s">
        <v>447</v>
      </c>
      <c r="E67" s="53" t="s">
        <v>1193</v>
      </c>
      <c r="F67" t="s">
        <v>1214</v>
      </c>
      <c r="G67">
        <v>1</v>
      </c>
      <c r="H67">
        <v>0</v>
      </c>
      <c r="I67">
        <v>0</v>
      </c>
      <c r="J67">
        <v>0</v>
      </c>
      <c r="K67">
        <v>0</v>
      </c>
      <c r="L67">
        <v>0</v>
      </c>
      <c r="M67">
        <v>0</v>
      </c>
      <c r="N67" t="s">
        <v>16</v>
      </c>
      <c r="O67" s="62" t="s">
        <v>1213</v>
      </c>
    </row>
    <row r="68" spans="1:15">
      <c r="A68" s="41" t="s">
        <v>428</v>
      </c>
      <c r="B68" s="38">
        <v>18</v>
      </c>
      <c r="C68" s="41" t="s">
        <v>447</v>
      </c>
      <c r="E68" s="53" t="s">
        <v>1193</v>
      </c>
      <c r="F68" t="s">
        <v>1216</v>
      </c>
      <c r="G68">
        <v>1</v>
      </c>
      <c r="H68">
        <v>0</v>
      </c>
      <c r="I68">
        <v>0</v>
      </c>
      <c r="J68">
        <v>0</v>
      </c>
      <c r="K68">
        <v>0</v>
      </c>
      <c r="L68">
        <v>0</v>
      </c>
      <c r="M68">
        <v>0</v>
      </c>
      <c r="N68" t="s">
        <v>16</v>
      </c>
      <c r="O68" s="62" t="s">
        <v>1215</v>
      </c>
    </row>
    <row r="69" spans="1:15">
      <c r="A69" s="41" t="s">
        <v>428</v>
      </c>
      <c r="B69" s="38">
        <v>20</v>
      </c>
      <c r="C69" s="41" t="s">
        <v>447</v>
      </c>
      <c r="E69" t="s">
        <v>1193</v>
      </c>
      <c r="F69" t="s">
        <v>1220</v>
      </c>
      <c r="G69">
        <v>1</v>
      </c>
      <c r="H69">
        <v>0</v>
      </c>
      <c r="I69">
        <v>0</v>
      </c>
      <c r="J69">
        <v>0</v>
      </c>
      <c r="K69">
        <v>0</v>
      </c>
      <c r="L69">
        <v>0</v>
      </c>
      <c r="M69">
        <v>0</v>
      </c>
      <c r="N69" t="s">
        <v>16</v>
      </c>
      <c r="O69" s="62" t="s">
        <v>1219</v>
      </c>
    </row>
    <row r="70" spans="1:15">
      <c r="A70" s="41" t="s">
        <v>428</v>
      </c>
      <c r="B70" s="38">
        <v>4</v>
      </c>
      <c r="C70" s="41" t="s">
        <v>446</v>
      </c>
      <c r="E70" s="53" t="s">
        <v>1225</v>
      </c>
      <c r="F70" t="s">
        <v>1229</v>
      </c>
      <c r="G70">
        <v>0</v>
      </c>
      <c r="H70">
        <v>0</v>
      </c>
      <c r="I70">
        <v>1</v>
      </c>
      <c r="J70">
        <v>1</v>
      </c>
      <c r="K70">
        <v>0</v>
      </c>
      <c r="L70">
        <v>0</v>
      </c>
      <c r="M70">
        <v>0</v>
      </c>
      <c r="N70" t="s">
        <v>16</v>
      </c>
      <c r="O70" s="62" t="s">
        <v>1228</v>
      </c>
    </row>
    <row r="71" spans="1:15">
      <c r="A71" s="41" t="s">
        <v>428</v>
      </c>
      <c r="B71" s="38">
        <v>11</v>
      </c>
      <c r="C71" s="41" t="s">
        <v>446</v>
      </c>
      <c r="E71" s="53" t="s">
        <v>1225</v>
      </c>
      <c r="F71" t="s">
        <v>1243</v>
      </c>
      <c r="G71" s="53">
        <v>1</v>
      </c>
      <c r="H71" s="53">
        <v>0</v>
      </c>
      <c r="I71" s="53">
        <v>0</v>
      </c>
      <c r="J71" s="53">
        <v>0</v>
      </c>
      <c r="K71" s="53">
        <v>0</v>
      </c>
      <c r="L71" s="53">
        <v>0</v>
      </c>
      <c r="M71" s="53">
        <v>0</v>
      </c>
      <c r="N71" t="s">
        <v>16</v>
      </c>
      <c r="O71" s="62" t="s">
        <v>1242</v>
      </c>
    </row>
    <row r="72" spans="1:15">
      <c r="A72" s="41" t="s">
        <v>428</v>
      </c>
      <c r="B72" s="38">
        <v>13</v>
      </c>
      <c r="C72" s="41" t="s">
        <v>446</v>
      </c>
      <c r="E72" s="53" t="s">
        <v>1225</v>
      </c>
      <c r="F72" t="s">
        <v>1247</v>
      </c>
      <c r="G72">
        <v>0</v>
      </c>
      <c r="H72">
        <v>1</v>
      </c>
      <c r="I72">
        <v>0</v>
      </c>
      <c r="J72">
        <v>0</v>
      </c>
      <c r="K72">
        <v>0</v>
      </c>
      <c r="L72">
        <v>0</v>
      </c>
      <c r="M72">
        <v>0</v>
      </c>
      <c r="N72" t="s">
        <v>16</v>
      </c>
      <c r="O72" s="62" t="s">
        <v>1246</v>
      </c>
    </row>
    <row r="73" spans="1:15">
      <c r="A73" s="41" t="s">
        <v>428</v>
      </c>
      <c r="B73" s="38">
        <v>17</v>
      </c>
      <c r="C73" s="41" t="s">
        <v>446</v>
      </c>
      <c r="E73" s="53" t="s">
        <v>1248</v>
      </c>
      <c r="F73" t="s">
        <v>1256</v>
      </c>
      <c r="G73">
        <v>1</v>
      </c>
      <c r="H73">
        <v>0</v>
      </c>
      <c r="I73">
        <v>0</v>
      </c>
      <c r="J73">
        <v>0</v>
      </c>
      <c r="K73">
        <v>0</v>
      </c>
      <c r="L73">
        <v>1</v>
      </c>
      <c r="M73">
        <v>0</v>
      </c>
      <c r="N73" t="s">
        <v>16</v>
      </c>
      <c r="O73" s="62" t="s">
        <v>1255</v>
      </c>
    </row>
    <row r="74" spans="1:15">
      <c r="A74" s="41" t="s">
        <v>428</v>
      </c>
      <c r="B74" s="38">
        <v>1</v>
      </c>
      <c r="C74" s="41" t="s">
        <v>445</v>
      </c>
      <c r="E74" s="53" t="s">
        <v>1432</v>
      </c>
      <c r="F74" s="6" t="s">
        <v>1264</v>
      </c>
      <c r="G74">
        <v>1</v>
      </c>
      <c r="H74">
        <v>0</v>
      </c>
      <c r="I74">
        <v>0</v>
      </c>
      <c r="J74">
        <v>0</v>
      </c>
      <c r="K74">
        <v>0</v>
      </c>
      <c r="L74">
        <v>0</v>
      </c>
      <c r="M74">
        <v>0</v>
      </c>
      <c r="N74" t="s">
        <v>16</v>
      </c>
      <c r="O74" s="62" t="s">
        <v>1263</v>
      </c>
    </row>
    <row r="75" spans="1:15">
      <c r="A75" s="41" t="s">
        <v>428</v>
      </c>
      <c r="B75" s="38">
        <v>2</v>
      </c>
      <c r="C75" s="41" t="s">
        <v>445</v>
      </c>
      <c r="E75" t="s">
        <v>1432</v>
      </c>
      <c r="F75" s="6" t="s">
        <v>1266</v>
      </c>
      <c r="G75" s="53">
        <v>0</v>
      </c>
      <c r="H75" s="53">
        <v>1</v>
      </c>
      <c r="I75" s="53">
        <v>0</v>
      </c>
      <c r="J75" s="53">
        <v>0</v>
      </c>
      <c r="K75" s="53">
        <v>0</v>
      </c>
      <c r="L75" s="53">
        <v>0</v>
      </c>
      <c r="M75" s="53">
        <v>0</v>
      </c>
      <c r="N75" t="s">
        <v>16</v>
      </c>
      <c r="O75" s="62" t="s">
        <v>1265</v>
      </c>
    </row>
    <row r="76" spans="1:15">
      <c r="A76" s="41" t="s">
        <v>428</v>
      </c>
      <c r="B76" s="38">
        <v>3</v>
      </c>
      <c r="C76" s="41" t="s">
        <v>445</v>
      </c>
      <c r="E76" s="53" t="s">
        <v>1432</v>
      </c>
      <c r="F76" s="6" t="s">
        <v>1268</v>
      </c>
      <c r="G76">
        <v>0</v>
      </c>
      <c r="H76">
        <v>1</v>
      </c>
      <c r="I76">
        <v>0</v>
      </c>
      <c r="J76">
        <v>0</v>
      </c>
      <c r="K76">
        <v>0</v>
      </c>
      <c r="L76">
        <v>0</v>
      </c>
      <c r="M76">
        <v>0</v>
      </c>
      <c r="N76" t="s">
        <v>16</v>
      </c>
      <c r="O76" s="62" t="s">
        <v>1267</v>
      </c>
    </row>
    <row r="77" spans="1:15">
      <c r="A77" s="41" t="s">
        <v>428</v>
      </c>
      <c r="B77" s="38">
        <v>6</v>
      </c>
      <c r="C77" s="41" t="s">
        <v>445</v>
      </c>
      <c r="E77" s="53" t="s">
        <v>1432</v>
      </c>
      <c r="F77" t="s">
        <v>1433</v>
      </c>
      <c r="G77">
        <v>0</v>
      </c>
      <c r="H77">
        <v>1</v>
      </c>
      <c r="I77">
        <v>0</v>
      </c>
      <c r="J77">
        <v>0</v>
      </c>
      <c r="K77">
        <v>0</v>
      </c>
      <c r="L77">
        <v>0</v>
      </c>
      <c r="M77">
        <v>0</v>
      </c>
      <c r="N77" t="s">
        <v>16</v>
      </c>
      <c r="O77" s="6" t="s">
        <v>1434</v>
      </c>
    </row>
    <row r="78" spans="1:15">
      <c r="A78" s="41" t="s">
        <v>428</v>
      </c>
      <c r="B78" s="38">
        <v>7</v>
      </c>
      <c r="C78" s="41" t="s">
        <v>445</v>
      </c>
      <c r="E78" s="53" t="s">
        <v>1432</v>
      </c>
      <c r="F78" t="s">
        <v>1436</v>
      </c>
      <c r="G78">
        <v>0</v>
      </c>
      <c r="H78">
        <v>0</v>
      </c>
      <c r="I78">
        <v>1</v>
      </c>
      <c r="J78">
        <v>1</v>
      </c>
      <c r="K78">
        <v>1</v>
      </c>
      <c r="L78">
        <v>0</v>
      </c>
      <c r="M78">
        <v>0</v>
      </c>
      <c r="N78" t="s">
        <v>16</v>
      </c>
      <c r="O78" s="6" t="s">
        <v>1435</v>
      </c>
    </row>
    <row r="79" spans="1:15">
      <c r="A79" s="41" t="s">
        <v>428</v>
      </c>
      <c r="B79" s="38">
        <v>14</v>
      </c>
      <c r="C79" s="41" t="s">
        <v>445</v>
      </c>
      <c r="E79" s="53" t="s">
        <v>1450</v>
      </c>
      <c r="F79" t="s">
        <v>1452</v>
      </c>
      <c r="G79">
        <v>0</v>
      </c>
      <c r="H79">
        <v>1</v>
      </c>
      <c r="I79">
        <v>0</v>
      </c>
      <c r="J79">
        <v>0</v>
      </c>
      <c r="K79">
        <v>0</v>
      </c>
      <c r="L79">
        <v>0</v>
      </c>
      <c r="M79">
        <v>0</v>
      </c>
      <c r="N79" t="s">
        <v>16</v>
      </c>
      <c r="O79" s="6" t="s">
        <v>1451</v>
      </c>
    </row>
    <row r="80" spans="1:15">
      <c r="A80" s="41" t="s">
        <v>428</v>
      </c>
      <c r="B80" s="38">
        <v>18</v>
      </c>
      <c r="C80" s="41" t="s">
        <v>445</v>
      </c>
      <c r="E80" s="53" t="s">
        <v>1450</v>
      </c>
      <c r="F80" t="s">
        <v>1459</v>
      </c>
      <c r="G80">
        <v>0</v>
      </c>
      <c r="H80">
        <v>0</v>
      </c>
      <c r="I80">
        <v>1</v>
      </c>
      <c r="J80">
        <v>0</v>
      </c>
      <c r="K80">
        <v>0</v>
      </c>
      <c r="L80">
        <v>0</v>
      </c>
      <c r="M80">
        <v>0</v>
      </c>
      <c r="N80" t="s">
        <v>16</v>
      </c>
      <c r="O80" t="s">
        <v>1460</v>
      </c>
    </row>
    <row r="81" spans="1:15">
      <c r="A81" s="41" t="s">
        <v>428</v>
      </c>
      <c r="B81" s="38">
        <v>20</v>
      </c>
      <c r="C81" s="41" t="s">
        <v>445</v>
      </c>
      <c r="E81" t="s">
        <v>1464</v>
      </c>
      <c r="F81" t="s">
        <v>1463</v>
      </c>
      <c r="G81">
        <v>0</v>
      </c>
      <c r="H81">
        <v>0</v>
      </c>
      <c r="I81">
        <v>1</v>
      </c>
      <c r="J81">
        <v>1</v>
      </c>
      <c r="K81">
        <v>1</v>
      </c>
      <c r="L81">
        <v>0</v>
      </c>
      <c r="M81">
        <v>0</v>
      </c>
      <c r="N81" t="s">
        <v>16</v>
      </c>
      <c r="O81" t="s">
        <v>1465</v>
      </c>
    </row>
    <row r="82" spans="1:15" ht="19">
      <c r="F82" s="56" t="s">
        <v>1428</v>
      </c>
      <c r="G82" s="56">
        <f t="shared" ref="G82:M82" si="0">SUM(G2:G81)</f>
        <v>19</v>
      </c>
      <c r="H82" s="56">
        <f t="shared" si="0"/>
        <v>11</v>
      </c>
      <c r="I82" s="56">
        <f t="shared" si="0"/>
        <v>49</v>
      </c>
      <c r="J82" s="56">
        <f t="shared" si="0"/>
        <v>46</v>
      </c>
      <c r="K82" s="56">
        <f t="shared" si="0"/>
        <v>22</v>
      </c>
      <c r="L82" s="56">
        <f t="shared" si="0"/>
        <v>3</v>
      </c>
      <c r="M82" s="56">
        <f t="shared" si="0"/>
        <v>1</v>
      </c>
    </row>
    <row r="85" spans="1:15">
      <c r="A85" s="86" t="s">
        <v>1843</v>
      </c>
      <c r="B85" s="123" t="s">
        <v>1975</v>
      </c>
      <c r="C85" s="123"/>
      <c r="D85" s="123"/>
      <c r="E85" s="62"/>
      <c r="F85" s="86" t="s">
        <v>1843</v>
      </c>
      <c r="G85" s="123" t="s">
        <v>1985</v>
      </c>
      <c r="H85" s="123"/>
      <c r="I85" s="123"/>
      <c r="J85" s="4"/>
      <c r="K85" s="62"/>
      <c r="L85" s="4"/>
      <c r="M85" s="62"/>
      <c r="N85" s="62"/>
    </row>
    <row r="86" spans="1:15">
      <c r="A86" s="86"/>
      <c r="B86" s="123"/>
      <c r="C86" s="123"/>
      <c r="D86" s="123"/>
      <c r="E86" s="62"/>
      <c r="F86" s="86"/>
      <c r="G86" s="123"/>
      <c r="H86" s="123"/>
      <c r="I86" s="123"/>
      <c r="J86" s="62"/>
      <c r="K86" s="62"/>
      <c r="L86" s="62"/>
      <c r="M86" s="62"/>
      <c r="N86" s="62"/>
    </row>
    <row r="87" spans="1:15">
      <c r="A87" s="86" t="s">
        <v>1845</v>
      </c>
      <c r="B87" s="123"/>
      <c r="C87" s="123"/>
      <c r="D87" s="123"/>
      <c r="E87" s="62"/>
      <c r="F87" s="86" t="s">
        <v>1845</v>
      </c>
      <c r="G87" s="123"/>
      <c r="H87" s="123"/>
      <c r="I87" s="123"/>
      <c r="J87" s="62"/>
      <c r="K87" s="62"/>
      <c r="L87" s="62"/>
      <c r="M87" s="62"/>
      <c r="N87" s="62"/>
    </row>
    <row r="88" spans="1:15">
      <c r="A88" s="86" t="s">
        <v>1846</v>
      </c>
      <c r="B88" s="123" t="s">
        <v>1847</v>
      </c>
      <c r="C88" s="123"/>
      <c r="D88" s="123"/>
      <c r="E88" s="62"/>
      <c r="F88" s="86" t="s">
        <v>1846</v>
      </c>
      <c r="G88" s="123" t="s">
        <v>1847</v>
      </c>
      <c r="H88" s="123"/>
      <c r="I88" s="123"/>
      <c r="J88" s="62"/>
      <c r="K88" s="62"/>
      <c r="L88" s="62"/>
      <c r="M88" s="62"/>
      <c r="N88" s="62"/>
    </row>
    <row r="89" spans="1:15">
      <c r="A89" s="86" t="s">
        <v>1848</v>
      </c>
      <c r="B89" s="123" t="s">
        <v>1976</v>
      </c>
      <c r="C89" s="123"/>
      <c r="D89" s="123"/>
      <c r="E89" s="62"/>
      <c r="F89" s="86" t="s">
        <v>1848</v>
      </c>
      <c r="G89" s="123" t="s">
        <v>1986</v>
      </c>
      <c r="H89" s="123"/>
      <c r="I89" s="123"/>
      <c r="J89" s="62"/>
      <c r="K89" s="62"/>
      <c r="L89" s="62"/>
      <c r="M89" s="62"/>
      <c r="N89" s="62"/>
    </row>
    <row r="90" spans="1:15">
      <c r="A90" s="86" t="s">
        <v>1850</v>
      </c>
      <c r="B90" s="123">
        <v>2.3730000000000002</v>
      </c>
      <c r="C90" s="123"/>
      <c r="D90" s="123"/>
      <c r="E90" s="62"/>
      <c r="F90" s="86" t="s">
        <v>1850</v>
      </c>
      <c r="G90" s="123">
        <v>0.1943</v>
      </c>
      <c r="H90" s="123"/>
      <c r="I90" s="123"/>
      <c r="J90" s="62"/>
      <c r="K90" s="62"/>
      <c r="L90" s="62"/>
      <c r="M90" s="62"/>
      <c r="N90" s="62"/>
    </row>
    <row r="91" spans="1:15">
      <c r="A91" s="86" t="s">
        <v>1851</v>
      </c>
      <c r="B91" s="123">
        <v>1.7600000000000001E-2</v>
      </c>
      <c r="C91" s="123"/>
      <c r="D91" s="123"/>
      <c r="E91" s="62"/>
      <c r="F91" s="86" t="s">
        <v>1851</v>
      </c>
      <c r="G91" s="123">
        <v>0.84589999999999999</v>
      </c>
      <c r="H91" s="123"/>
      <c r="I91" s="123"/>
      <c r="J91" s="62"/>
      <c r="K91" s="62"/>
      <c r="L91" s="62"/>
      <c r="M91" s="62"/>
      <c r="N91" s="62"/>
    </row>
    <row r="92" spans="1:15">
      <c r="A92" s="86" t="s">
        <v>1852</v>
      </c>
      <c r="B92" s="123" t="s">
        <v>1773</v>
      </c>
      <c r="C92" s="123"/>
      <c r="D92" s="123"/>
      <c r="E92" s="62"/>
      <c r="F92" s="86" t="s">
        <v>1852</v>
      </c>
      <c r="G92" s="123" t="s">
        <v>1771</v>
      </c>
      <c r="H92" s="123"/>
      <c r="I92" s="123"/>
      <c r="J92" s="62"/>
      <c r="K92" s="62"/>
      <c r="L92" s="62"/>
      <c r="M92" s="62"/>
      <c r="N92" s="62"/>
    </row>
    <row r="93" spans="1:15">
      <c r="A93" s="86" t="s">
        <v>1853</v>
      </c>
      <c r="B93" s="123" t="s">
        <v>1854</v>
      </c>
      <c r="C93" s="123"/>
      <c r="D93" s="123"/>
      <c r="E93" s="62"/>
      <c r="F93" s="86" t="s">
        <v>1853</v>
      </c>
      <c r="G93" s="123" t="s">
        <v>1854</v>
      </c>
      <c r="H93" s="123"/>
      <c r="I93" s="123"/>
      <c r="J93" s="62"/>
      <c r="K93" s="62"/>
      <c r="L93" s="62"/>
      <c r="M93" s="62"/>
      <c r="N93" s="62"/>
    </row>
    <row r="94" spans="1:15">
      <c r="A94" s="86" t="s">
        <v>1855</v>
      </c>
      <c r="B94" s="123" t="s">
        <v>1874</v>
      </c>
      <c r="C94" s="123"/>
      <c r="D94" s="123"/>
      <c r="E94" s="62"/>
      <c r="F94" s="86" t="s">
        <v>1855</v>
      </c>
      <c r="G94" s="123" t="s">
        <v>1856</v>
      </c>
      <c r="H94" s="123"/>
      <c r="I94" s="123"/>
      <c r="J94" s="62"/>
      <c r="K94" s="62"/>
      <c r="L94" s="62"/>
      <c r="M94" s="62"/>
      <c r="N94" s="62"/>
    </row>
    <row r="95" spans="1:15">
      <c r="A95" s="86"/>
      <c r="B95" s="123"/>
      <c r="C95" s="123"/>
      <c r="D95" s="123"/>
      <c r="E95" s="62"/>
      <c r="F95" s="86"/>
      <c r="G95" s="123"/>
      <c r="H95" s="123"/>
      <c r="I95" s="123"/>
      <c r="J95" s="62"/>
      <c r="K95" s="62"/>
      <c r="L95" s="62"/>
      <c r="M95" s="62"/>
      <c r="N95" s="62"/>
    </row>
    <row r="96" spans="1:15">
      <c r="A96" s="86" t="s">
        <v>1857</v>
      </c>
      <c r="B96" s="123" t="s">
        <v>1858</v>
      </c>
      <c r="C96" s="123" t="s">
        <v>1886</v>
      </c>
      <c r="D96" s="123" t="s">
        <v>1777</v>
      </c>
      <c r="E96" s="62"/>
      <c r="F96" s="86" t="s">
        <v>1857</v>
      </c>
      <c r="G96" s="123" t="s">
        <v>1858</v>
      </c>
      <c r="H96" s="123" t="s">
        <v>1859</v>
      </c>
      <c r="I96" s="123" t="s">
        <v>1777</v>
      </c>
      <c r="J96" s="62"/>
      <c r="K96" s="62"/>
      <c r="L96" s="62"/>
      <c r="M96" s="62"/>
      <c r="N96" s="62"/>
    </row>
    <row r="97" spans="1:14">
      <c r="A97" s="86" t="s">
        <v>1887</v>
      </c>
      <c r="B97" s="123">
        <v>34</v>
      </c>
      <c r="C97" s="123">
        <v>46</v>
      </c>
      <c r="D97" s="123">
        <v>80</v>
      </c>
      <c r="E97" s="62"/>
      <c r="F97" s="86" t="s">
        <v>1887</v>
      </c>
      <c r="G97" s="123">
        <v>16</v>
      </c>
      <c r="H97" s="123">
        <v>18</v>
      </c>
      <c r="I97" s="123">
        <v>34</v>
      </c>
      <c r="J97" s="62"/>
      <c r="K97" s="62"/>
      <c r="L97" s="62"/>
      <c r="M97" s="62"/>
      <c r="N97" s="62"/>
    </row>
    <row r="98" spans="1:14">
      <c r="A98" s="86" t="s">
        <v>1861</v>
      </c>
      <c r="B98" s="123">
        <v>49</v>
      </c>
      <c r="C98" s="123">
        <v>31</v>
      </c>
      <c r="D98" s="123">
        <v>80</v>
      </c>
      <c r="E98" s="62"/>
      <c r="F98" s="86" t="s">
        <v>1861</v>
      </c>
      <c r="G98" s="123">
        <v>22</v>
      </c>
      <c r="H98" s="123">
        <v>27</v>
      </c>
      <c r="I98" s="123">
        <v>49</v>
      </c>
      <c r="J98" s="62"/>
      <c r="K98" s="62"/>
      <c r="L98" s="62"/>
      <c r="M98" s="62"/>
      <c r="N98" s="62"/>
    </row>
    <row r="99" spans="1:14">
      <c r="A99" s="86" t="s">
        <v>1777</v>
      </c>
      <c r="B99" s="123">
        <v>83</v>
      </c>
      <c r="C99" s="123">
        <v>77</v>
      </c>
      <c r="D99" s="123">
        <v>160</v>
      </c>
      <c r="E99" s="62"/>
      <c r="F99" s="86" t="s">
        <v>1777</v>
      </c>
      <c r="G99" s="123">
        <v>38</v>
      </c>
      <c r="H99" s="123">
        <v>45</v>
      </c>
      <c r="I99" s="123">
        <v>83</v>
      </c>
      <c r="J99" s="62"/>
      <c r="K99" s="62"/>
      <c r="L99" s="62"/>
      <c r="M99" s="62"/>
      <c r="N99" s="62"/>
    </row>
    <row r="100" spans="1:14">
      <c r="A100" s="86"/>
      <c r="B100" s="123"/>
      <c r="C100" s="123"/>
      <c r="D100" s="123"/>
      <c r="E100" s="62"/>
      <c r="F100" s="86"/>
      <c r="G100" s="123"/>
      <c r="H100" s="123"/>
      <c r="I100" s="123"/>
      <c r="J100" s="62"/>
      <c r="K100" s="62"/>
      <c r="L100" s="62"/>
      <c r="M100" s="62"/>
      <c r="N100" s="62"/>
    </row>
    <row r="101" spans="1:14">
      <c r="A101" s="86" t="s">
        <v>1862</v>
      </c>
      <c r="B101" s="123" t="s">
        <v>1858</v>
      </c>
      <c r="C101" s="123" t="s">
        <v>1886</v>
      </c>
      <c r="D101" s="123"/>
      <c r="E101" s="62"/>
      <c r="F101" s="86" t="s">
        <v>1862</v>
      </c>
      <c r="G101" s="123" t="s">
        <v>1858</v>
      </c>
      <c r="H101" s="123" t="s">
        <v>1859</v>
      </c>
      <c r="I101" s="123"/>
      <c r="J101" s="62"/>
      <c r="K101" s="62"/>
      <c r="L101" s="62"/>
      <c r="M101" s="62"/>
      <c r="N101" s="62"/>
    </row>
    <row r="102" spans="1:14">
      <c r="A102" s="86" t="s">
        <v>1887</v>
      </c>
      <c r="B102" s="123" t="s">
        <v>1977</v>
      </c>
      <c r="C102" s="123" t="s">
        <v>1978</v>
      </c>
      <c r="D102" s="123"/>
      <c r="E102" s="62"/>
      <c r="F102" s="86" t="s">
        <v>1887</v>
      </c>
      <c r="G102" s="123" t="s">
        <v>1987</v>
      </c>
      <c r="H102" s="123" t="s">
        <v>1988</v>
      </c>
      <c r="I102" s="123"/>
      <c r="J102" s="62"/>
      <c r="K102" s="62"/>
      <c r="L102" s="62"/>
      <c r="M102" s="62"/>
      <c r="N102" s="62"/>
    </row>
    <row r="103" spans="1:14">
      <c r="A103" s="86" t="s">
        <v>1861</v>
      </c>
      <c r="B103" s="123" t="s">
        <v>1979</v>
      </c>
      <c r="C103" s="123" t="s">
        <v>1980</v>
      </c>
      <c r="D103" s="123"/>
      <c r="E103" s="62"/>
      <c r="F103" s="86" t="s">
        <v>1861</v>
      </c>
      <c r="G103" s="123" t="s">
        <v>1989</v>
      </c>
      <c r="H103" s="123" t="s">
        <v>1990</v>
      </c>
      <c r="I103" s="123"/>
      <c r="J103" s="62"/>
      <c r="K103" s="62"/>
      <c r="L103" s="62"/>
      <c r="M103" s="62"/>
      <c r="N103" s="62"/>
    </row>
    <row r="104" spans="1:14">
      <c r="A104" s="86"/>
      <c r="B104" s="123"/>
      <c r="C104" s="123"/>
      <c r="D104" s="123"/>
      <c r="E104" s="62"/>
      <c r="F104" s="86"/>
      <c r="G104" s="123"/>
      <c r="H104" s="123"/>
      <c r="I104" s="123"/>
      <c r="J104" s="62"/>
      <c r="K104" s="62"/>
      <c r="L104" s="62"/>
      <c r="M104" s="62"/>
      <c r="N104" s="62"/>
    </row>
    <row r="105" spans="1:14">
      <c r="A105" s="86" t="s">
        <v>1867</v>
      </c>
      <c r="B105" s="123" t="s">
        <v>1858</v>
      </c>
      <c r="C105" s="123" t="s">
        <v>1886</v>
      </c>
      <c r="D105" s="123"/>
      <c r="E105" s="62"/>
      <c r="F105" s="86" t="s">
        <v>1867</v>
      </c>
      <c r="G105" s="123" t="s">
        <v>1858</v>
      </c>
      <c r="H105" s="123" t="s">
        <v>1859</v>
      </c>
      <c r="I105" s="123"/>
      <c r="J105" s="62"/>
      <c r="K105" s="62"/>
      <c r="L105" s="62"/>
      <c r="M105" s="62"/>
      <c r="N105" s="62"/>
    </row>
    <row r="106" spans="1:14">
      <c r="A106" s="86" t="s">
        <v>1887</v>
      </c>
      <c r="B106" s="123" t="s">
        <v>1981</v>
      </c>
      <c r="C106" s="123" t="s">
        <v>1982</v>
      </c>
      <c r="D106" s="123"/>
      <c r="E106" s="62"/>
      <c r="F106" s="86" t="s">
        <v>1887</v>
      </c>
      <c r="G106" s="123" t="s">
        <v>1991</v>
      </c>
      <c r="H106" s="123" t="s">
        <v>1972</v>
      </c>
      <c r="I106" s="123"/>
      <c r="J106" s="62"/>
      <c r="K106" s="62"/>
      <c r="L106" s="62"/>
      <c r="M106" s="62"/>
      <c r="N106" s="62"/>
    </row>
    <row r="107" spans="1:14">
      <c r="A107" s="86" t="s">
        <v>1861</v>
      </c>
      <c r="B107" s="123" t="s">
        <v>1983</v>
      </c>
      <c r="C107" s="123" t="s">
        <v>1984</v>
      </c>
      <c r="D107" s="123"/>
      <c r="F107" s="86" t="s">
        <v>1861</v>
      </c>
      <c r="G107" s="123" t="s">
        <v>1992</v>
      </c>
      <c r="H107" s="123" t="s">
        <v>1971</v>
      </c>
      <c r="I107" s="123"/>
      <c r="J107" s="62"/>
      <c r="K107" s="62"/>
      <c r="L107" s="62"/>
      <c r="M107" s="62"/>
    </row>
  </sheetData>
  <sortState ref="A2:P82">
    <sortCondition ref="N1"/>
  </sortState>
  <dataValidations count="1">
    <dataValidation type="list" allowBlank="1" showInputMessage="1" showErrorMessage="1" sqref="N1:N1048576" xr:uid="{00000000-0002-0000-0700-000000000000}">
      <formula1>$P$2:$P$13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2019 Data Summary</vt:lpstr>
      <vt:lpstr>Rationale Table </vt:lpstr>
      <vt:lpstr>Physiology</vt:lpstr>
      <vt:lpstr>General Biology</vt:lpstr>
      <vt:lpstr>Immunology</vt:lpstr>
      <vt:lpstr>Neuroscience </vt:lpstr>
      <vt:lpstr>Pharmacology</vt:lpstr>
      <vt:lpstr>Endocrinology</vt:lpstr>
      <vt:lpstr>Behavioral Physiology</vt:lpstr>
      <vt:lpstr>Reproduction</vt:lpstr>
      <vt:lpstr>Behavior </vt:lpstr>
      <vt:lpstr>Statistics </vt:lpstr>
      <vt:lpstr>'Behavior '!bbib67</vt:lpstr>
      <vt:lpstr>'Behavioral Physiology'!citation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C. Woitowich</dc:creator>
  <cp:lastModifiedBy>Microsoft Office User</cp:lastModifiedBy>
  <dcterms:created xsi:type="dcterms:W3CDTF">2019-02-27T17:42:44Z</dcterms:created>
  <dcterms:modified xsi:type="dcterms:W3CDTF">2020-04-22T13:13:34Z</dcterms:modified>
</cp:coreProperties>
</file>