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ohei/Desktop/Li's sensor/200513ReviseSubmission/200515_Additional Requirements/Source data/main/"/>
    </mc:Choice>
  </mc:AlternateContent>
  <xr:revisionPtr revIDLastSave="0" documentId="8_{C8B8CF8D-F1C4-D54A-918C-3A26859814BD}" xr6:coauthVersionLast="43" xr6:coauthVersionMax="43" xr10:uidLastSave="{00000000-0000-0000-0000-000000000000}"/>
  <bookViews>
    <workbookView xWindow="800" yWindow="1980" windowWidth="23840" windowHeight="13000" xr2:uid="{CD4325BD-D5E1-D243-BA93-52186770304E}"/>
  </bookViews>
  <sheets>
    <sheet name="Figure 9a-b" sheetId="3" r:id="rId1"/>
    <sheet name="Figure 9c-d" sheetId="4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04" i="3" l="1"/>
  <c r="K104" i="3"/>
  <c r="H104" i="3"/>
  <c r="E104" i="3"/>
  <c r="B104" i="3"/>
  <c r="S103" i="3"/>
  <c r="R103" i="3"/>
  <c r="Q103" i="3"/>
  <c r="P103" i="3"/>
  <c r="S102" i="3"/>
  <c r="R102" i="3"/>
  <c r="Q102" i="3"/>
  <c r="P102" i="3"/>
  <c r="S101" i="3"/>
  <c r="R101" i="3"/>
  <c r="Q101" i="3"/>
  <c r="P101" i="3"/>
  <c r="S100" i="3"/>
  <c r="R100" i="3"/>
  <c r="Q100" i="3"/>
  <c r="P100" i="3"/>
  <c r="S99" i="3"/>
  <c r="R99" i="3"/>
  <c r="Q99" i="3"/>
  <c r="P99" i="3"/>
  <c r="S98" i="3"/>
  <c r="R98" i="3"/>
  <c r="Q98" i="3"/>
  <c r="P98" i="3"/>
  <c r="S97" i="3"/>
  <c r="R97" i="3"/>
  <c r="Q97" i="3"/>
  <c r="P97" i="3"/>
  <c r="S96" i="3"/>
  <c r="R96" i="3"/>
  <c r="Q96" i="3"/>
  <c r="P96" i="3"/>
  <c r="S95" i="3"/>
  <c r="R95" i="3"/>
  <c r="Q95" i="3"/>
  <c r="P95" i="3"/>
  <c r="S94" i="3"/>
  <c r="R94" i="3"/>
  <c r="Q94" i="3"/>
  <c r="P94" i="3"/>
  <c r="S93" i="3"/>
  <c r="R93" i="3"/>
  <c r="Q93" i="3"/>
  <c r="P93" i="3"/>
  <c r="S92" i="3"/>
  <c r="R92" i="3"/>
  <c r="Q92" i="3"/>
  <c r="P92" i="3"/>
  <c r="S91" i="3"/>
  <c r="R91" i="3"/>
  <c r="Q91" i="3"/>
  <c r="P91" i="3"/>
  <c r="S90" i="3"/>
  <c r="R90" i="3"/>
  <c r="Q90" i="3"/>
  <c r="P90" i="3"/>
  <c r="S89" i="3"/>
  <c r="R89" i="3"/>
  <c r="Q89" i="3"/>
  <c r="P89" i="3"/>
  <c r="S88" i="3"/>
  <c r="R88" i="3"/>
  <c r="Q88" i="3"/>
  <c r="P88" i="3"/>
  <c r="S87" i="3"/>
  <c r="R87" i="3"/>
  <c r="Q87" i="3"/>
  <c r="P87" i="3"/>
  <c r="S86" i="3"/>
  <c r="R86" i="3"/>
  <c r="Q86" i="3"/>
  <c r="P86" i="3"/>
  <c r="S85" i="3"/>
  <c r="R85" i="3"/>
  <c r="Q85" i="3"/>
  <c r="P85" i="3"/>
  <c r="S84" i="3"/>
  <c r="R84" i="3"/>
  <c r="Q84" i="3"/>
  <c r="P84" i="3"/>
  <c r="S83" i="3"/>
  <c r="R83" i="3"/>
  <c r="Q83" i="3"/>
  <c r="P83" i="3"/>
  <c r="S82" i="3"/>
  <c r="R82" i="3"/>
  <c r="Q82" i="3"/>
  <c r="P82" i="3"/>
  <c r="S81" i="3"/>
  <c r="R81" i="3"/>
  <c r="Q81" i="3"/>
  <c r="P81" i="3"/>
  <c r="T78" i="3"/>
  <c r="Q78" i="3"/>
  <c r="N78" i="3"/>
  <c r="K78" i="3"/>
  <c r="H78" i="3"/>
  <c r="E78" i="3"/>
  <c r="B78" i="3"/>
  <c r="Y77" i="3"/>
  <c r="X77" i="3"/>
  <c r="W77" i="3"/>
  <c r="V77" i="3"/>
  <c r="Y76" i="3"/>
  <c r="X76" i="3"/>
  <c r="W76" i="3"/>
  <c r="V76" i="3"/>
  <c r="Y75" i="3"/>
  <c r="X75" i="3"/>
  <c r="W75" i="3"/>
  <c r="V75" i="3"/>
  <c r="Y74" i="3"/>
  <c r="X74" i="3"/>
  <c r="W74" i="3"/>
  <c r="V74" i="3"/>
  <c r="Y73" i="3"/>
  <c r="X73" i="3"/>
  <c r="W73" i="3"/>
  <c r="V73" i="3"/>
  <c r="Y72" i="3"/>
  <c r="X72" i="3"/>
  <c r="W72" i="3"/>
  <c r="V72" i="3"/>
  <c r="Y71" i="3"/>
  <c r="X71" i="3"/>
  <c r="W71" i="3"/>
  <c r="V71" i="3"/>
  <c r="Y70" i="3"/>
  <c r="X70" i="3"/>
  <c r="W70" i="3"/>
  <c r="V70" i="3"/>
  <c r="Y69" i="3"/>
  <c r="X69" i="3"/>
  <c r="W69" i="3"/>
  <c r="V69" i="3"/>
  <c r="Y68" i="3"/>
  <c r="X68" i="3"/>
  <c r="W68" i="3"/>
  <c r="V68" i="3"/>
  <c r="Y67" i="3"/>
  <c r="X67" i="3"/>
  <c r="W67" i="3"/>
  <c r="V67" i="3"/>
  <c r="Y66" i="3"/>
  <c r="X66" i="3"/>
  <c r="W66" i="3"/>
  <c r="V66" i="3"/>
  <c r="Y65" i="3"/>
  <c r="X65" i="3"/>
  <c r="W65" i="3"/>
  <c r="V65" i="3"/>
  <c r="Y64" i="3"/>
  <c r="X64" i="3"/>
  <c r="W64" i="3"/>
  <c r="V64" i="3"/>
  <c r="Y63" i="3"/>
  <c r="X63" i="3"/>
  <c r="W63" i="3"/>
  <c r="V63" i="3"/>
  <c r="Y62" i="3"/>
  <c r="X62" i="3"/>
  <c r="W62" i="3"/>
  <c r="V62" i="3"/>
  <c r="Y61" i="3"/>
  <c r="X61" i="3"/>
  <c r="W61" i="3"/>
  <c r="V61" i="3"/>
  <c r="Y60" i="3"/>
  <c r="X60" i="3"/>
  <c r="W60" i="3"/>
  <c r="V60" i="3"/>
  <c r="Y59" i="3"/>
  <c r="X59" i="3"/>
  <c r="W59" i="3"/>
  <c r="V59" i="3"/>
  <c r="Y58" i="3"/>
  <c r="X58" i="3"/>
  <c r="W58" i="3"/>
  <c r="V58" i="3"/>
  <c r="Y57" i="3"/>
  <c r="X57" i="3"/>
  <c r="W57" i="3"/>
  <c r="V57" i="3"/>
  <c r="Y56" i="3"/>
  <c r="X56" i="3"/>
  <c r="W56" i="3"/>
  <c r="V56" i="3"/>
  <c r="Y55" i="3"/>
  <c r="X55" i="3"/>
  <c r="W55" i="3"/>
  <c r="V55" i="3"/>
  <c r="N52" i="3"/>
  <c r="K52" i="3"/>
  <c r="H52" i="3"/>
  <c r="E52" i="3"/>
  <c r="B52" i="3"/>
  <c r="S51" i="3"/>
  <c r="R51" i="3"/>
  <c r="Q51" i="3"/>
  <c r="P51" i="3"/>
  <c r="S50" i="3"/>
  <c r="R50" i="3"/>
  <c r="Q50" i="3"/>
  <c r="P50" i="3"/>
  <c r="S49" i="3"/>
  <c r="R49" i="3"/>
  <c r="Q49" i="3"/>
  <c r="P49" i="3"/>
  <c r="S48" i="3"/>
  <c r="R48" i="3"/>
  <c r="Q48" i="3"/>
  <c r="P48" i="3"/>
  <c r="S47" i="3"/>
  <c r="R47" i="3"/>
  <c r="Q47" i="3"/>
  <c r="P47" i="3"/>
  <c r="S46" i="3"/>
  <c r="R46" i="3"/>
  <c r="Q46" i="3"/>
  <c r="P46" i="3"/>
  <c r="S45" i="3"/>
  <c r="R45" i="3"/>
  <c r="Q45" i="3"/>
  <c r="P45" i="3"/>
  <c r="S44" i="3"/>
  <c r="R44" i="3"/>
  <c r="Q44" i="3"/>
  <c r="P44" i="3"/>
  <c r="S43" i="3"/>
  <c r="R43" i="3"/>
  <c r="Q43" i="3"/>
  <c r="P43" i="3"/>
  <c r="S42" i="3"/>
  <c r="R42" i="3"/>
  <c r="Q42" i="3"/>
  <c r="P42" i="3"/>
  <c r="S41" i="3"/>
  <c r="R41" i="3"/>
  <c r="Q41" i="3"/>
  <c r="P41" i="3"/>
  <c r="S40" i="3"/>
  <c r="R40" i="3"/>
  <c r="Q40" i="3"/>
  <c r="P40" i="3"/>
  <c r="S39" i="3"/>
  <c r="R39" i="3"/>
  <c r="Q39" i="3"/>
  <c r="P39" i="3"/>
  <c r="S38" i="3"/>
  <c r="R38" i="3"/>
  <c r="Q38" i="3"/>
  <c r="P38" i="3"/>
  <c r="S37" i="3"/>
  <c r="R37" i="3"/>
  <c r="Q37" i="3"/>
  <c r="P37" i="3"/>
  <c r="S36" i="3"/>
  <c r="R36" i="3"/>
  <c r="Q36" i="3"/>
  <c r="P36" i="3"/>
  <c r="S35" i="3"/>
  <c r="R35" i="3"/>
  <c r="Q35" i="3"/>
  <c r="P35" i="3"/>
  <c r="S34" i="3"/>
  <c r="R34" i="3"/>
  <c r="Q34" i="3"/>
  <c r="P34" i="3"/>
  <c r="S33" i="3"/>
  <c r="R33" i="3"/>
  <c r="Q33" i="3"/>
  <c r="P33" i="3"/>
  <c r="S32" i="3"/>
  <c r="R32" i="3"/>
  <c r="Q32" i="3"/>
  <c r="P32" i="3"/>
  <c r="S31" i="3"/>
  <c r="R31" i="3"/>
  <c r="Q31" i="3"/>
  <c r="P31" i="3"/>
  <c r="S30" i="3"/>
  <c r="R30" i="3"/>
  <c r="Q30" i="3"/>
  <c r="P30" i="3"/>
  <c r="S29" i="3"/>
  <c r="R29" i="3"/>
  <c r="Q29" i="3"/>
  <c r="P29" i="3"/>
  <c r="T26" i="3"/>
  <c r="Q26" i="3"/>
  <c r="N26" i="3"/>
  <c r="K26" i="3"/>
  <c r="H26" i="3"/>
  <c r="E26" i="3"/>
  <c r="B26" i="3"/>
  <c r="Y25" i="3"/>
  <c r="X25" i="3"/>
  <c r="W25" i="3"/>
  <c r="V25" i="3"/>
  <c r="Y24" i="3"/>
  <c r="X24" i="3"/>
  <c r="W24" i="3"/>
  <c r="V24" i="3"/>
  <c r="Y23" i="3"/>
  <c r="X23" i="3"/>
  <c r="W23" i="3"/>
  <c r="V23" i="3"/>
  <c r="Y22" i="3"/>
  <c r="X22" i="3"/>
  <c r="W22" i="3"/>
  <c r="V22" i="3"/>
  <c r="Y21" i="3"/>
  <c r="X21" i="3"/>
  <c r="W21" i="3"/>
  <c r="V21" i="3"/>
  <c r="Y20" i="3"/>
  <c r="X20" i="3"/>
  <c r="W20" i="3"/>
  <c r="V20" i="3"/>
  <c r="Y19" i="3"/>
  <c r="X19" i="3"/>
  <c r="W19" i="3"/>
  <c r="V19" i="3"/>
  <c r="Y18" i="3"/>
  <c r="X18" i="3"/>
  <c r="W18" i="3"/>
  <c r="V18" i="3"/>
  <c r="Y17" i="3"/>
  <c r="X17" i="3"/>
  <c r="W17" i="3"/>
  <c r="V17" i="3"/>
  <c r="Y16" i="3"/>
  <c r="X16" i="3"/>
  <c r="W16" i="3"/>
  <c r="V16" i="3"/>
  <c r="Y15" i="3"/>
  <c r="X15" i="3"/>
  <c r="W15" i="3"/>
  <c r="V15" i="3"/>
  <c r="Y14" i="3"/>
  <c r="X14" i="3"/>
  <c r="W14" i="3"/>
  <c r="V14" i="3"/>
  <c r="Y13" i="3"/>
  <c r="X13" i="3"/>
  <c r="W13" i="3"/>
  <c r="V13" i="3"/>
  <c r="Y12" i="3"/>
  <c r="X12" i="3"/>
  <c r="W12" i="3"/>
  <c r="V12" i="3"/>
  <c r="Y11" i="3"/>
  <c r="X11" i="3"/>
  <c r="W11" i="3"/>
  <c r="V11" i="3"/>
  <c r="Y10" i="3"/>
  <c r="X10" i="3"/>
  <c r="W10" i="3"/>
  <c r="V10" i="3"/>
  <c r="Y9" i="3"/>
  <c r="X9" i="3"/>
  <c r="W9" i="3"/>
  <c r="V9" i="3"/>
  <c r="Y8" i="3"/>
  <c r="X8" i="3"/>
  <c r="W8" i="3"/>
  <c r="V8" i="3"/>
  <c r="Y7" i="3"/>
  <c r="X7" i="3"/>
  <c r="W7" i="3"/>
  <c r="V7" i="3"/>
  <c r="Y6" i="3"/>
  <c r="X6" i="3"/>
  <c r="W6" i="3"/>
  <c r="V6" i="3"/>
  <c r="Y5" i="3"/>
  <c r="X5" i="3"/>
  <c r="W5" i="3"/>
  <c r="V5" i="3"/>
  <c r="Y4" i="3"/>
  <c r="X4" i="3"/>
  <c r="W4" i="3"/>
  <c r="V4" i="3"/>
  <c r="Y3" i="3"/>
  <c r="X3" i="3"/>
  <c r="W3" i="3"/>
  <c r="V3" i="3"/>
</calcChain>
</file>

<file path=xl/sharedStrings.xml><?xml version="1.0" encoding="utf-8"?>
<sst xmlns="http://schemas.openxmlformats.org/spreadsheetml/2006/main" count="52" uniqueCount="16">
  <si>
    <t>Col-0</t>
  </si>
  <si>
    <t>Abs average</t>
  </si>
  <si>
    <t>Abs error</t>
  </si>
  <si>
    <t>Rel average</t>
  </si>
  <si>
    <t>Rel error</t>
  </si>
  <si>
    <t>pyl-12458</t>
  </si>
  <si>
    <t>pyl-11458</t>
  </si>
  <si>
    <t>pyl-112458</t>
  </si>
  <si>
    <t>Line</t>
  </si>
  <si>
    <t>gs0</t>
  </si>
  <si>
    <t>gs50</t>
  </si>
  <si>
    <t>halfresponse time</t>
  </si>
  <si>
    <t>Col</t>
  </si>
  <si>
    <t>p12458</t>
  </si>
  <si>
    <t>p11458</t>
  </si>
  <si>
    <t>p112458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</si>
</sst>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0" borderId="0" xfId="1" applyFont="1"/>
    <xf numFmtId="0" fontId="1" fillId="0" borderId="0" xfId="1"/>
    <xf numFmtId="0" fontId="1" fillId="0" borderId="0" xfId="1" applyFont="1"/>
    <xf numFmtId="16" fontId="1" fillId="0" borderId="0" xfId="1" applyNumberFormat="1"/>
    <xf numFmtId="14" fontId="1" fillId="0" borderId="0" xfId="1" applyNumberFormat="1"/>
    <xf numFmtId="0" fontId="3" fillId="0" borderId="0" xfId="2"/>
  </cellXfs>
  <cellStyles count="3">
    <cellStyle name="Normal" xfId="0" builtinId="0"/>
    <cellStyle name="Normal 2" xfId="1" xr:uid="{B0B412AD-1884-1A4D-8452-B2DC9EA48923}"/>
    <cellStyle name="Normal 3" xfId="2" xr:uid="{ED810563-C4D4-044B-B2C7-6015671780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903381432587506E-2"/>
          <c:y val="4.5308924530327511E-2"/>
          <c:w val="0.90537841910116679"/>
          <c:h val="0.80585158628939646"/>
        </c:manualLayout>
      </c:layout>
      <c:scatterChart>
        <c:scatterStyle val="lineMarker"/>
        <c:varyColors val="0"/>
        <c:ser>
          <c:idx val="0"/>
          <c:order val="0"/>
          <c:tx>
            <c:v>Col-0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9a-b'!$W$5:$W$25</c:f>
                <c:numCache>
                  <c:formatCode>General</c:formatCode>
                  <c:ptCount val="21"/>
                  <c:pt idx="0">
                    <c:v>10.54182225847685</c:v>
                  </c:pt>
                  <c:pt idx="1">
                    <c:v>10.134905126093093</c:v>
                  </c:pt>
                  <c:pt idx="2">
                    <c:v>9.9711763200917094</c:v>
                  </c:pt>
                  <c:pt idx="3">
                    <c:v>9.7657589059270169</c:v>
                  </c:pt>
                  <c:pt idx="4">
                    <c:v>6.9643407185848822</c:v>
                  </c:pt>
                  <c:pt idx="5">
                    <c:v>7.014673060434693</c:v>
                  </c:pt>
                  <c:pt idx="6">
                    <c:v>7.6364616169391368</c:v>
                  </c:pt>
                  <c:pt idx="7">
                    <c:v>8.0194311941928582</c:v>
                  </c:pt>
                  <c:pt idx="8">
                    <c:v>7.0038332962177812</c:v>
                  </c:pt>
                  <c:pt idx="9">
                    <c:v>7.5751101672027623</c:v>
                  </c:pt>
                  <c:pt idx="10">
                    <c:v>7.4261026671737111</c:v>
                  </c:pt>
                  <c:pt idx="11">
                    <c:v>6.6343406856156566</c:v>
                  </c:pt>
                  <c:pt idx="12">
                    <c:v>6.6340155355419492</c:v>
                  </c:pt>
                  <c:pt idx="13">
                    <c:v>6.5476922045192687</c:v>
                  </c:pt>
                  <c:pt idx="14">
                    <c:v>6.3566616648535188</c:v>
                  </c:pt>
                  <c:pt idx="15">
                    <c:v>6.0996072073221459</c:v>
                  </c:pt>
                  <c:pt idx="16">
                    <c:v>6.1296585456979518</c:v>
                  </c:pt>
                  <c:pt idx="17">
                    <c:v>6.1491678502125202</c:v>
                  </c:pt>
                  <c:pt idx="18">
                    <c:v>6.7570800111672114</c:v>
                  </c:pt>
                  <c:pt idx="19">
                    <c:v>7.151787396413801</c:v>
                  </c:pt>
                  <c:pt idx="20">
                    <c:v>6.484869241339891</c:v>
                  </c:pt>
                </c:numCache>
              </c:numRef>
            </c:plus>
            <c:minus>
              <c:numRef>
                <c:f>'Figure 9a-b'!$W$5:$W$25</c:f>
                <c:numCache>
                  <c:formatCode>General</c:formatCode>
                  <c:ptCount val="21"/>
                  <c:pt idx="0">
                    <c:v>10.54182225847685</c:v>
                  </c:pt>
                  <c:pt idx="1">
                    <c:v>10.134905126093093</c:v>
                  </c:pt>
                  <c:pt idx="2">
                    <c:v>9.9711763200917094</c:v>
                  </c:pt>
                  <c:pt idx="3">
                    <c:v>9.7657589059270169</c:v>
                  </c:pt>
                  <c:pt idx="4">
                    <c:v>6.9643407185848822</c:v>
                  </c:pt>
                  <c:pt idx="5">
                    <c:v>7.014673060434693</c:v>
                  </c:pt>
                  <c:pt idx="6">
                    <c:v>7.6364616169391368</c:v>
                  </c:pt>
                  <c:pt idx="7">
                    <c:v>8.0194311941928582</c:v>
                  </c:pt>
                  <c:pt idx="8">
                    <c:v>7.0038332962177812</c:v>
                  </c:pt>
                  <c:pt idx="9">
                    <c:v>7.5751101672027623</c:v>
                  </c:pt>
                  <c:pt idx="10">
                    <c:v>7.4261026671737111</c:v>
                  </c:pt>
                  <c:pt idx="11">
                    <c:v>6.6343406856156566</c:v>
                  </c:pt>
                  <c:pt idx="12">
                    <c:v>6.6340155355419492</c:v>
                  </c:pt>
                  <c:pt idx="13">
                    <c:v>6.5476922045192687</c:v>
                  </c:pt>
                  <c:pt idx="14">
                    <c:v>6.3566616648535188</c:v>
                  </c:pt>
                  <c:pt idx="15">
                    <c:v>6.0996072073221459</c:v>
                  </c:pt>
                  <c:pt idx="16">
                    <c:v>6.1296585456979518</c:v>
                  </c:pt>
                  <c:pt idx="17">
                    <c:v>6.1491678502125202</c:v>
                  </c:pt>
                  <c:pt idx="18">
                    <c:v>6.7570800111672114</c:v>
                  </c:pt>
                  <c:pt idx="19">
                    <c:v>7.151787396413801</c:v>
                  </c:pt>
                  <c:pt idx="20">
                    <c:v>6.484869241339891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numRef>
              <c:f>'Figure 9a-b'!$A$5:$A$25</c:f>
              <c:numCache>
                <c:formatCode>General</c:formatCode>
                <c:ptCount val="21"/>
                <c:pt idx="0">
                  <c:v>-11</c:v>
                </c:pt>
                <c:pt idx="1">
                  <c:v>-8</c:v>
                </c:pt>
                <c:pt idx="2">
                  <c:v>-5</c:v>
                </c:pt>
                <c:pt idx="3">
                  <c:v>-2</c:v>
                </c:pt>
                <c:pt idx="4">
                  <c:v>1</c:v>
                </c:pt>
                <c:pt idx="5">
                  <c:v>4</c:v>
                </c:pt>
                <c:pt idx="6">
                  <c:v>7</c:v>
                </c:pt>
                <c:pt idx="7">
                  <c:v>10</c:v>
                </c:pt>
                <c:pt idx="8">
                  <c:v>13</c:v>
                </c:pt>
                <c:pt idx="9">
                  <c:v>16</c:v>
                </c:pt>
                <c:pt idx="10">
                  <c:v>19</c:v>
                </c:pt>
                <c:pt idx="11">
                  <c:v>22</c:v>
                </c:pt>
                <c:pt idx="12">
                  <c:v>25</c:v>
                </c:pt>
                <c:pt idx="13">
                  <c:v>28</c:v>
                </c:pt>
                <c:pt idx="14">
                  <c:v>31</c:v>
                </c:pt>
                <c:pt idx="15">
                  <c:v>34</c:v>
                </c:pt>
                <c:pt idx="16">
                  <c:v>37</c:v>
                </c:pt>
                <c:pt idx="17">
                  <c:v>40</c:v>
                </c:pt>
                <c:pt idx="18">
                  <c:v>43</c:v>
                </c:pt>
                <c:pt idx="19">
                  <c:v>46</c:v>
                </c:pt>
                <c:pt idx="20">
                  <c:v>49</c:v>
                </c:pt>
              </c:numCache>
            </c:numRef>
          </c:xVal>
          <c:yVal>
            <c:numRef>
              <c:f>'Figure 9a-b'!$V$5:$V$25</c:f>
              <c:numCache>
                <c:formatCode>General</c:formatCode>
                <c:ptCount val="21"/>
                <c:pt idx="0">
                  <c:v>143.68055960223455</c:v>
                </c:pt>
                <c:pt idx="1">
                  <c:v>143.67617235668408</c:v>
                </c:pt>
                <c:pt idx="2">
                  <c:v>144.31880753255965</c:v>
                </c:pt>
                <c:pt idx="3">
                  <c:v>143.98823875136227</c:v>
                </c:pt>
                <c:pt idx="4">
                  <c:v>139.6659494989463</c:v>
                </c:pt>
                <c:pt idx="5">
                  <c:v>108.05281866663357</c:v>
                </c:pt>
                <c:pt idx="6">
                  <c:v>92.115480489856623</c:v>
                </c:pt>
                <c:pt idx="7">
                  <c:v>83.759585936830248</c:v>
                </c:pt>
                <c:pt idx="8">
                  <c:v>77.592392109465777</c:v>
                </c:pt>
                <c:pt idx="9">
                  <c:v>76.500680356849514</c:v>
                </c:pt>
                <c:pt idx="10">
                  <c:v>75.161307596376489</c:v>
                </c:pt>
                <c:pt idx="11">
                  <c:v>74.939728794480672</c:v>
                </c:pt>
                <c:pt idx="12">
                  <c:v>74.480344430028396</c:v>
                </c:pt>
                <c:pt idx="13">
                  <c:v>74.879350968840029</c:v>
                </c:pt>
                <c:pt idx="14">
                  <c:v>74.221884935702306</c:v>
                </c:pt>
                <c:pt idx="15">
                  <c:v>75.136908477942796</c:v>
                </c:pt>
                <c:pt idx="16">
                  <c:v>74.762000476260141</c:v>
                </c:pt>
                <c:pt idx="17">
                  <c:v>73.269502272867769</c:v>
                </c:pt>
                <c:pt idx="18">
                  <c:v>74.510516477452825</c:v>
                </c:pt>
                <c:pt idx="19">
                  <c:v>75.329247019777313</c:v>
                </c:pt>
                <c:pt idx="20">
                  <c:v>74.165722888517394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0CC-1242-93AB-C31F11B9D401}"/>
            </c:ext>
          </c:extLst>
        </c:ser>
        <c:ser>
          <c:idx val="1"/>
          <c:order val="1"/>
          <c:tx>
            <c:v>pyl-11458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9a-b'!$W$57:$W$77</c:f>
                <c:numCache>
                  <c:formatCode>General</c:formatCode>
                  <c:ptCount val="21"/>
                  <c:pt idx="0">
                    <c:v>21.557687558281287</c:v>
                  </c:pt>
                  <c:pt idx="1">
                    <c:v>22.125694011954845</c:v>
                  </c:pt>
                  <c:pt idx="2">
                    <c:v>20.737676988218631</c:v>
                  </c:pt>
                  <c:pt idx="3">
                    <c:v>19.047109983867109</c:v>
                  </c:pt>
                  <c:pt idx="4">
                    <c:v>19.712557768943984</c:v>
                  </c:pt>
                  <c:pt idx="5">
                    <c:v>21.00382753951402</c:v>
                  </c:pt>
                  <c:pt idx="6">
                    <c:v>20.792646596566755</c:v>
                  </c:pt>
                  <c:pt idx="7">
                    <c:v>20.841374831622009</c:v>
                  </c:pt>
                  <c:pt idx="8">
                    <c:v>21.576791221207529</c:v>
                  </c:pt>
                  <c:pt idx="9">
                    <c:v>20.99118828856129</c:v>
                  </c:pt>
                  <c:pt idx="10">
                    <c:v>21.788174913182136</c:v>
                  </c:pt>
                  <c:pt idx="11">
                    <c:v>21.150349256800713</c:v>
                  </c:pt>
                  <c:pt idx="12">
                    <c:v>21.312034708668563</c:v>
                  </c:pt>
                  <c:pt idx="13">
                    <c:v>20.500565753098492</c:v>
                  </c:pt>
                  <c:pt idx="14">
                    <c:v>21.12243373304446</c:v>
                  </c:pt>
                  <c:pt idx="15">
                    <c:v>21.290451350106217</c:v>
                  </c:pt>
                  <c:pt idx="16">
                    <c:v>21.341082729813277</c:v>
                  </c:pt>
                  <c:pt idx="17">
                    <c:v>20.590018652324858</c:v>
                  </c:pt>
                  <c:pt idx="18">
                    <c:v>21.27514266376879</c:v>
                  </c:pt>
                  <c:pt idx="19">
                    <c:v>21.175637939683739</c:v>
                  </c:pt>
                  <c:pt idx="20">
                    <c:v>21.302717825279903</c:v>
                  </c:pt>
                </c:numCache>
              </c:numRef>
            </c:plus>
            <c:minus>
              <c:numRef>
                <c:f>'Figure 9a-b'!$W$57:$W$77</c:f>
                <c:numCache>
                  <c:formatCode>General</c:formatCode>
                  <c:ptCount val="21"/>
                  <c:pt idx="0">
                    <c:v>21.557687558281287</c:v>
                  </c:pt>
                  <c:pt idx="1">
                    <c:v>22.125694011954845</c:v>
                  </c:pt>
                  <c:pt idx="2">
                    <c:v>20.737676988218631</c:v>
                  </c:pt>
                  <c:pt idx="3">
                    <c:v>19.047109983867109</c:v>
                  </c:pt>
                  <c:pt idx="4">
                    <c:v>19.712557768943984</c:v>
                  </c:pt>
                  <c:pt idx="5">
                    <c:v>21.00382753951402</c:v>
                  </c:pt>
                  <c:pt idx="6">
                    <c:v>20.792646596566755</c:v>
                  </c:pt>
                  <c:pt idx="7">
                    <c:v>20.841374831622009</c:v>
                  </c:pt>
                  <c:pt idx="8">
                    <c:v>21.576791221207529</c:v>
                  </c:pt>
                  <c:pt idx="9">
                    <c:v>20.99118828856129</c:v>
                  </c:pt>
                  <c:pt idx="10">
                    <c:v>21.788174913182136</c:v>
                  </c:pt>
                  <c:pt idx="11">
                    <c:v>21.150349256800713</c:v>
                  </c:pt>
                  <c:pt idx="12">
                    <c:v>21.312034708668563</c:v>
                  </c:pt>
                  <c:pt idx="13">
                    <c:v>20.500565753098492</c:v>
                  </c:pt>
                  <c:pt idx="14">
                    <c:v>21.12243373304446</c:v>
                  </c:pt>
                  <c:pt idx="15">
                    <c:v>21.290451350106217</c:v>
                  </c:pt>
                  <c:pt idx="16">
                    <c:v>21.341082729813277</c:v>
                  </c:pt>
                  <c:pt idx="17">
                    <c:v>20.590018652324858</c:v>
                  </c:pt>
                  <c:pt idx="18">
                    <c:v>21.27514266376879</c:v>
                  </c:pt>
                  <c:pt idx="19">
                    <c:v>21.175637939683739</c:v>
                  </c:pt>
                  <c:pt idx="20">
                    <c:v>21.302717825279903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numRef>
              <c:f>'Figure 9a-b'!$A$57:$A$77</c:f>
              <c:numCache>
                <c:formatCode>General</c:formatCode>
                <c:ptCount val="21"/>
                <c:pt idx="0">
                  <c:v>-11</c:v>
                </c:pt>
                <c:pt idx="1">
                  <c:v>-8</c:v>
                </c:pt>
                <c:pt idx="2">
                  <c:v>-5</c:v>
                </c:pt>
                <c:pt idx="3">
                  <c:v>-2</c:v>
                </c:pt>
                <c:pt idx="4">
                  <c:v>1</c:v>
                </c:pt>
                <c:pt idx="5">
                  <c:v>4</c:v>
                </c:pt>
                <c:pt idx="6">
                  <c:v>7</c:v>
                </c:pt>
                <c:pt idx="7">
                  <c:v>10</c:v>
                </c:pt>
                <c:pt idx="8">
                  <c:v>13</c:v>
                </c:pt>
                <c:pt idx="9">
                  <c:v>16</c:v>
                </c:pt>
                <c:pt idx="10">
                  <c:v>19</c:v>
                </c:pt>
                <c:pt idx="11">
                  <c:v>22</c:v>
                </c:pt>
                <c:pt idx="12">
                  <c:v>25</c:v>
                </c:pt>
                <c:pt idx="13">
                  <c:v>28</c:v>
                </c:pt>
                <c:pt idx="14">
                  <c:v>31</c:v>
                </c:pt>
                <c:pt idx="15">
                  <c:v>34</c:v>
                </c:pt>
                <c:pt idx="16">
                  <c:v>37</c:v>
                </c:pt>
                <c:pt idx="17">
                  <c:v>40</c:v>
                </c:pt>
                <c:pt idx="18">
                  <c:v>43</c:v>
                </c:pt>
                <c:pt idx="19">
                  <c:v>46</c:v>
                </c:pt>
                <c:pt idx="20">
                  <c:v>49</c:v>
                </c:pt>
              </c:numCache>
            </c:numRef>
          </c:xVal>
          <c:yVal>
            <c:numRef>
              <c:f>'Figure 9a-b'!$V$57:$V$77</c:f>
              <c:numCache>
                <c:formatCode>General</c:formatCode>
                <c:ptCount val="21"/>
                <c:pt idx="0">
                  <c:v>344.13710777547374</c:v>
                </c:pt>
                <c:pt idx="1">
                  <c:v>340.70538286753464</c:v>
                </c:pt>
                <c:pt idx="2">
                  <c:v>337.98672588631723</c:v>
                </c:pt>
                <c:pt idx="3">
                  <c:v>335.16416404929197</c:v>
                </c:pt>
                <c:pt idx="4">
                  <c:v>332.17388482609095</c:v>
                </c:pt>
                <c:pt idx="5">
                  <c:v>284.84526486007763</c:v>
                </c:pt>
                <c:pt idx="6">
                  <c:v>260.49207380679138</c:v>
                </c:pt>
                <c:pt idx="7">
                  <c:v>247.39031222233942</c:v>
                </c:pt>
                <c:pt idx="8">
                  <c:v>240.26288316435537</c:v>
                </c:pt>
                <c:pt idx="9">
                  <c:v>237.63962325115608</c:v>
                </c:pt>
                <c:pt idx="10">
                  <c:v>236.21046425316203</c:v>
                </c:pt>
                <c:pt idx="11">
                  <c:v>234.17019152952432</c:v>
                </c:pt>
                <c:pt idx="12">
                  <c:v>232.24375801090017</c:v>
                </c:pt>
                <c:pt idx="13">
                  <c:v>229.97508215034443</c:v>
                </c:pt>
                <c:pt idx="14">
                  <c:v>228.67365667566813</c:v>
                </c:pt>
                <c:pt idx="15">
                  <c:v>227.54819776131356</c:v>
                </c:pt>
                <c:pt idx="16">
                  <c:v>225.49142927576622</c:v>
                </c:pt>
                <c:pt idx="17">
                  <c:v>219.38797708161857</c:v>
                </c:pt>
                <c:pt idx="18">
                  <c:v>221.97107929983355</c:v>
                </c:pt>
                <c:pt idx="19">
                  <c:v>218.93423550983078</c:v>
                </c:pt>
                <c:pt idx="20">
                  <c:v>218.32152907438007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CC-1242-93AB-C31F11B9D401}"/>
            </c:ext>
          </c:extLst>
        </c:ser>
        <c:ser>
          <c:idx val="2"/>
          <c:order val="2"/>
          <c:tx>
            <c:v>pyl-12458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9a-b'!$Q$31:$Q$51</c:f>
                <c:numCache>
                  <c:formatCode>General</c:formatCode>
                  <c:ptCount val="21"/>
                  <c:pt idx="0">
                    <c:v>33.189630920235004</c:v>
                  </c:pt>
                  <c:pt idx="1">
                    <c:v>31.154225627940743</c:v>
                  </c:pt>
                  <c:pt idx="2">
                    <c:v>30.358022287587819</c:v>
                  </c:pt>
                  <c:pt idx="3">
                    <c:v>31.066063842506576</c:v>
                  </c:pt>
                  <c:pt idx="4">
                    <c:v>31.595215866909346</c:v>
                  </c:pt>
                  <c:pt idx="5">
                    <c:v>28.750666295998194</c:v>
                  </c:pt>
                  <c:pt idx="6">
                    <c:v>22.947000926082612</c:v>
                  </c:pt>
                  <c:pt idx="7">
                    <c:v>22.126514288089229</c:v>
                  </c:pt>
                  <c:pt idx="8">
                    <c:v>22.263372081666663</c:v>
                  </c:pt>
                  <c:pt idx="9">
                    <c:v>19.565237124486345</c:v>
                  </c:pt>
                  <c:pt idx="10">
                    <c:v>18.593044326295136</c:v>
                  </c:pt>
                  <c:pt idx="11">
                    <c:v>19.150725754581725</c:v>
                  </c:pt>
                  <c:pt idx="12">
                    <c:v>16.992046318475573</c:v>
                  </c:pt>
                  <c:pt idx="13">
                    <c:v>17.707044704432402</c:v>
                  </c:pt>
                  <c:pt idx="14">
                    <c:v>18.394380764665428</c:v>
                  </c:pt>
                  <c:pt idx="15">
                    <c:v>19.153402595495482</c:v>
                  </c:pt>
                  <c:pt idx="16">
                    <c:v>19.032476645676876</c:v>
                  </c:pt>
                  <c:pt idx="17">
                    <c:v>17.45985031398201</c:v>
                  </c:pt>
                  <c:pt idx="18">
                    <c:v>19.650276493397485</c:v>
                  </c:pt>
                  <c:pt idx="19">
                    <c:v>21.328691674928702</c:v>
                  </c:pt>
                  <c:pt idx="20">
                    <c:v>20.096043539231843</c:v>
                  </c:pt>
                </c:numCache>
              </c:numRef>
            </c:plus>
            <c:minus>
              <c:numRef>
                <c:f>'Figure 9a-b'!$Q$31:$Q$51</c:f>
                <c:numCache>
                  <c:formatCode>General</c:formatCode>
                  <c:ptCount val="21"/>
                  <c:pt idx="0">
                    <c:v>33.189630920235004</c:v>
                  </c:pt>
                  <c:pt idx="1">
                    <c:v>31.154225627940743</c:v>
                  </c:pt>
                  <c:pt idx="2">
                    <c:v>30.358022287587819</c:v>
                  </c:pt>
                  <c:pt idx="3">
                    <c:v>31.066063842506576</c:v>
                  </c:pt>
                  <c:pt idx="4">
                    <c:v>31.595215866909346</c:v>
                  </c:pt>
                  <c:pt idx="5">
                    <c:v>28.750666295998194</c:v>
                  </c:pt>
                  <c:pt idx="6">
                    <c:v>22.947000926082612</c:v>
                  </c:pt>
                  <c:pt idx="7">
                    <c:v>22.126514288089229</c:v>
                  </c:pt>
                  <c:pt idx="8">
                    <c:v>22.263372081666663</c:v>
                  </c:pt>
                  <c:pt idx="9">
                    <c:v>19.565237124486345</c:v>
                  </c:pt>
                  <c:pt idx="10">
                    <c:v>18.593044326295136</c:v>
                  </c:pt>
                  <c:pt idx="11">
                    <c:v>19.150725754581725</c:v>
                  </c:pt>
                  <c:pt idx="12">
                    <c:v>16.992046318475573</c:v>
                  </c:pt>
                  <c:pt idx="13">
                    <c:v>17.707044704432402</c:v>
                  </c:pt>
                  <c:pt idx="14">
                    <c:v>18.394380764665428</c:v>
                  </c:pt>
                  <c:pt idx="15">
                    <c:v>19.153402595495482</c:v>
                  </c:pt>
                  <c:pt idx="16">
                    <c:v>19.032476645676876</c:v>
                  </c:pt>
                  <c:pt idx="17">
                    <c:v>17.45985031398201</c:v>
                  </c:pt>
                  <c:pt idx="18">
                    <c:v>19.650276493397485</c:v>
                  </c:pt>
                  <c:pt idx="19">
                    <c:v>21.328691674928702</c:v>
                  </c:pt>
                  <c:pt idx="20">
                    <c:v>20.096043539231843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numRef>
              <c:f>'Figure 9a-b'!$A$31:$A$51</c:f>
              <c:numCache>
                <c:formatCode>General</c:formatCode>
                <c:ptCount val="21"/>
                <c:pt idx="0">
                  <c:v>-11</c:v>
                </c:pt>
                <c:pt idx="1">
                  <c:v>-8</c:v>
                </c:pt>
                <c:pt idx="2">
                  <c:v>-5</c:v>
                </c:pt>
                <c:pt idx="3">
                  <c:v>-2</c:v>
                </c:pt>
                <c:pt idx="4">
                  <c:v>1</c:v>
                </c:pt>
                <c:pt idx="5">
                  <c:v>4</c:v>
                </c:pt>
                <c:pt idx="6">
                  <c:v>7</c:v>
                </c:pt>
                <c:pt idx="7">
                  <c:v>10</c:v>
                </c:pt>
                <c:pt idx="8">
                  <c:v>13</c:v>
                </c:pt>
                <c:pt idx="9">
                  <c:v>16</c:v>
                </c:pt>
                <c:pt idx="10">
                  <c:v>19</c:v>
                </c:pt>
                <c:pt idx="11">
                  <c:v>22</c:v>
                </c:pt>
                <c:pt idx="12">
                  <c:v>25</c:v>
                </c:pt>
                <c:pt idx="13">
                  <c:v>28</c:v>
                </c:pt>
                <c:pt idx="14">
                  <c:v>31</c:v>
                </c:pt>
                <c:pt idx="15">
                  <c:v>34</c:v>
                </c:pt>
                <c:pt idx="16">
                  <c:v>37</c:v>
                </c:pt>
                <c:pt idx="17">
                  <c:v>40</c:v>
                </c:pt>
                <c:pt idx="18">
                  <c:v>43</c:v>
                </c:pt>
                <c:pt idx="19">
                  <c:v>46</c:v>
                </c:pt>
                <c:pt idx="20">
                  <c:v>49</c:v>
                </c:pt>
              </c:numCache>
            </c:numRef>
          </c:xVal>
          <c:yVal>
            <c:numRef>
              <c:f>'Figure 9a-b'!$P$31:$P$51</c:f>
              <c:numCache>
                <c:formatCode>General</c:formatCode>
                <c:ptCount val="21"/>
                <c:pt idx="0">
                  <c:v>427.40429256856868</c:v>
                </c:pt>
                <c:pt idx="1">
                  <c:v>423.77262309152201</c:v>
                </c:pt>
                <c:pt idx="2">
                  <c:v>422.34461232811708</c:v>
                </c:pt>
                <c:pt idx="3">
                  <c:v>424.14073113278198</c:v>
                </c:pt>
                <c:pt idx="4">
                  <c:v>419.9099417149481</c:v>
                </c:pt>
                <c:pt idx="5">
                  <c:v>372.08866962377027</c:v>
                </c:pt>
                <c:pt idx="6">
                  <c:v>317.63485835238146</c:v>
                </c:pt>
                <c:pt idx="7">
                  <c:v>295.918470196361</c:v>
                </c:pt>
                <c:pt idx="8">
                  <c:v>281.25715140787378</c:v>
                </c:pt>
                <c:pt idx="9">
                  <c:v>267.18368803558707</c:v>
                </c:pt>
                <c:pt idx="10">
                  <c:v>259.17392821059622</c:v>
                </c:pt>
                <c:pt idx="11">
                  <c:v>258.64170153988823</c:v>
                </c:pt>
                <c:pt idx="12">
                  <c:v>253.51830584233056</c:v>
                </c:pt>
                <c:pt idx="13">
                  <c:v>251.70615671653158</c:v>
                </c:pt>
                <c:pt idx="14">
                  <c:v>248.96916177104185</c:v>
                </c:pt>
                <c:pt idx="15">
                  <c:v>250.30888081590336</c:v>
                </c:pt>
                <c:pt idx="16">
                  <c:v>248.13432859414129</c:v>
                </c:pt>
                <c:pt idx="17">
                  <c:v>246.20519664513185</c:v>
                </c:pt>
                <c:pt idx="18">
                  <c:v>243.7494512845752</c:v>
                </c:pt>
                <c:pt idx="19">
                  <c:v>244.28397073273709</c:v>
                </c:pt>
                <c:pt idx="20">
                  <c:v>239.86053890762042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0CC-1242-93AB-C31F11B9D401}"/>
            </c:ext>
          </c:extLst>
        </c:ser>
        <c:ser>
          <c:idx val="3"/>
          <c:order val="3"/>
          <c:tx>
            <c:v>pyl-112458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9a-b'!$Q$83:$Q$103</c:f>
                <c:numCache>
                  <c:formatCode>General</c:formatCode>
                  <c:ptCount val="21"/>
                  <c:pt idx="0">
                    <c:v>46.82793996577692</c:v>
                  </c:pt>
                  <c:pt idx="1">
                    <c:v>44.686856080425649</c:v>
                  </c:pt>
                  <c:pt idx="2">
                    <c:v>44.099929529897494</c:v>
                  </c:pt>
                  <c:pt idx="3">
                    <c:v>46.619487646642469</c:v>
                  </c:pt>
                  <c:pt idx="4">
                    <c:v>48.404620174447324</c:v>
                  </c:pt>
                  <c:pt idx="5">
                    <c:v>43.340248553474353</c:v>
                  </c:pt>
                  <c:pt idx="6">
                    <c:v>44.892710312199718</c:v>
                  </c:pt>
                  <c:pt idx="7">
                    <c:v>47.958640381968181</c:v>
                  </c:pt>
                  <c:pt idx="8">
                    <c:v>48.088062704686806</c:v>
                  </c:pt>
                  <c:pt idx="9">
                    <c:v>49.054853170363593</c:v>
                  </c:pt>
                  <c:pt idx="10">
                    <c:v>47.960028748032045</c:v>
                  </c:pt>
                  <c:pt idx="11">
                    <c:v>50.044553379173557</c:v>
                  </c:pt>
                  <c:pt idx="12">
                    <c:v>52.242042406752532</c:v>
                  </c:pt>
                  <c:pt idx="13">
                    <c:v>51.472055503894758</c:v>
                  </c:pt>
                  <c:pt idx="14">
                    <c:v>50.94135625784525</c:v>
                  </c:pt>
                  <c:pt idx="15">
                    <c:v>49.912776191539706</c:v>
                  </c:pt>
                  <c:pt idx="16">
                    <c:v>50.084616941683159</c:v>
                  </c:pt>
                  <c:pt idx="17">
                    <c:v>50.985596653889807</c:v>
                  </c:pt>
                  <c:pt idx="18">
                    <c:v>48.328763646594282</c:v>
                  </c:pt>
                  <c:pt idx="19">
                    <c:v>51.742268153166307</c:v>
                  </c:pt>
                  <c:pt idx="20">
                    <c:v>49.220029726956042</c:v>
                  </c:pt>
                </c:numCache>
              </c:numRef>
            </c:plus>
            <c:minus>
              <c:numRef>
                <c:f>'Figure 9a-b'!$Q$83:$Q$103</c:f>
                <c:numCache>
                  <c:formatCode>General</c:formatCode>
                  <c:ptCount val="21"/>
                  <c:pt idx="0">
                    <c:v>46.82793996577692</c:v>
                  </c:pt>
                  <c:pt idx="1">
                    <c:v>44.686856080425649</c:v>
                  </c:pt>
                  <c:pt idx="2">
                    <c:v>44.099929529897494</c:v>
                  </c:pt>
                  <c:pt idx="3">
                    <c:v>46.619487646642469</c:v>
                  </c:pt>
                  <c:pt idx="4">
                    <c:v>48.404620174447324</c:v>
                  </c:pt>
                  <c:pt idx="5">
                    <c:v>43.340248553474353</c:v>
                  </c:pt>
                  <c:pt idx="6">
                    <c:v>44.892710312199718</c:v>
                  </c:pt>
                  <c:pt idx="7">
                    <c:v>47.958640381968181</c:v>
                  </c:pt>
                  <c:pt idx="8">
                    <c:v>48.088062704686806</c:v>
                  </c:pt>
                  <c:pt idx="9">
                    <c:v>49.054853170363593</c:v>
                  </c:pt>
                  <c:pt idx="10">
                    <c:v>47.960028748032045</c:v>
                  </c:pt>
                  <c:pt idx="11">
                    <c:v>50.044553379173557</c:v>
                  </c:pt>
                  <c:pt idx="12">
                    <c:v>52.242042406752532</c:v>
                  </c:pt>
                  <c:pt idx="13">
                    <c:v>51.472055503894758</c:v>
                  </c:pt>
                  <c:pt idx="14">
                    <c:v>50.94135625784525</c:v>
                  </c:pt>
                  <c:pt idx="15">
                    <c:v>49.912776191539706</c:v>
                  </c:pt>
                  <c:pt idx="16">
                    <c:v>50.084616941683159</c:v>
                  </c:pt>
                  <c:pt idx="17">
                    <c:v>50.985596653889807</c:v>
                  </c:pt>
                  <c:pt idx="18">
                    <c:v>48.328763646594282</c:v>
                  </c:pt>
                  <c:pt idx="19">
                    <c:v>51.742268153166307</c:v>
                  </c:pt>
                  <c:pt idx="20">
                    <c:v>49.220029726956042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numRef>
              <c:f>'Figure 9a-b'!$A$83:$A$103</c:f>
              <c:numCache>
                <c:formatCode>General</c:formatCode>
                <c:ptCount val="21"/>
                <c:pt idx="0">
                  <c:v>-11</c:v>
                </c:pt>
                <c:pt idx="1">
                  <c:v>-8</c:v>
                </c:pt>
                <c:pt idx="2">
                  <c:v>-5</c:v>
                </c:pt>
                <c:pt idx="3">
                  <c:v>-2</c:v>
                </c:pt>
                <c:pt idx="4">
                  <c:v>1</c:v>
                </c:pt>
                <c:pt idx="5">
                  <c:v>4</c:v>
                </c:pt>
                <c:pt idx="6">
                  <c:v>7</c:v>
                </c:pt>
                <c:pt idx="7">
                  <c:v>10</c:v>
                </c:pt>
                <c:pt idx="8">
                  <c:v>13</c:v>
                </c:pt>
                <c:pt idx="9">
                  <c:v>16</c:v>
                </c:pt>
                <c:pt idx="10">
                  <c:v>19</c:v>
                </c:pt>
                <c:pt idx="11">
                  <c:v>22</c:v>
                </c:pt>
                <c:pt idx="12">
                  <c:v>25</c:v>
                </c:pt>
                <c:pt idx="13">
                  <c:v>28</c:v>
                </c:pt>
                <c:pt idx="14">
                  <c:v>31</c:v>
                </c:pt>
                <c:pt idx="15">
                  <c:v>34</c:v>
                </c:pt>
                <c:pt idx="16">
                  <c:v>37</c:v>
                </c:pt>
                <c:pt idx="17">
                  <c:v>40</c:v>
                </c:pt>
                <c:pt idx="18">
                  <c:v>43</c:v>
                </c:pt>
                <c:pt idx="19">
                  <c:v>46</c:v>
                </c:pt>
                <c:pt idx="20">
                  <c:v>49</c:v>
                </c:pt>
              </c:numCache>
            </c:numRef>
          </c:xVal>
          <c:yVal>
            <c:numRef>
              <c:f>'Figure 9a-b'!$P$83:$P$103</c:f>
              <c:numCache>
                <c:formatCode>General</c:formatCode>
                <c:ptCount val="21"/>
                <c:pt idx="0">
                  <c:v>761.56557285842177</c:v>
                </c:pt>
                <c:pt idx="1">
                  <c:v>753.08368536878857</c:v>
                </c:pt>
                <c:pt idx="2">
                  <c:v>748.33728286745577</c:v>
                </c:pt>
                <c:pt idx="3">
                  <c:v>751.3197589512622</c:v>
                </c:pt>
                <c:pt idx="4">
                  <c:v>739.30907282944668</c:v>
                </c:pt>
                <c:pt idx="5">
                  <c:v>705.95680845943741</c:v>
                </c:pt>
                <c:pt idx="6">
                  <c:v>651.24853445665735</c:v>
                </c:pt>
                <c:pt idx="7">
                  <c:v>618.86900630606749</c:v>
                </c:pt>
                <c:pt idx="8">
                  <c:v>590.38997466282115</c:v>
                </c:pt>
                <c:pt idx="9">
                  <c:v>557.79540940404695</c:v>
                </c:pt>
                <c:pt idx="10">
                  <c:v>540.60807242911255</c:v>
                </c:pt>
                <c:pt idx="11">
                  <c:v>533.56398289639765</c:v>
                </c:pt>
                <c:pt idx="12">
                  <c:v>522.87470328028814</c:v>
                </c:pt>
                <c:pt idx="13">
                  <c:v>514.54560329770197</c:v>
                </c:pt>
                <c:pt idx="14">
                  <c:v>497.99390472193198</c:v>
                </c:pt>
                <c:pt idx="15">
                  <c:v>494.89126790463433</c:v>
                </c:pt>
                <c:pt idx="16">
                  <c:v>488.28756702088833</c:v>
                </c:pt>
                <c:pt idx="17">
                  <c:v>489.75898614374336</c:v>
                </c:pt>
                <c:pt idx="18">
                  <c:v>484.11890224412525</c:v>
                </c:pt>
                <c:pt idx="19">
                  <c:v>482.22150125503447</c:v>
                </c:pt>
                <c:pt idx="20">
                  <c:v>484.26927835885351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0CC-1242-93AB-C31F11B9D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3020015"/>
        <c:axId val="1"/>
      </c:scatterChart>
      <c:valAx>
        <c:axId val="403020015"/>
        <c:scaling>
          <c:orientation val="minMax"/>
          <c:max val="50"/>
          <c:min val="-20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Time, min</a:t>
                </a:r>
              </a:p>
            </c:rich>
          </c:tx>
          <c:layout>
            <c:manualLayout>
              <c:xMode val="edge"/>
              <c:yMode val="edge"/>
              <c:x val="0.45007981388690049"/>
              <c:y val="0.9066827533655067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ajorUnit val="10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Arial" pitchFamily="2" charset="0"/>
                    <a:cs typeface="Arial" pitchFamily="2" charset="0"/>
                  </a:rPr>
                  <a:t>Stomatal conductance</a:t>
                </a:r>
              </a:p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Arial" pitchFamily="2" charset="0"/>
                    <a:cs typeface="Arial" pitchFamily="2" charset="0"/>
                  </a:rPr>
                  <a:t>(mmol m</a:t>
                </a:r>
                <a:r>
                  <a:rPr lang="en-US" sz="1000" b="1" i="0" u="none" strike="noStrike" baseline="30000">
                    <a:solidFill>
                      <a:srgbClr val="000000"/>
                    </a:solidFill>
                    <a:latin typeface="Arial" pitchFamily="2" charset="0"/>
                    <a:cs typeface="Arial" pitchFamily="2" charset="0"/>
                  </a:rPr>
                  <a:t>-2</a:t>
                </a: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Arial" pitchFamily="2" charset="0"/>
                    <a:cs typeface="Arial" pitchFamily="2" charset="0"/>
                  </a:rPr>
                  <a:t> s</a:t>
                </a:r>
                <a:r>
                  <a:rPr lang="en-US" sz="1000" b="1" i="0" u="none" strike="noStrike" baseline="30000">
                    <a:solidFill>
                      <a:srgbClr val="000000"/>
                    </a:solidFill>
                    <a:latin typeface="Arial" pitchFamily="2" charset="0"/>
                    <a:cs typeface="Arial" pitchFamily="2" charset="0"/>
                  </a:rPr>
                  <a:t>-1</a:t>
                </a: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Arial" pitchFamily="2" charset="0"/>
                    <a:cs typeface="Arial" pitchFamily="2" charset="0"/>
                  </a:rPr>
                  <a:t>) </a:t>
                </a:r>
              </a:p>
            </c:rich>
          </c:tx>
          <c:layout>
            <c:manualLayout>
              <c:xMode val="edge"/>
              <c:yMode val="edge"/>
              <c:x val="1.8743736578382245E-2"/>
              <c:y val="0.167879095758191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3020015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845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845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3"/>
        <c:txPr>
          <a:bodyPr/>
          <a:lstStyle/>
          <a:p>
            <a:pPr>
              <a:defRPr sz="845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54619685039370081"/>
          <c:y val="8.7828577879377978E-2"/>
          <c:w val="0.37194881889763776"/>
          <c:h val="0.1882344142466063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770495483246877E-2"/>
          <c:y val="7.1699170947552057E-2"/>
          <c:w val="0.86422485459656828"/>
          <c:h val="0.78898625045040871"/>
        </c:manualLayout>
      </c:layout>
      <c:scatterChart>
        <c:scatterStyle val="lineMarker"/>
        <c:varyColors val="0"/>
        <c:ser>
          <c:idx val="0"/>
          <c:order val="0"/>
          <c:tx>
            <c:v>Col-0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9a-b'!$Y$5:$Y$25</c:f>
                <c:numCache>
                  <c:formatCode>General</c:formatCode>
                  <c:ptCount val="21"/>
                  <c:pt idx="0">
                    <c:v>1.7171887873717571E-2</c:v>
                  </c:pt>
                  <c:pt idx="1">
                    <c:v>9.305339025692862E-3</c:v>
                  </c:pt>
                  <c:pt idx="2">
                    <c:v>4.5996884201791868E-3</c:v>
                  </c:pt>
                  <c:pt idx="3">
                    <c:v>0</c:v>
                  </c:pt>
                  <c:pt idx="4">
                    <c:v>2.0314262637968369E-2</c:v>
                  </c:pt>
                  <c:pt idx="5">
                    <c:v>1.6650188132806387E-2</c:v>
                  </c:pt>
                  <c:pt idx="6">
                    <c:v>2.0553994522106451E-2</c:v>
                  </c:pt>
                  <c:pt idx="7">
                    <c:v>2.1966731774993441E-2</c:v>
                  </c:pt>
                  <c:pt idx="8">
                    <c:v>1.8276055510406744E-2</c:v>
                  </c:pt>
                  <c:pt idx="9">
                    <c:v>2.0246364767444815E-2</c:v>
                  </c:pt>
                  <c:pt idx="10">
                    <c:v>1.8119845717551174E-2</c:v>
                  </c:pt>
                  <c:pt idx="11">
                    <c:v>1.4576804789302412E-2</c:v>
                  </c:pt>
                  <c:pt idx="12">
                    <c:v>1.484050758615724E-2</c:v>
                  </c:pt>
                  <c:pt idx="13">
                    <c:v>1.5546197245618797E-2</c:v>
                  </c:pt>
                  <c:pt idx="14">
                    <c:v>1.5867101323755822E-2</c:v>
                  </c:pt>
                  <c:pt idx="15">
                    <c:v>1.4870830642026336E-2</c:v>
                  </c:pt>
                  <c:pt idx="16">
                    <c:v>1.4816246206966144E-2</c:v>
                  </c:pt>
                  <c:pt idx="17">
                    <c:v>1.6519725182168699E-2</c:v>
                  </c:pt>
                  <c:pt idx="18">
                    <c:v>1.766234677558759E-2</c:v>
                  </c:pt>
                  <c:pt idx="19">
                    <c:v>1.8675549551720697E-2</c:v>
                  </c:pt>
                  <c:pt idx="20">
                    <c:v>1.6635847347858241E-2</c:v>
                  </c:pt>
                </c:numCache>
              </c:numRef>
            </c:plus>
            <c:minus>
              <c:numRef>
                <c:f>'Figure 9a-b'!$Y$5:$Y$25</c:f>
                <c:numCache>
                  <c:formatCode>General</c:formatCode>
                  <c:ptCount val="21"/>
                  <c:pt idx="0">
                    <c:v>1.7171887873717571E-2</c:v>
                  </c:pt>
                  <c:pt idx="1">
                    <c:v>9.305339025692862E-3</c:v>
                  </c:pt>
                  <c:pt idx="2">
                    <c:v>4.5996884201791868E-3</c:v>
                  </c:pt>
                  <c:pt idx="3">
                    <c:v>0</c:v>
                  </c:pt>
                  <c:pt idx="4">
                    <c:v>2.0314262637968369E-2</c:v>
                  </c:pt>
                  <c:pt idx="5">
                    <c:v>1.6650188132806387E-2</c:v>
                  </c:pt>
                  <c:pt idx="6">
                    <c:v>2.0553994522106451E-2</c:v>
                  </c:pt>
                  <c:pt idx="7">
                    <c:v>2.1966731774993441E-2</c:v>
                  </c:pt>
                  <c:pt idx="8">
                    <c:v>1.8276055510406744E-2</c:v>
                  </c:pt>
                  <c:pt idx="9">
                    <c:v>2.0246364767444815E-2</c:v>
                  </c:pt>
                  <c:pt idx="10">
                    <c:v>1.8119845717551174E-2</c:v>
                  </c:pt>
                  <c:pt idx="11">
                    <c:v>1.4576804789302412E-2</c:v>
                  </c:pt>
                  <c:pt idx="12">
                    <c:v>1.484050758615724E-2</c:v>
                  </c:pt>
                  <c:pt idx="13">
                    <c:v>1.5546197245618797E-2</c:v>
                  </c:pt>
                  <c:pt idx="14">
                    <c:v>1.5867101323755822E-2</c:v>
                  </c:pt>
                  <c:pt idx="15">
                    <c:v>1.4870830642026336E-2</c:v>
                  </c:pt>
                  <c:pt idx="16">
                    <c:v>1.4816246206966144E-2</c:v>
                  </c:pt>
                  <c:pt idx="17">
                    <c:v>1.6519725182168699E-2</c:v>
                  </c:pt>
                  <c:pt idx="18">
                    <c:v>1.766234677558759E-2</c:v>
                  </c:pt>
                  <c:pt idx="19">
                    <c:v>1.8675549551720697E-2</c:v>
                  </c:pt>
                  <c:pt idx="20">
                    <c:v>1.6635847347858241E-2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numRef>
              <c:f>'Figure 9a-b'!$A$5:$A$25</c:f>
              <c:numCache>
                <c:formatCode>General</c:formatCode>
                <c:ptCount val="21"/>
                <c:pt idx="0">
                  <c:v>-11</c:v>
                </c:pt>
                <c:pt idx="1">
                  <c:v>-8</c:v>
                </c:pt>
                <c:pt idx="2">
                  <c:v>-5</c:v>
                </c:pt>
                <c:pt idx="3">
                  <c:v>-2</c:v>
                </c:pt>
                <c:pt idx="4">
                  <c:v>1</c:v>
                </c:pt>
                <c:pt idx="5">
                  <c:v>4</c:v>
                </c:pt>
                <c:pt idx="6">
                  <c:v>7</c:v>
                </c:pt>
                <c:pt idx="7">
                  <c:v>10</c:v>
                </c:pt>
                <c:pt idx="8">
                  <c:v>13</c:v>
                </c:pt>
                <c:pt idx="9">
                  <c:v>16</c:v>
                </c:pt>
                <c:pt idx="10">
                  <c:v>19</c:v>
                </c:pt>
                <c:pt idx="11">
                  <c:v>22</c:v>
                </c:pt>
                <c:pt idx="12">
                  <c:v>25</c:v>
                </c:pt>
                <c:pt idx="13">
                  <c:v>28</c:v>
                </c:pt>
                <c:pt idx="14">
                  <c:v>31</c:v>
                </c:pt>
                <c:pt idx="15">
                  <c:v>34</c:v>
                </c:pt>
                <c:pt idx="16">
                  <c:v>37</c:v>
                </c:pt>
                <c:pt idx="17">
                  <c:v>40</c:v>
                </c:pt>
                <c:pt idx="18">
                  <c:v>43</c:v>
                </c:pt>
                <c:pt idx="19">
                  <c:v>46</c:v>
                </c:pt>
                <c:pt idx="20">
                  <c:v>49</c:v>
                </c:pt>
              </c:numCache>
            </c:numRef>
          </c:xVal>
          <c:yVal>
            <c:numRef>
              <c:f>'Figure 9a-b'!$X$5:$X$25</c:f>
              <c:numCache>
                <c:formatCode>General</c:formatCode>
                <c:ptCount val="21"/>
                <c:pt idx="0">
                  <c:v>0.99513107396292955</c:v>
                </c:pt>
                <c:pt idx="1">
                  <c:v>0.99602469130247229</c:v>
                </c:pt>
                <c:pt idx="2">
                  <c:v>1.0011185488541285</c:v>
                </c:pt>
                <c:pt idx="3">
                  <c:v>1</c:v>
                </c:pt>
                <c:pt idx="4">
                  <c:v>0.97653320937949706</c:v>
                </c:pt>
                <c:pt idx="5">
                  <c:v>0.75097000105358469</c:v>
                </c:pt>
                <c:pt idx="6">
                  <c:v>0.63555189253269895</c:v>
                </c:pt>
                <c:pt idx="7">
                  <c:v>0.57527959553132091</c:v>
                </c:pt>
                <c:pt idx="8">
                  <c:v>0.53358158543284717</c:v>
                </c:pt>
                <c:pt idx="9">
                  <c:v>0.52461581309217586</c:v>
                </c:pt>
                <c:pt idx="10">
                  <c:v>0.51540439045993025</c:v>
                </c:pt>
                <c:pt idx="11">
                  <c:v>0.5156844467000854</c:v>
                </c:pt>
                <c:pt idx="12">
                  <c:v>0.51245515587589541</c:v>
                </c:pt>
                <c:pt idx="13">
                  <c:v>0.51582854314834148</c:v>
                </c:pt>
                <c:pt idx="14">
                  <c:v>0.51169070776040482</c:v>
                </c:pt>
                <c:pt idx="15">
                  <c:v>0.51890395430807745</c:v>
                </c:pt>
                <c:pt idx="16">
                  <c:v>0.51637207717980049</c:v>
                </c:pt>
                <c:pt idx="17">
                  <c:v>0.50557717172501548</c:v>
                </c:pt>
                <c:pt idx="18">
                  <c:v>0.51307734546358208</c:v>
                </c:pt>
                <c:pt idx="19">
                  <c:v>0.51780089972030041</c:v>
                </c:pt>
                <c:pt idx="20">
                  <c:v>0.51106399433342742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417-A648-87EB-109C432CDC94}"/>
            </c:ext>
          </c:extLst>
        </c:ser>
        <c:ser>
          <c:idx val="1"/>
          <c:order val="1"/>
          <c:tx>
            <c:v>pyl-11458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9a-b'!$Y$57:$Y$77</c:f>
                <c:numCache>
                  <c:formatCode>General</c:formatCode>
                  <c:ptCount val="21"/>
                  <c:pt idx="0">
                    <c:v>1.0805264565073421E-2</c:v>
                  </c:pt>
                  <c:pt idx="1">
                    <c:v>9.7566128356526491E-3</c:v>
                  </c:pt>
                  <c:pt idx="2">
                    <c:v>5.0713617036078941E-3</c:v>
                  </c:pt>
                  <c:pt idx="3">
                    <c:v>0</c:v>
                  </c:pt>
                  <c:pt idx="4">
                    <c:v>8.6390263877362625E-3</c:v>
                  </c:pt>
                  <c:pt idx="5">
                    <c:v>1.9962403865316607E-2</c:v>
                  </c:pt>
                  <c:pt idx="6">
                    <c:v>2.9696484272104143E-2</c:v>
                  </c:pt>
                  <c:pt idx="7">
                    <c:v>3.4105266710827142E-2</c:v>
                  </c:pt>
                  <c:pt idx="8">
                    <c:v>3.8378400033447821E-2</c:v>
                  </c:pt>
                  <c:pt idx="9">
                    <c:v>4.1601300600954197E-2</c:v>
                  </c:pt>
                  <c:pt idx="10">
                    <c:v>4.2025617141171527E-2</c:v>
                  </c:pt>
                  <c:pt idx="11">
                    <c:v>4.2342707858116418E-2</c:v>
                  </c:pt>
                  <c:pt idx="12">
                    <c:v>4.5244683954866263E-2</c:v>
                  </c:pt>
                  <c:pt idx="13">
                    <c:v>4.4182820313771916E-2</c:v>
                  </c:pt>
                  <c:pt idx="14">
                    <c:v>4.4420558329110835E-2</c:v>
                  </c:pt>
                  <c:pt idx="15">
                    <c:v>4.5709234851181738E-2</c:v>
                  </c:pt>
                  <c:pt idx="16">
                    <c:v>4.7082059425337157E-2</c:v>
                  </c:pt>
                  <c:pt idx="17">
                    <c:v>4.5657202488031332E-2</c:v>
                  </c:pt>
                  <c:pt idx="18">
                    <c:v>4.7321068114329248E-2</c:v>
                  </c:pt>
                  <c:pt idx="19">
                    <c:v>4.6144571321535821E-2</c:v>
                  </c:pt>
                  <c:pt idx="20">
                    <c:v>4.5427211600921891E-2</c:v>
                  </c:pt>
                </c:numCache>
              </c:numRef>
            </c:plus>
            <c:minus>
              <c:numRef>
                <c:f>'Figure 9a-b'!$Y$57:$Y$77</c:f>
                <c:numCache>
                  <c:formatCode>General</c:formatCode>
                  <c:ptCount val="21"/>
                  <c:pt idx="0">
                    <c:v>1.0805264565073421E-2</c:v>
                  </c:pt>
                  <c:pt idx="1">
                    <c:v>9.7566128356526491E-3</c:v>
                  </c:pt>
                  <c:pt idx="2">
                    <c:v>5.0713617036078941E-3</c:v>
                  </c:pt>
                  <c:pt idx="3">
                    <c:v>0</c:v>
                  </c:pt>
                  <c:pt idx="4">
                    <c:v>8.6390263877362625E-3</c:v>
                  </c:pt>
                  <c:pt idx="5">
                    <c:v>1.9962403865316607E-2</c:v>
                  </c:pt>
                  <c:pt idx="6">
                    <c:v>2.9696484272104143E-2</c:v>
                  </c:pt>
                  <c:pt idx="7">
                    <c:v>3.4105266710827142E-2</c:v>
                  </c:pt>
                  <c:pt idx="8">
                    <c:v>3.8378400033447821E-2</c:v>
                  </c:pt>
                  <c:pt idx="9">
                    <c:v>4.1601300600954197E-2</c:v>
                  </c:pt>
                  <c:pt idx="10">
                    <c:v>4.2025617141171527E-2</c:v>
                  </c:pt>
                  <c:pt idx="11">
                    <c:v>4.2342707858116418E-2</c:v>
                  </c:pt>
                  <c:pt idx="12">
                    <c:v>4.5244683954866263E-2</c:v>
                  </c:pt>
                  <c:pt idx="13">
                    <c:v>4.4182820313771916E-2</c:v>
                  </c:pt>
                  <c:pt idx="14">
                    <c:v>4.4420558329110835E-2</c:v>
                  </c:pt>
                  <c:pt idx="15">
                    <c:v>4.5709234851181738E-2</c:v>
                  </c:pt>
                  <c:pt idx="16">
                    <c:v>4.7082059425337157E-2</c:v>
                  </c:pt>
                  <c:pt idx="17">
                    <c:v>4.5657202488031332E-2</c:v>
                  </c:pt>
                  <c:pt idx="18">
                    <c:v>4.7321068114329248E-2</c:v>
                  </c:pt>
                  <c:pt idx="19">
                    <c:v>4.6144571321535821E-2</c:v>
                  </c:pt>
                  <c:pt idx="20">
                    <c:v>4.5427211600921891E-2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numRef>
              <c:f>'Figure 9a-b'!$A$57:$A$77</c:f>
              <c:numCache>
                <c:formatCode>General</c:formatCode>
                <c:ptCount val="21"/>
                <c:pt idx="0">
                  <c:v>-11</c:v>
                </c:pt>
                <c:pt idx="1">
                  <c:v>-8</c:v>
                </c:pt>
                <c:pt idx="2">
                  <c:v>-5</c:v>
                </c:pt>
                <c:pt idx="3">
                  <c:v>-2</c:v>
                </c:pt>
                <c:pt idx="4">
                  <c:v>1</c:v>
                </c:pt>
                <c:pt idx="5">
                  <c:v>4</c:v>
                </c:pt>
                <c:pt idx="6">
                  <c:v>7</c:v>
                </c:pt>
                <c:pt idx="7">
                  <c:v>10</c:v>
                </c:pt>
                <c:pt idx="8">
                  <c:v>13</c:v>
                </c:pt>
                <c:pt idx="9">
                  <c:v>16</c:v>
                </c:pt>
                <c:pt idx="10">
                  <c:v>19</c:v>
                </c:pt>
                <c:pt idx="11">
                  <c:v>22</c:v>
                </c:pt>
                <c:pt idx="12">
                  <c:v>25</c:v>
                </c:pt>
                <c:pt idx="13">
                  <c:v>28</c:v>
                </c:pt>
                <c:pt idx="14">
                  <c:v>31</c:v>
                </c:pt>
                <c:pt idx="15">
                  <c:v>34</c:v>
                </c:pt>
                <c:pt idx="16">
                  <c:v>37</c:v>
                </c:pt>
                <c:pt idx="17">
                  <c:v>40</c:v>
                </c:pt>
                <c:pt idx="18">
                  <c:v>43</c:v>
                </c:pt>
                <c:pt idx="19">
                  <c:v>46</c:v>
                </c:pt>
                <c:pt idx="20">
                  <c:v>49</c:v>
                </c:pt>
              </c:numCache>
            </c:numRef>
          </c:xVal>
          <c:yVal>
            <c:numRef>
              <c:f>'Figure 9a-b'!$X$57:$X$77</c:f>
              <c:numCache>
                <c:formatCode>General</c:formatCode>
                <c:ptCount val="21"/>
                <c:pt idx="0">
                  <c:v>1.0256219856473445</c:v>
                </c:pt>
                <c:pt idx="1">
                  <c:v>1.0145110815576246</c:v>
                </c:pt>
                <c:pt idx="2">
                  <c:v>1.007263673633251</c:v>
                </c:pt>
                <c:pt idx="3">
                  <c:v>1</c:v>
                </c:pt>
                <c:pt idx="4">
                  <c:v>0.99026535803415594</c:v>
                </c:pt>
                <c:pt idx="5">
                  <c:v>0.84515487510947351</c:v>
                </c:pt>
                <c:pt idx="6">
                  <c:v>0.77168005359600667</c:v>
                </c:pt>
                <c:pt idx="7">
                  <c:v>0.73217562515922574</c:v>
                </c:pt>
                <c:pt idx="8">
                  <c:v>0.71017539266032148</c:v>
                </c:pt>
                <c:pt idx="9">
                  <c:v>0.70343982352765067</c:v>
                </c:pt>
                <c:pt idx="10">
                  <c:v>0.69801748861098811</c:v>
                </c:pt>
                <c:pt idx="11">
                  <c:v>0.69274261990928776</c:v>
                </c:pt>
                <c:pt idx="12">
                  <c:v>0.68724912929054283</c:v>
                </c:pt>
                <c:pt idx="13">
                  <c:v>0.68152308006067208</c:v>
                </c:pt>
                <c:pt idx="14">
                  <c:v>0.67645288349306021</c:v>
                </c:pt>
                <c:pt idx="15">
                  <c:v>0.67317107454414338</c:v>
                </c:pt>
                <c:pt idx="16">
                  <c:v>0.66717120908600525</c:v>
                </c:pt>
                <c:pt idx="17">
                  <c:v>0.64932675211155555</c:v>
                </c:pt>
                <c:pt idx="18">
                  <c:v>0.6566188457608978</c:v>
                </c:pt>
                <c:pt idx="19">
                  <c:v>0.64710634288245727</c:v>
                </c:pt>
                <c:pt idx="20">
                  <c:v>0.64476984583866437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417-A648-87EB-109C432CDC94}"/>
            </c:ext>
          </c:extLst>
        </c:ser>
        <c:ser>
          <c:idx val="2"/>
          <c:order val="2"/>
          <c:tx>
            <c:v>pyl-12458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9a-b'!$S$31:$S$51</c:f>
                <c:numCache>
                  <c:formatCode>General</c:formatCode>
                  <c:ptCount val="21"/>
                  <c:pt idx="0">
                    <c:v>1.0656795710159581E-2</c:v>
                  </c:pt>
                  <c:pt idx="1">
                    <c:v>5.0147774508468093E-3</c:v>
                  </c:pt>
                  <c:pt idx="2">
                    <c:v>3.6357631084507694E-3</c:v>
                  </c:pt>
                  <c:pt idx="3">
                    <c:v>0</c:v>
                  </c:pt>
                  <c:pt idx="4">
                    <c:v>9.2742537915352762E-3</c:v>
                  </c:pt>
                  <c:pt idx="5">
                    <c:v>2.7467626676525941E-2</c:v>
                  </c:pt>
                  <c:pt idx="6">
                    <c:v>2.8182656912376203E-2</c:v>
                  </c:pt>
                  <c:pt idx="7">
                    <c:v>2.9439342054328278E-2</c:v>
                  </c:pt>
                  <c:pt idx="8">
                    <c:v>3.0092934986359038E-2</c:v>
                  </c:pt>
                  <c:pt idx="9">
                    <c:v>2.4442476413990898E-2</c:v>
                  </c:pt>
                  <c:pt idx="10">
                    <c:v>2.2586898783807447E-2</c:v>
                  </c:pt>
                  <c:pt idx="11">
                    <c:v>2.3648396224471839E-2</c:v>
                  </c:pt>
                  <c:pt idx="12">
                    <c:v>2.34984483693856E-2</c:v>
                  </c:pt>
                  <c:pt idx="13">
                    <c:v>2.3652829254730959E-2</c:v>
                  </c:pt>
                  <c:pt idx="14">
                    <c:v>2.1421408384300449E-2</c:v>
                  </c:pt>
                  <c:pt idx="15">
                    <c:v>2.5332001504032985E-2</c:v>
                  </c:pt>
                  <c:pt idx="16">
                    <c:v>2.0752039442586395E-2</c:v>
                  </c:pt>
                  <c:pt idx="17">
                    <c:v>2.55826511111516E-2</c:v>
                  </c:pt>
                  <c:pt idx="18">
                    <c:v>2.698900889003714E-2</c:v>
                  </c:pt>
                  <c:pt idx="19">
                    <c:v>2.3498786537412428E-2</c:v>
                  </c:pt>
                  <c:pt idx="20">
                    <c:v>2.7750236625520466E-2</c:v>
                  </c:pt>
                </c:numCache>
              </c:numRef>
            </c:plus>
            <c:minus>
              <c:numRef>
                <c:f>'Figure 9a-b'!$S$31:$S$51</c:f>
                <c:numCache>
                  <c:formatCode>General</c:formatCode>
                  <c:ptCount val="21"/>
                  <c:pt idx="0">
                    <c:v>1.0656795710159581E-2</c:v>
                  </c:pt>
                  <c:pt idx="1">
                    <c:v>5.0147774508468093E-3</c:v>
                  </c:pt>
                  <c:pt idx="2">
                    <c:v>3.6357631084507694E-3</c:v>
                  </c:pt>
                  <c:pt idx="3">
                    <c:v>0</c:v>
                  </c:pt>
                  <c:pt idx="4">
                    <c:v>9.2742537915352762E-3</c:v>
                  </c:pt>
                  <c:pt idx="5">
                    <c:v>2.7467626676525941E-2</c:v>
                  </c:pt>
                  <c:pt idx="6">
                    <c:v>2.8182656912376203E-2</c:v>
                  </c:pt>
                  <c:pt idx="7">
                    <c:v>2.9439342054328278E-2</c:v>
                  </c:pt>
                  <c:pt idx="8">
                    <c:v>3.0092934986359038E-2</c:v>
                  </c:pt>
                  <c:pt idx="9">
                    <c:v>2.4442476413990898E-2</c:v>
                  </c:pt>
                  <c:pt idx="10">
                    <c:v>2.2586898783807447E-2</c:v>
                  </c:pt>
                  <c:pt idx="11">
                    <c:v>2.3648396224471839E-2</c:v>
                  </c:pt>
                  <c:pt idx="12">
                    <c:v>2.34984483693856E-2</c:v>
                  </c:pt>
                  <c:pt idx="13">
                    <c:v>2.3652829254730959E-2</c:v>
                  </c:pt>
                  <c:pt idx="14">
                    <c:v>2.1421408384300449E-2</c:v>
                  </c:pt>
                  <c:pt idx="15">
                    <c:v>2.5332001504032985E-2</c:v>
                  </c:pt>
                  <c:pt idx="16">
                    <c:v>2.0752039442586395E-2</c:v>
                  </c:pt>
                  <c:pt idx="17">
                    <c:v>2.55826511111516E-2</c:v>
                  </c:pt>
                  <c:pt idx="18">
                    <c:v>2.698900889003714E-2</c:v>
                  </c:pt>
                  <c:pt idx="19">
                    <c:v>2.3498786537412428E-2</c:v>
                  </c:pt>
                  <c:pt idx="20">
                    <c:v>2.7750236625520466E-2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numRef>
              <c:f>'Figure 9a-b'!$A$31:$A$51</c:f>
              <c:numCache>
                <c:formatCode>General</c:formatCode>
                <c:ptCount val="21"/>
                <c:pt idx="0">
                  <c:v>-11</c:v>
                </c:pt>
                <c:pt idx="1">
                  <c:v>-8</c:v>
                </c:pt>
                <c:pt idx="2">
                  <c:v>-5</c:v>
                </c:pt>
                <c:pt idx="3">
                  <c:v>-2</c:v>
                </c:pt>
                <c:pt idx="4">
                  <c:v>1</c:v>
                </c:pt>
                <c:pt idx="5">
                  <c:v>4</c:v>
                </c:pt>
                <c:pt idx="6">
                  <c:v>7</c:v>
                </c:pt>
                <c:pt idx="7">
                  <c:v>10</c:v>
                </c:pt>
                <c:pt idx="8">
                  <c:v>13</c:v>
                </c:pt>
                <c:pt idx="9">
                  <c:v>16</c:v>
                </c:pt>
                <c:pt idx="10">
                  <c:v>19</c:v>
                </c:pt>
                <c:pt idx="11">
                  <c:v>22</c:v>
                </c:pt>
                <c:pt idx="12">
                  <c:v>25</c:v>
                </c:pt>
                <c:pt idx="13">
                  <c:v>28</c:v>
                </c:pt>
                <c:pt idx="14">
                  <c:v>31</c:v>
                </c:pt>
                <c:pt idx="15">
                  <c:v>34</c:v>
                </c:pt>
                <c:pt idx="16">
                  <c:v>37</c:v>
                </c:pt>
                <c:pt idx="17">
                  <c:v>40</c:v>
                </c:pt>
                <c:pt idx="18">
                  <c:v>43</c:v>
                </c:pt>
                <c:pt idx="19">
                  <c:v>46</c:v>
                </c:pt>
                <c:pt idx="20">
                  <c:v>49</c:v>
                </c:pt>
              </c:numCache>
            </c:numRef>
          </c:xVal>
          <c:yVal>
            <c:numRef>
              <c:f>'Figure 9a-b'!$R$31:$R$51</c:f>
              <c:numCache>
                <c:formatCode>General</c:formatCode>
                <c:ptCount val="21"/>
                <c:pt idx="0">
                  <c:v>1.0063350924692698</c:v>
                </c:pt>
                <c:pt idx="1">
                  <c:v>0.99907625632167674</c:v>
                </c:pt>
                <c:pt idx="2">
                  <c:v>0.99618778199254687</c:v>
                </c:pt>
                <c:pt idx="3">
                  <c:v>1</c:v>
                </c:pt>
                <c:pt idx="4">
                  <c:v>0.98934082280113922</c:v>
                </c:pt>
                <c:pt idx="5">
                  <c:v>0.8773965491336948</c:v>
                </c:pt>
                <c:pt idx="6">
                  <c:v>0.75106337532160972</c:v>
                </c:pt>
                <c:pt idx="7">
                  <c:v>0.69981788311514437</c:v>
                </c:pt>
                <c:pt idx="8">
                  <c:v>0.66458499327422671</c:v>
                </c:pt>
                <c:pt idx="9">
                  <c:v>0.63176074657055337</c:v>
                </c:pt>
                <c:pt idx="10">
                  <c:v>0.61288465960731398</c:v>
                </c:pt>
                <c:pt idx="11">
                  <c:v>0.61139889230106781</c:v>
                </c:pt>
                <c:pt idx="12">
                  <c:v>0.60050301479325374</c:v>
                </c:pt>
                <c:pt idx="13">
                  <c:v>0.59567792643867024</c:v>
                </c:pt>
                <c:pt idx="14">
                  <c:v>0.58831197955741155</c:v>
                </c:pt>
                <c:pt idx="15">
                  <c:v>0.59156666074237063</c:v>
                </c:pt>
                <c:pt idx="16">
                  <c:v>0.58579435412610081</c:v>
                </c:pt>
                <c:pt idx="17">
                  <c:v>0.58292200528982574</c:v>
                </c:pt>
                <c:pt idx="18">
                  <c:v>0.57567116017265707</c:v>
                </c:pt>
                <c:pt idx="19">
                  <c:v>0.57513594431256121</c:v>
                </c:pt>
                <c:pt idx="20">
                  <c:v>0.56603226564242637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417-A648-87EB-109C432CDC94}"/>
            </c:ext>
          </c:extLst>
        </c:ser>
        <c:ser>
          <c:idx val="3"/>
          <c:order val="3"/>
          <c:tx>
            <c:v>pyl-112458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9a-b'!$S$83:$S$103</c:f>
                <c:numCache>
                  <c:formatCode>General</c:formatCode>
                  <c:ptCount val="21"/>
                  <c:pt idx="0">
                    <c:v>8.6092065549551022E-3</c:v>
                  </c:pt>
                  <c:pt idx="1">
                    <c:v>6.1801033484526462E-3</c:v>
                  </c:pt>
                  <c:pt idx="2">
                    <c:v>3.9273502179989032E-3</c:v>
                  </c:pt>
                  <c:pt idx="3">
                    <c:v>0</c:v>
                  </c:pt>
                  <c:pt idx="4">
                    <c:v>7.5334292212598441E-3</c:v>
                  </c:pt>
                  <c:pt idx="5">
                    <c:v>1.5000431390339755E-2</c:v>
                  </c:pt>
                  <c:pt idx="6">
                    <c:v>4.0041356552364057E-2</c:v>
                  </c:pt>
                  <c:pt idx="7">
                    <c:v>4.1548994328606211E-2</c:v>
                  </c:pt>
                  <c:pt idx="8">
                    <c:v>4.6668883465051728E-2</c:v>
                  </c:pt>
                  <c:pt idx="9">
                    <c:v>4.8851832088907546E-2</c:v>
                  </c:pt>
                  <c:pt idx="10">
                    <c:v>5.0559919206015561E-2</c:v>
                  </c:pt>
                  <c:pt idx="11">
                    <c:v>5.0363369800619458E-2</c:v>
                  </c:pt>
                  <c:pt idx="12">
                    <c:v>5.3211439809095214E-2</c:v>
                  </c:pt>
                  <c:pt idx="13">
                    <c:v>5.2611805866408741E-2</c:v>
                  </c:pt>
                  <c:pt idx="14">
                    <c:v>5.3433121196692974E-2</c:v>
                  </c:pt>
                  <c:pt idx="15">
                    <c:v>5.0263674115236467E-2</c:v>
                  </c:pt>
                  <c:pt idx="16">
                    <c:v>5.2221789253730111E-2</c:v>
                  </c:pt>
                  <c:pt idx="17">
                    <c:v>5.0956106056257271E-2</c:v>
                  </c:pt>
                  <c:pt idx="18">
                    <c:v>4.9064985334918897E-2</c:v>
                  </c:pt>
                  <c:pt idx="19">
                    <c:v>5.381278623449514E-2</c:v>
                  </c:pt>
                  <c:pt idx="20">
                    <c:v>4.8611489575268708E-2</c:v>
                  </c:pt>
                </c:numCache>
              </c:numRef>
            </c:plus>
            <c:minus>
              <c:numRef>
                <c:f>'Figure 9a-b'!$S$83:$S$103</c:f>
                <c:numCache>
                  <c:formatCode>General</c:formatCode>
                  <c:ptCount val="21"/>
                  <c:pt idx="0">
                    <c:v>8.6092065549551022E-3</c:v>
                  </c:pt>
                  <c:pt idx="1">
                    <c:v>6.1801033484526462E-3</c:v>
                  </c:pt>
                  <c:pt idx="2">
                    <c:v>3.9273502179989032E-3</c:v>
                  </c:pt>
                  <c:pt idx="3">
                    <c:v>0</c:v>
                  </c:pt>
                  <c:pt idx="4">
                    <c:v>7.5334292212598441E-3</c:v>
                  </c:pt>
                  <c:pt idx="5">
                    <c:v>1.5000431390339755E-2</c:v>
                  </c:pt>
                  <c:pt idx="6">
                    <c:v>4.0041356552364057E-2</c:v>
                  </c:pt>
                  <c:pt idx="7">
                    <c:v>4.1548994328606211E-2</c:v>
                  </c:pt>
                  <c:pt idx="8">
                    <c:v>4.6668883465051728E-2</c:v>
                  </c:pt>
                  <c:pt idx="9">
                    <c:v>4.8851832088907546E-2</c:v>
                  </c:pt>
                  <c:pt idx="10">
                    <c:v>5.0559919206015561E-2</c:v>
                  </c:pt>
                  <c:pt idx="11">
                    <c:v>5.0363369800619458E-2</c:v>
                  </c:pt>
                  <c:pt idx="12">
                    <c:v>5.3211439809095214E-2</c:v>
                  </c:pt>
                  <c:pt idx="13">
                    <c:v>5.2611805866408741E-2</c:v>
                  </c:pt>
                  <c:pt idx="14">
                    <c:v>5.3433121196692974E-2</c:v>
                  </c:pt>
                  <c:pt idx="15">
                    <c:v>5.0263674115236467E-2</c:v>
                  </c:pt>
                  <c:pt idx="16">
                    <c:v>5.2221789253730111E-2</c:v>
                  </c:pt>
                  <c:pt idx="17">
                    <c:v>5.0956106056257271E-2</c:v>
                  </c:pt>
                  <c:pt idx="18">
                    <c:v>4.9064985334918897E-2</c:v>
                  </c:pt>
                  <c:pt idx="19">
                    <c:v>5.381278623449514E-2</c:v>
                  </c:pt>
                  <c:pt idx="20">
                    <c:v>4.8611489575268708E-2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numRef>
              <c:f>'Figure 9a-b'!$A$83:$A$103</c:f>
              <c:numCache>
                <c:formatCode>General</c:formatCode>
                <c:ptCount val="21"/>
                <c:pt idx="0">
                  <c:v>-11</c:v>
                </c:pt>
                <c:pt idx="1">
                  <c:v>-8</c:v>
                </c:pt>
                <c:pt idx="2">
                  <c:v>-5</c:v>
                </c:pt>
                <c:pt idx="3">
                  <c:v>-2</c:v>
                </c:pt>
                <c:pt idx="4">
                  <c:v>1</c:v>
                </c:pt>
                <c:pt idx="5">
                  <c:v>4</c:v>
                </c:pt>
                <c:pt idx="6">
                  <c:v>7</c:v>
                </c:pt>
                <c:pt idx="7">
                  <c:v>10</c:v>
                </c:pt>
                <c:pt idx="8">
                  <c:v>13</c:v>
                </c:pt>
                <c:pt idx="9">
                  <c:v>16</c:v>
                </c:pt>
                <c:pt idx="10">
                  <c:v>19</c:v>
                </c:pt>
                <c:pt idx="11">
                  <c:v>22</c:v>
                </c:pt>
                <c:pt idx="12">
                  <c:v>25</c:v>
                </c:pt>
                <c:pt idx="13">
                  <c:v>28</c:v>
                </c:pt>
                <c:pt idx="14">
                  <c:v>31</c:v>
                </c:pt>
                <c:pt idx="15">
                  <c:v>34</c:v>
                </c:pt>
                <c:pt idx="16">
                  <c:v>37</c:v>
                </c:pt>
                <c:pt idx="17">
                  <c:v>40</c:v>
                </c:pt>
                <c:pt idx="18">
                  <c:v>43</c:v>
                </c:pt>
                <c:pt idx="19">
                  <c:v>46</c:v>
                </c:pt>
                <c:pt idx="20">
                  <c:v>49</c:v>
                </c:pt>
              </c:numCache>
            </c:numRef>
          </c:xVal>
          <c:yVal>
            <c:numRef>
              <c:f>'Figure 9a-b'!$R$83:$R$103</c:f>
              <c:numCache>
                <c:formatCode>General</c:formatCode>
                <c:ptCount val="21"/>
                <c:pt idx="0">
                  <c:v>1.014049727410423</c:v>
                </c:pt>
                <c:pt idx="1">
                  <c:v>1.0031809174049517</c:v>
                </c:pt>
                <c:pt idx="2">
                  <c:v>0.99686428660357151</c:v>
                </c:pt>
                <c:pt idx="3">
                  <c:v>1</c:v>
                </c:pt>
                <c:pt idx="4">
                  <c:v>0.98321216272264755</c:v>
                </c:pt>
                <c:pt idx="5">
                  <c:v>0.9401475402088888</c:v>
                </c:pt>
                <c:pt idx="6">
                  <c:v>0.86849696025084167</c:v>
                </c:pt>
                <c:pt idx="7">
                  <c:v>0.82385588545616462</c:v>
                </c:pt>
                <c:pt idx="8">
                  <c:v>0.78666587637357421</c:v>
                </c:pt>
                <c:pt idx="9">
                  <c:v>0.74256588756636799</c:v>
                </c:pt>
                <c:pt idx="10">
                  <c:v>0.72009150110619247</c:v>
                </c:pt>
                <c:pt idx="11">
                  <c:v>0.70966716770497529</c:v>
                </c:pt>
                <c:pt idx="12">
                  <c:v>0.69529086531859929</c:v>
                </c:pt>
                <c:pt idx="13">
                  <c:v>0.68345620500348436</c:v>
                </c:pt>
                <c:pt idx="14">
                  <c:v>0.66189419119191262</c:v>
                </c:pt>
                <c:pt idx="15">
                  <c:v>0.65713467948578008</c:v>
                </c:pt>
                <c:pt idx="16">
                  <c:v>0.64848596712521334</c:v>
                </c:pt>
                <c:pt idx="17">
                  <c:v>0.64926826773344914</c:v>
                </c:pt>
                <c:pt idx="18">
                  <c:v>0.6429343413676043</c:v>
                </c:pt>
                <c:pt idx="19">
                  <c:v>0.63969036428162585</c:v>
                </c:pt>
                <c:pt idx="20">
                  <c:v>0.64186176881645807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417-A648-87EB-109C432CD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3134047"/>
        <c:axId val="1"/>
      </c:scatterChart>
      <c:valAx>
        <c:axId val="403134047"/>
        <c:scaling>
          <c:orientation val="minMax"/>
          <c:max val="50"/>
          <c:min val="-20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Time, min</a:t>
                </a:r>
              </a:p>
            </c:rich>
          </c:tx>
          <c:layout>
            <c:manualLayout>
              <c:xMode val="edge"/>
              <c:yMode val="edge"/>
              <c:x val="0.47195705082319256"/>
              <c:y val="0.905952130532419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ajorUnit val="10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Arial" pitchFamily="2" charset="0"/>
                    <a:cs typeface="Arial" pitchFamily="2" charset="0"/>
                  </a:rPr>
                  <a:t>Stomatal conductance</a:t>
                </a:r>
              </a:p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Arial" pitchFamily="2" charset="0"/>
                    <a:cs typeface="Arial" pitchFamily="2" charset="0"/>
                  </a:rPr>
                  <a:t> (relative units)</a:t>
                </a:r>
              </a:p>
            </c:rich>
          </c:tx>
          <c:layout>
            <c:manualLayout>
              <c:xMode val="edge"/>
              <c:yMode val="edge"/>
              <c:x val="5.2800644237652114E-2"/>
              <c:y val="0.161184513488160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3134047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845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845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3"/>
        <c:txPr>
          <a:bodyPr/>
          <a:lstStyle/>
          <a:p>
            <a:pPr>
              <a:defRPr sz="845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9013600572655691"/>
          <c:y val="9.2019102305352624E-2"/>
          <c:w val="0.40083822476735864"/>
          <c:h val="0.1753301685664742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479295160992373"/>
          <c:y val="5.9186897613691773E-2"/>
          <c:w val="0.69784245427937464"/>
          <c:h val="0.72039480863855698"/>
        </c:manualLayout>
      </c:layout>
      <c:barChart>
        <c:barDir val="col"/>
        <c:grouping val="clustered"/>
        <c:varyColors val="0"/>
        <c:ser>
          <c:idx val="0"/>
          <c:order val="0"/>
          <c:tx>
            <c:v>gs0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'[1]Figs 9c-d'!$G$20:$G$23</c:f>
                <c:numCache>
                  <c:formatCode>General</c:formatCode>
                  <c:ptCount val="4"/>
                  <c:pt idx="0">
                    <c:v>9.7657589059270169</c:v>
                  </c:pt>
                  <c:pt idx="1">
                    <c:v>19.047109983867109</c:v>
                  </c:pt>
                  <c:pt idx="2">
                    <c:v>31.066063842506576</c:v>
                  </c:pt>
                  <c:pt idx="3">
                    <c:v>46.619487646642469</c:v>
                  </c:pt>
                </c:numCache>
              </c:numRef>
            </c:plus>
            <c:minus>
              <c:numRef>
                <c:f>'[1]Figs 9c-d'!$G$20:$G$23</c:f>
                <c:numCache>
                  <c:formatCode>General</c:formatCode>
                  <c:ptCount val="4"/>
                  <c:pt idx="0">
                    <c:v>9.7657589059270169</c:v>
                  </c:pt>
                  <c:pt idx="1">
                    <c:v>19.047109983867109</c:v>
                  </c:pt>
                  <c:pt idx="2">
                    <c:v>31.066063842506576</c:v>
                  </c:pt>
                  <c:pt idx="3">
                    <c:v>46.619487646642469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'[1]Figs 9c-d'!$A$20:$A$23</c:f>
              <c:strCache>
                <c:ptCount val="4"/>
                <c:pt idx="0">
                  <c:v>Col-0</c:v>
                </c:pt>
                <c:pt idx="1">
                  <c:v>pyl-11458</c:v>
                </c:pt>
                <c:pt idx="2">
                  <c:v>pyl-12458</c:v>
                </c:pt>
                <c:pt idx="3">
                  <c:v>pyl-112458</c:v>
                </c:pt>
              </c:strCache>
            </c:strRef>
          </c:cat>
          <c:val>
            <c:numRef>
              <c:f>'[1]Figs 9c-d'!$B$20:$B$23</c:f>
              <c:numCache>
                <c:formatCode>General</c:formatCode>
                <c:ptCount val="4"/>
                <c:pt idx="0">
                  <c:v>143.98823875136227</c:v>
                </c:pt>
                <c:pt idx="1">
                  <c:v>335.16416404929197</c:v>
                </c:pt>
                <c:pt idx="2">
                  <c:v>424.14073113278198</c:v>
                </c:pt>
                <c:pt idx="3">
                  <c:v>751.3197589512622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E8-DE4A-9C09-E23D493F4203}"/>
            </c:ext>
          </c:extLst>
        </c:ser>
        <c:ser>
          <c:idx val="1"/>
          <c:order val="1"/>
          <c:tx>
            <c:v>gs50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'[1]Figs 9c-d'!$H$20:$H$23</c:f>
                <c:numCache>
                  <c:formatCode>General</c:formatCode>
                  <c:ptCount val="4"/>
                  <c:pt idx="0">
                    <c:v>6.484869241339891</c:v>
                  </c:pt>
                  <c:pt idx="1">
                    <c:v>21.302717825279903</c:v>
                  </c:pt>
                  <c:pt idx="2">
                    <c:v>20.096043539231843</c:v>
                  </c:pt>
                  <c:pt idx="3">
                    <c:v>49.220029726956042</c:v>
                  </c:pt>
                </c:numCache>
              </c:numRef>
            </c:plus>
            <c:minus>
              <c:numRef>
                <c:f>'[1]Figs 9c-d'!$H$20:$H$23</c:f>
                <c:numCache>
                  <c:formatCode>General</c:formatCode>
                  <c:ptCount val="4"/>
                  <c:pt idx="0">
                    <c:v>6.484869241339891</c:v>
                  </c:pt>
                  <c:pt idx="1">
                    <c:v>21.302717825279903</c:v>
                  </c:pt>
                  <c:pt idx="2">
                    <c:v>20.096043539231843</c:v>
                  </c:pt>
                  <c:pt idx="3">
                    <c:v>49.220029726956042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Ref>
              <c:f>'[1]Figs 9c-d'!$C$20:$C$23</c:f>
              <c:numCache>
                <c:formatCode>General</c:formatCode>
                <c:ptCount val="4"/>
                <c:pt idx="0">
                  <c:v>74.165722888517394</c:v>
                </c:pt>
                <c:pt idx="1">
                  <c:v>218.32152907438007</c:v>
                </c:pt>
                <c:pt idx="2">
                  <c:v>239.86053890762042</c:v>
                </c:pt>
                <c:pt idx="3">
                  <c:v>484.26927835885351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E8-DE4A-9C09-E23D493F4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3194175"/>
        <c:axId val="1"/>
      </c:barChart>
      <c:catAx>
        <c:axId val="40319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Arial" pitchFamily="2" charset="0"/>
                    <a:cs typeface="Arial" pitchFamily="2" charset="0"/>
                  </a:rPr>
                  <a:t>Stomatal conductance </a:t>
                </a:r>
              </a:p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Arial" pitchFamily="2" charset="0"/>
                    <a:cs typeface="Arial" pitchFamily="2" charset="0"/>
                  </a:rPr>
                  <a:t>(mmol m</a:t>
                </a:r>
                <a:r>
                  <a:rPr lang="en-US" sz="1000" b="1" i="0" u="none" strike="noStrike" baseline="30000">
                    <a:solidFill>
                      <a:srgbClr val="000000"/>
                    </a:solidFill>
                    <a:latin typeface="Arial" pitchFamily="2" charset="0"/>
                    <a:cs typeface="Arial" pitchFamily="2" charset="0"/>
                  </a:rPr>
                  <a:t>-2 </a:t>
                </a: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Arial" pitchFamily="2" charset="0"/>
                    <a:cs typeface="Arial" pitchFamily="2" charset="0"/>
                  </a:rPr>
                  <a:t>s</a:t>
                </a:r>
                <a:r>
                  <a:rPr lang="en-US" sz="1000" b="1" i="0" u="none" strike="noStrike" baseline="30000">
                    <a:solidFill>
                      <a:srgbClr val="000000"/>
                    </a:solidFill>
                    <a:latin typeface="Arial" pitchFamily="2" charset="0"/>
                    <a:cs typeface="Arial" pitchFamily="2" charset="0"/>
                  </a:rPr>
                  <a:t>-1</a:t>
                </a: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Arial" pitchFamily="2" charset="0"/>
                    <a:cs typeface="Arial" pitchFamily="2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4.2350854791799675E-2"/>
              <c:y val="0.126590763992338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3194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6442328154926581"/>
          <c:y val="7.3490813648293962E-2"/>
          <c:w val="0.25966695041498195"/>
          <c:h val="0.12298148542243031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267123109167362"/>
          <c:y val="6.2666447147399024E-2"/>
          <c:w val="0.68675811883847004"/>
          <c:h val="0.7393979980732734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'[1]Figs 9c-d'!$J$20:$J$23</c:f>
                <c:numCache>
                  <c:formatCode>General</c:formatCode>
                  <c:ptCount val="4"/>
                  <c:pt idx="0">
                    <c:v>0.37139403302527318</c:v>
                  </c:pt>
                  <c:pt idx="1">
                    <c:v>0.40322208495924899</c:v>
                  </c:pt>
                  <c:pt idx="2">
                    <c:v>0.84290392051105834</c:v>
                  </c:pt>
                  <c:pt idx="3">
                    <c:v>1.4712938782042635</c:v>
                  </c:pt>
                </c:numCache>
              </c:numRef>
            </c:plus>
            <c:minus>
              <c:numRef>
                <c:f>'[1]Figs 9c-d'!$J$20:$J$23</c:f>
                <c:numCache>
                  <c:formatCode>General</c:formatCode>
                  <c:ptCount val="4"/>
                  <c:pt idx="0">
                    <c:v>0.37139403302527318</c:v>
                  </c:pt>
                  <c:pt idx="1">
                    <c:v>0.40322208495924899</c:v>
                  </c:pt>
                  <c:pt idx="2">
                    <c:v>0.84290392051105834</c:v>
                  </c:pt>
                  <c:pt idx="3">
                    <c:v>1.4712938782042635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'[1]Figs 9c-d'!$A$20:$A$23</c:f>
              <c:strCache>
                <c:ptCount val="4"/>
                <c:pt idx="0">
                  <c:v>Col-0</c:v>
                </c:pt>
                <c:pt idx="1">
                  <c:v>pyl-11458</c:v>
                </c:pt>
                <c:pt idx="2">
                  <c:v>pyl-12458</c:v>
                </c:pt>
                <c:pt idx="3">
                  <c:v>pyl-112458</c:v>
                </c:pt>
              </c:strCache>
            </c:strRef>
          </c:cat>
          <c:val>
            <c:numRef>
              <c:f>'[1]Figs 9c-d'!$E$20:$E$23</c:f>
              <c:numCache>
                <c:formatCode>General</c:formatCode>
                <c:ptCount val="4"/>
                <c:pt idx="0">
                  <c:v>4.2837102912784912</c:v>
                </c:pt>
                <c:pt idx="1">
                  <c:v>5.0321457990168144</c:v>
                </c:pt>
                <c:pt idx="2">
                  <c:v>6.6307345239336071</c:v>
                </c:pt>
                <c:pt idx="3">
                  <c:v>11.171668005425413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6D-CB4C-87E5-2722113CD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64927"/>
        <c:axId val="1"/>
      </c:barChart>
      <c:catAx>
        <c:axId val="402964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Arial" pitchFamily="2" charset="0"/>
                    <a:cs typeface="Arial" pitchFamily="2" charset="0"/>
                  </a:rPr>
                  <a:t>Half-response time </a:t>
                </a:r>
              </a:p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Arial" pitchFamily="2" charset="0"/>
                    <a:cs typeface="Arial" pitchFamily="2" charset="0"/>
                  </a:rPr>
                  <a:t>(min)</a:t>
                </a:r>
              </a:p>
            </c:rich>
          </c:tx>
          <c:layout>
            <c:manualLayout>
              <c:xMode val="edge"/>
              <c:yMode val="edge"/>
              <c:x val="1.9960820114876945E-2"/>
              <c:y val="0.1561104519469312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2964927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12700</xdr:colOff>
      <xdr:row>0</xdr:row>
      <xdr:rowOff>12700</xdr:rowOff>
    </xdr:from>
    <xdr:to>
      <xdr:col>30</xdr:col>
      <xdr:colOff>127000</xdr:colOff>
      <xdr:row>20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0FB931-378F-5944-B844-FFBE5DE1D7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25400</xdr:colOff>
      <xdr:row>0</xdr:row>
      <xdr:rowOff>12700</xdr:rowOff>
    </xdr:from>
    <xdr:to>
      <xdr:col>34</xdr:col>
      <xdr:colOff>139700</xdr:colOff>
      <xdr:row>20</xdr:row>
      <xdr:rowOff>127000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11BF41A-8355-1C46-907A-C50A4ED706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0.06297</cdr:x>
      <cdr:y>0.03486</cdr:y>
    </cdr:from>
    <cdr:to>
      <cdr:x>0.17155</cdr:x>
      <cdr:y>0.11396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832054C8-B241-BC46-9C5A-6882739BFCC6}"/>
            </a:ext>
          </a:extLst>
        </cdr:cNvPr>
        <cdr:cNvSpPr/>
      </cdr:nvSpPr>
      <cdr:spPr>
        <a:xfrm xmlns:a="http://schemas.openxmlformats.org/drawingml/2006/main">
          <a:off x="175710" y="123456"/>
          <a:ext cx="302978" cy="28014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US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0.05569</cdr:x>
      <cdr:y>0.01948</cdr:y>
    </cdr:from>
    <cdr:to>
      <cdr:x>0.16422</cdr:x>
      <cdr:y>0.09916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ACC83903-1BFE-9B4C-875D-A25DF2355DBA}"/>
            </a:ext>
          </a:extLst>
        </cdr:cNvPr>
        <cdr:cNvSpPr/>
      </cdr:nvSpPr>
      <cdr:spPr>
        <a:xfrm xmlns:a="http://schemas.openxmlformats.org/drawingml/2006/main">
          <a:off x="155393" y="68503"/>
          <a:ext cx="302839" cy="28014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91440" tIns="45720" rIns="91440" bIns="4572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12700</xdr:rowOff>
    </xdr:from>
    <xdr:to>
      <xdr:col>10</xdr:col>
      <xdr:colOff>123371</xdr:colOff>
      <xdr:row>14</xdr:row>
      <xdr:rowOff>156028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36D72D0-96D4-8B4F-830A-753081DF72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110671</xdr:colOff>
      <xdr:row>0</xdr:row>
      <xdr:rowOff>0</xdr:rowOff>
    </xdr:from>
    <xdr:to>
      <xdr:col>14</xdr:col>
      <xdr:colOff>43543</xdr:colOff>
      <xdr:row>14</xdr:row>
      <xdr:rowOff>105228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7CE7FBE-AE15-7542-AFD8-B00506CF60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0.32302</cdr:x>
      <cdr:y>0.59459</cdr:y>
    </cdr:from>
    <cdr:to>
      <cdr:x>0.34535</cdr:x>
      <cdr:y>0.62988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8038" y="1651961"/>
          <a:ext cx="64002" cy="985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</a:t>
          </a:r>
        </a:p>
      </cdr:txBody>
    </cdr:sp>
  </cdr:relSizeAnchor>
  <cdr:relSizeAnchor xmlns:cdr="http://schemas.openxmlformats.org/drawingml/2006/chartDrawing">
    <cdr:from>
      <cdr:x>0.49875</cdr:x>
      <cdr:y>0.43405</cdr:y>
    </cdr:from>
    <cdr:to>
      <cdr:x>0.5223</cdr:x>
      <cdr:y>0.46933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16361" y="1205031"/>
          <a:ext cx="66101" cy="985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</a:t>
          </a:r>
        </a:p>
      </cdr:txBody>
    </cdr:sp>
  </cdr:relSizeAnchor>
  <cdr:relSizeAnchor xmlns:cdr="http://schemas.openxmlformats.org/drawingml/2006/chartDrawing">
    <cdr:from>
      <cdr:x>0.67577</cdr:x>
      <cdr:y>0.3561</cdr:y>
    </cdr:from>
    <cdr:to>
      <cdr:x>0.69908</cdr:x>
      <cdr:y>0.39114</cdr:y>
    </cdr:to>
    <cdr:sp macro="" textlink="">
      <cdr:nvSpPr>
        <cdr:cNvPr id="20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16985" y="986994"/>
          <a:ext cx="66100" cy="978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</a:t>
          </a:r>
        </a:p>
      </cdr:txBody>
    </cdr:sp>
  </cdr:relSizeAnchor>
  <cdr:relSizeAnchor xmlns:cdr="http://schemas.openxmlformats.org/drawingml/2006/chartDrawing">
    <cdr:from>
      <cdr:x>0.84301</cdr:x>
      <cdr:y>0.0936</cdr:y>
    </cdr:from>
    <cdr:to>
      <cdr:x>0.87547</cdr:x>
      <cdr:y>0.1294</cdr:y>
    </cdr:to>
    <cdr:sp macro="" textlink="">
      <cdr:nvSpPr>
        <cdr:cNvPr id="55300" name="Text Box 4">
          <a:extLst xmlns:a="http://schemas.openxmlformats.org/drawingml/2006/main">
            <a:ext uri="{FF2B5EF4-FFF2-40B4-BE49-F238E27FC236}">
              <a16:creationId xmlns:a16="http://schemas.microsoft.com/office/drawing/2014/main" id="{8446ED3D-F36C-8244-B18A-62D06A60E6E1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85474" y="257028"/>
          <a:ext cx="91852" cy="983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 charset="0"/>
              <a:cs typeface="Arial" charset="0"/>
            </a:rPr>
            <a:t>C</a:t>
          </a:r>
        </a:p>
      </cdr:txBody>
    </cdr:sp>
  </cdr:relSizeAnchor>
  <cdr:relSizeAnchor xmlns:cdr="http://schemas.openxmlformats.org/drawingml/2006/chartDrawing">
    <cdr:from>
      <cdr:x>0.37712</cdr:x>
      <cdr:y>0.64879</cdr:y>
    </cdr:from>
    <cdr:to>
      <cdr:x>0.40318</cdr:x>
      <cdr:y>0.69872</cdr:y>
    </cdr:to>
    <cdr:sp macro="" textlink="">
      <cdr:nvSpPr>
        <cdr:cNvPr id="55301" name="Text Box 5">
          <a:extLst xmlns:a="http://schemas.openxmlformats.org/drawingml/2006/main">
            <a:ext uri="{FF2B5EF4-FFF2-40B4-BE49-F238E27FC236}">
              <a16:creationId xmlns:a16="http://schemas.microsoft.com/office/drawing/2014/main" id="{F050C26A-8A53-474A-9C09-4DDFF97CEBE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2123" y="1803245"/>
          <a:ext cx="73219" cy="1395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*</a:t>
          </a:r>
        </a:p>
      </cdr:txBody>
    </cdr:sp>
  </cdr:relSizeAnchor>
  <cdr:relSizeAnchor xmlns:cdr="http://schemas.openxmlformats.org/drawingml/2006/chartDrawing">
    <cdr:from>
      <cdr:x>0.54642</cdr:x>
      <cdr:y>0.53937</cdr:y>
    </cdr:from>
    <cdr:to>
      <cdr:x>0.57225</cdr:x>
      <cdr:y>0.57299</cdr:y>
    </cdr:to>
    <cdr:sp macro="" textlink="">
      <cdr:nvSpPr>
        <cdr:cNvPr id="55302" name="Text Box 6">
          <a:extLst xmlns:a="http://schemas.openxmlformats.org/drawingml/2006/main">
            <a:ext uri="{FF2B5EF4-FFF2-40B4-BE49-F238E27FC236}">
              <a16:creationId xmlns:a16="http://schemas.microsoft.com/office/drawing/2014/main" id="{91D621F0-9E2D-0541-A329-386753EBA4E0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50859" y="1497848"/>
          <a:ext cx="73246" cy="939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*</a:t>
          </a:r>
        </a:p>
      </cdr:txBody>
    </cdr:sp>
  </cdr:relSizeAnchor>
  <cdr:relSizeAnchor xmlns:cdr="http://schemas.openxmlformats.org/drawingml/2006/chartDrawing">
    <cdr:from>
      <cdr:x>0.72198</cdr:x>
      <cdr:y>0.52268</cdr:y>
    </cdr:from>
    <cdr:to>
      <cdr:x>0.74781</cdr:x>
      <cdr:y>0.55678</cdr:y>
    </cdr:to>
    <cdr:sp macro="" textlink="">
      <cdr:nvSpPr>
        <cdr:cNvPr id="55303" name="Text Box 7">
          <a:extLst xmlns:a="http://schemas.openxmlformats.org/drawingml/2006/main">
            <a:ext uri="{FF2B5EF4-FFF2-40B4-BE49-F238E27FC236}">
              <a16:creationId xmlns:a16="http://schemas.microsoft.com/office/drawing/2014/main" id="{100AA4BB-45D3-9746-9CC8-757B2810BFF6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47322" y="1451870"/>
          <a:ext cx="73246" cy="946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*</a:t>
          </a:r>
        </a:p>
      </cdr:txBody>
    </cdr:sp>
  </cdr:relSizeAnchor>
  <cdr:relSizeAnchor xmlns:cdr="http://schemas.openxmlformats.org/drawingml/2006/chartDrawing">
    <cdr:from>
      <cdr:x>0.8975</cdr:x>
      <cdr:y>0.28941</cdr:y>
    </cdr:from>
    <cdr:to>
      <cdr:x>0.93341</cdr:x>
      <cdr:y>0.34543</cdr:y>
    </cdr:to>
    <cdr:sp macro="" textlink="">
      <cdr:nvSpPr>
        <cdr:cNvPr id="55304" name="Text Box 8">
          <a:extLst xmlns:a="http://schemas.openxmlformats.org/drawingml/2006/main">
            <a:ext uri="{FF2B5EF4-FFF2-40B4-BE49-F238E27FC236}">
              <a16:creationId xmlns:a16="http://schemas.microsoft.com/office/drawing/2014/main" id="{9C5A92F2-3A36-1843-A791-8DB7DFD80010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38975" y="798683"/>
          <a:ext cx="101615" cy="1558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*</a:t>
          </a:r>
        </a:p>
      </cdr:txBody>
    </cdr:sp>
  </cdr:relSizeAnchor>
  <cdr:relSizeAnchor xmlns:cdr="http://schemas.openxmlformats.org/drawingml/2006/chartDrawing">
    <cdr:from>
      <cdr:x>0.29627</cdr:x>
      <cdr:y>0.79826</cdr:y>
    </cdr:from>
    <cdr:to>
      <cdr:x>0.42697</cdr:x>
      <cdr:y>0.85398</cdr:y>
    </cdr:to>
    <cdr:sp macro="" textlink="">
      <cdr:nvSpPr>
        <cdr:cNvPr id="10" name="Text Box 2">
          <a:extLst xmlns:a="http://schemas.openxmlformats.org/drawingml/2006/main">
            <a:ext uri="{FF2B5EF4-FFF2-40B4-BE49-F238E27FC236}">
              <a16:creationId xmlns:a16="http://schemas.microsoft.com/office/drawing/2014/main" id="{6C9621BE-D37A-0249-827C-3FC439FCB9B8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40629" y="2198770"/>
          <a:ext cx="369939" cy="14707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>
          <a:noFill/>
        </a:ln>
        <a:effectLst xmlns:a="http://schemas.openxmlformats.org/drawingml/2006/main"/>
      </cdr:spPr>
      <cdr:txBody xmlns:a="http://schemas.openxmlformats.org/drawingml/2006/main">
        <a:bodyPr xmlns:a="http://schemas.openxmlformats.org/drawingml/2006/main" wrap="square" lIns="27432" tIns="22860" rIns="27432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Col-0</a:t>
          </a:r>
        </a:p>
      </cdr:txBody>
    </cdr:sp>
  </cdr:relSizeAnchor>
  <cdr:relSizeAnchor xmlns:cdr="http://schemas.openxmlformats.org/drawingml/2006/chartDrawing">
    <cdr:from>
      <cdr:x>0.01795</cdr:x>
      <cdr:y>0</cdr:y>
    </cdr:from>
    <cdr:to>
      <cdr:x>0.12559</cdr:x>
      <cdr:y>0.10363</cdr:y>
    </cdr:to>
    <cdr:sp macro="" textlink="">
      <cdr:nvSpPr>
        <cdr:cNvPr id="15" name="Rectangle 14">
          <a:extLst xmlns:a="http://schemas.openxmlformats.org/drawingml/2006/main">
            <a:ext uri="{FF2B5EF4-FFF2-40B4-BE49-F238E27FC236}">
              <a16:creationId xmlns:a16="http://schemas.microsoft.com/office/drawing/2014/main" id="{B0EEB677-E83D-9545-9026-E797F0D44365}"/>
            </a:ext>
          </a:extLst>
        </cdr:cNvPr>
        <cdr:cNvSpPr/>
      </cdr:nvSpPr>
      <cdr:spPr>
        <a:xfrm xmlns:a="http://schemas.openxmlformats.org/drawingml/2006/main">
          <a:off x="50800" y="0"/>
          <a:ext cx="304683" cy="28329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91440" tIns="45720" rIns="91440" bIns="4572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0.30228</cdr:x>
      <cdr:y>0.49182</cdr:y>
    </cdr:from>
    <cdr:to>
      <cdr:x>0.32633</cdr:x>
      <cdr:y>0.53265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998" y="1342092"/>
          <a:ext cx="63656" cy="111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25" b="0" i="0" u="none" strike="noStrike" baseline="0">
              <a:solidFill>
                <a:srgbClr val="000000"/>
              </a:solidFill>
              <a:latin typeface="Arial"/>
              <a:cs typeface="Arial"/>
            </a:rPr>
            <a:t>A</a:t>
          </a:r>
        </a:p>
      </cdr:txBody>
    </cdr:sp>
  </cdr:relSizeAnchor>
  <cdr:relSizeAnchor xmlns:cdr="http://schemas.openxmlformats.org/drawingml/2006/chartDrawing">
    <cdr:from>
      <cdr:x>0.47341</cdr:x>
      <cdr:y>0.44506</cdr:y>
    </cdr:from>
    <cdr:to>
      <cdr:x>0.4977</cdr:x>
      <cdr:y>0.48492</cdr:y>
    </cdr:to>
    <cdr:sp macro="" textlink="">
      <cdr:nvSpPr>
        <cdr:cNvPr id="30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4311" y="1213459"/>
          <a:ext cx="63656" cy="1092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25" b="0" i="0" u="none" strike="noStrike" baseline="0">
              <a:solidFill>
                <a:srgbClr val="000000"/>
              </a:solidFill>
              <a:latin typeface="Arial"/>
              <a:cs typeface="Arial"/>
            </a:rPr>
            <a:t>A</a:t>
          </a:r>
        </a:p>
      </cdr:txBody>
    </cdr:sp>
  </cdr:relSizeAnchor>
  <cdr:relSizeAnchor xmlns:cdr="http://schemas.openxmlformats.org/drawingml/2006/chartDrawing">
    <cdr:from>
      <cdr:x>0.6483</cdr:x>
      <cdr:y>0.35152</cdr:y>
    </cdr:from>
    <cdr:to>
      <cdr:x>0.67309</cdr:x>
      <cdr:y>0.3921</cdr:y>
    </cdr:to>
    <cdr:sp macro="" textlink="">
      <cdr:nvSpPr>
        <cdr:cNvPr id="307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6429" y="953174"/>
          <a:ext cx="65633" cy="1107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25" b="0" i="0" u="none" strike="noStrike" baseline="0">
              <a:solidFill>
                <a:srgbClr val="000000"/>
              </a:solidFill>
              <a:latin typeface="Arial"/>
              <a:cs typeface="Arial"/>
            </a:rPr>
            <a:t>A</a:t>
          </a:r>
        </a:p>
      </cdr:txBody>
    </cdr:sp>
  </cdr:relSizeAnchor>
  <cdr:relSizeAnchor xmlns:cdr="http://schemas.openxmlformats.org/drawingml/2006/chartDrawing">
    <cdr:from>
      <cdr:x>0.81856</cdr:x>
      <cdr:y>0.08587</cdr:y>
    </cdr:from>
    <cdr:to>
      <cdr:x>0.84236</cdr:x>
      <cdr:y>0.12669</cdr:y>
    </cdr:to>
    <cdr:sp macro="" textlink="">
      <cdr:nvSpPr>
        <cdr:cNvPr id="307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6565" y="228980"/>
          <a:ext cx="63013" cy="1113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25" b="0" i="0" u="none" strike="noStrike" baseline="0">
              <a:solidFill>
                <a:srgbClr val="000000"/>
              </a:solidFill>
              <a:latin typeface="Arial"/>
              <a:cs typeface="Arial"/>
            </a:rPr>
            <a:t>B</a:t>
          </a:r>
        </a:p>
      </cdr:txBody>
    </cdr:sp>
  </cdr:relSizeAnchor>
  <cdr:relSizeAnchor xmlns:cdr="http://schemas.openxmlformats.org/drawingml/2006/chartDrawing">
    <cdr:from>
      <cdr:x>0.25088</cdr:x>
      <cdr:y>0.81984</cdr:y>
    </cdr:from>
    <cdr:to>
      <cdr:x>0.39112</cdr:x>
      <cdr:y>0.87631</cdr:y>
    </cdr:to>
    <cdr:sp macro="" textlink="">
      <cdr:nvSpPr>
        <cdr:cNvPr id="10" name="Text Box 2">
          <a:extLst xmlns:a="http://schemas.openxmlformats.org/drawingml/2006/main">
            <a:ext uri="{FF2B5EF4-FFF2-40B4-BE49-F238E27FC236}">
              <a16:creationId xmlns:a16="http://schemas.microsoft.com/office/drawing/2014/main" id="{F0586510-B4AA-D64A-BF1E-1672E48F87F4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6759" y="2225891"/>
          <a:ext cx="370024" cy="14708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>
          <a:noFill/>
        </a:ln>
        <a:effectLst xmlns:a="http://schemas.openxmlformats.org/drawingml/2006/main"/>
      </cdr:spPr>
      <cdr:txBody xmlns:a="http://schemas.openxmlformats.org/drawingml/2006/main">
        <a:bodyPr xmlns:a="http://schemas.openxmlformats.org/drawingml/2006/main" wrap="square" lIns="27432" tIns="22860" rIns="27432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Col-0</a:t>
          </a:r>
        </a:p>
      </cdr:txBody>
    </cdr:sp>
  </cdr:relSizeAnchor>
  <cdr:relSizeAnchor xmlns:cdr="http://schemas.openxmlformats.org/drawingml/2006/chartDrawing">
    <cdr:from>
      <cdr:x>0.01919</cdr:x>
      <cdr:y>0.01884</cdr:y>
    </cdr:from>
    <cdr:to>
      <cdr:x>0.13427</cdr:x>
      <cdr:y>0.12389</cdr:y>
    </cdr:to>
    <cdr:sp macro="" textlink="">
      <cdr:nvSpPr>
        <cdr:cNvPr id="11" name="Rectangle 10">
          <a:extLst xmlns:a="http://schemas.openxmlformats.org/drawingml/2006/main">
            <a:ext uri="{FF2B5EF4-FFF2-40B4-BE49-F238E27FC236}">
              <a16:creationId xmlns:a16="http://schemas.microsoft.com/office/drawing/2014/main" id="{B995204D-1C58-A44F-A89B-43B076715BB6}"/>
            </a:ext>
          </a:extLst>
        </cdr:cNvPr>
        <cdr:cNvSpPr/>
      </cdr:nvSpPr>
      <cdr:spPr>
        <a:xfrm xmlns:a="http://schemas.openxmlformats.org/drawingml/2006/main">
          <a:off x="50800" y="50800"/>
          <a:ext cx="304683" cy="28329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91440" tIns="45720" rIns="91440" bIns="4572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D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annesk/ownCloud/Projektid/COLLABORATIONs/Julian%20ABA%20rec%20and%20OST1sens/eLife/responses%20to%20rev%20comm/Fig9,%20to%20Julian_h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annesk/ownCloud/Projektid/COLLABORATIONs/Julian%20ABA%20rec%20and%20OST1sens/eLife/responses%20to%20rev%20comm/Fig%20S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s 9c-d"/>
      <sheetName val="Figs 9a-b"/>
      <sheetName val="Sheet1"/>
    </sheetNames>
    <sheetDataSet>
      <sheetData sheetId="0">
        <row r="20">
          <cell r="A20" t="str">
            <v>Col-0</v>
          </cell>
          <cell r="B20">
            <v>143.98823875136227</v>
          </cell>
          <cell r="C20">
            <v>74.165722888517394</v>
          </cell>
          <cell r="E20">
            <v>4.2837102912784912</v>
          </cell>
          <cell r="G20">
            <v>9.7657589059270169</v>
          </cell>
          <cell r="H20">
            <v>6.484869241339891</v>
          </cell>
          <cell r="J20">
            <v>0.37139403302527318</v>
          </cell>
        </row>
        <row r="21">
          <cell r="A21" t="str">
            <v>pyl-11458</v>
          </cell>
          <cell r="B21">
            <v>335.16416404929197</v>
          </cell>
          <cell r="C21">
            <v>218.32152907438007</v>
          </cell>
          <cell r="E21">
            <v>5.0321457990168144</v>
          </cell>
          <cell r="G21">
            <v>19.047109983867109</v>
          </cell>
          <cell r="H21">
            <v>21.302717825279903</v>
          </cell>
          <cell r="J21">
            <v>0.40322208495924899</v>
          </cell>
        </row>
        <row r="22">
          <cell r="A22" t="str">
            <v>pyl-12458</v>
          </cell>
          <cell r="B22">
            <v>424.14073113278198</v>
          </cell>
          <cell r="C22">
            <v>239.86053890762042</v>
          </cell>
          <cell r="E22">
            <v>6.6307345239336071</v>
          </cell>
          <cell r="G22">
            <v>31.066063842506576</v>
          </cell>
          <cell r="H22">
            <v>20.096043539231843</v>
          </cell>
          <cell r="J22">
            <v>0.84290392051105834</v>
          </cell>
        </row>
        <row r="23">
          <cell r="A23" t="str">
            <v>pyl-112458</v>
          </cell>
          <cell r="B23">
            <v>751.3197589512622</v>
          </cell>
          <cell r="C23">
            <v>484.26927835885351</v>
          </cell>
          <cell r="E23">
            <v>11.171668005425413</v>
          </cell>
          <cell r="G23">
            <v>46.619487646642469</v>
          </cell>
          <cell r="H23">
            <v>49.220029726956042</v>
          </cell>
          <cell r="J23">
            <v>1.4712938782042635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. S9"/>
      <sheetName val="Sheet1"/>
    </sheetNames>
    <sheetDataSet>
      <sheetData sheetId="0">
        <row r="2">
          <cell r="A2" t="str">
            <v>Col-0</v>
          </cell>
          <cell r="B2">
            <v>68.826931154985758</v>
          </cell>
          <cell r="C2">
            <v>0</v>
          </cell>
          <cell r="D2">
            <v>48.435708403914127</v>
          </cell>
          <cell r="E2">
            <v>2.7749545249495347</v>
          </cell>
          <cell r="F2">
            <v>1.8084700468742461</v>
          </cell>
        </row>
        <row r="3">
          <cell r="A3" t="str">
            <v>pyl 11458</v>
          </cell>
          <cell r="B3">
            <v>98.953699796129953</v>
          </cell>
          <cell r="C3">
            <v>0</v>
          </cell>
          <cell r="D3">
            <v>30.203171768366566</v>
          </cell>
          <cell r="E3">
            <v>10.87826336402148</v>
          </cell>
          <cell r="F3">
            <v>4.201960471346081</v>
          </cell>
        </row>
        <row r="4">
          <cell r="A4" t="str">
            <v>pyl 12458</v>
          </cell>
          <cell r="B4">
            <v>164.96680292218579</v>
          </cell>
          <cell r="C4">
            <v>0</v>
          </cell>
          <cell r="D4">
            <v>38.714926968538634</v>
          </cell>
          <cell r="E4">
            <v>17.868735233746232</v>
          </cell>
          <cell r="F4">
            <v>2.2581686607284053</v>
          </cell>
        </row>
        <row r="5">
          <cell r="A5" t="str">
            <v>pyl 112458</v>
          </cell>
          <cell r="B5">
            <v>210.71168652214956</v>
          </cell>
          <cell r="C5">
            <v>0</v>
          </cell>
          <cell r="D5">
            <v>27.992632758550119</v>
          </cell>
          <cell r="E5">
            <v>39.301426169180324</v>
          </cell>
          <cell r="F5">
            <v>5.0554978446039716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CBAE1-C7D6-F244-BD96-C5F7EDA7D420}">
  <dimension ref="A1:Y104"/>
  <sheetViews>
    <sheetView tabSelected="1" zoomScale="112" workbookViewId="0"/>
  </sheetViews>
  <sheetFormatPr baseColWidth="10" defaultColWidth="8.83203125" defaultRowHeight="13" x14ac:dyDescent="0.15"/>
  <cols>
    <col min="1" max="7" width="8.83203125" style="2" customWidth="1"/>
    <col min="8" max="8" width="10.1640625" style="2" bestFit="1" customWidth="1"/>
    <col min="9" max="10" width="8.83203125" style="2" customWidth="1"/>
    <col min="11" max="11" width="10.1640625" style="2" bestFit="1" customWidth="1"/>
    <col min="12" max="13" width="8.83203125" style="2" customWidth="1"/>
    <col min="14" max="14" width="10.1640625" style="2" bestFit="1" customWidth="1"/>
    <col min="15" max="263" width="8.83203125" style="2"/>
    <col min="264" max="264" width="10.1640625" style="2" bestFit="1" customWidth="1"/>
    <col min="265" max="266" width="8.83203125" style="2"/>
    <col min="267" max="267" width="10.1640625" style="2" bestFit="1" customWidth="1"/>
    <col min="268" max="269" width="8.83203125" style="2"/>
    <col min="270" max="270" width="10.1640625" style="2" bestFit="1" customWidth="1"/>
    <col min="271" max="519" width="8.83203125" style="2"/>
    <col min="520" max="520" width="10.1640625" style="2" bestFit="1" customWidth="1"/>
    <col min="521" max="522" width="8.83203125" style="2"/>
    <col min="523" max="523" width="10.1640625" style="2" bestFit="1" customWidth="1"/>
    <col min="524" max="525" width="8.83203125" style="2"/>
    <col min="526" max="526" width="10.1640625" style="2" bestFit="1" customWidth="1"/>
    <col min="527" max="775" width="8.83203125" style="2"/>
    <col min="776" max="776" width="10.1640625" style="2" bestFit="1" customWidth="1"/>
    <col min="777" max="778" width="8.83203125" style="2"/>
    <col min="779" max="779" width="10.1640625" style="2" bestFit="1" customWidth="1"/>
    <col min="780" max="781" width="8.83203125" style="2"/>
    <col min="782" max="782" width="10.1640625" style="2" bestFit="1" customWidth="1"/>
    <col min="783" max="1031" width="8.83203125" style="2"/>
    <col min="1032" max="1032" width="10.1640625" style="2" bestFit="1" customWidth="1"/>
    <col min="1033" max="1034" width="8.83203125" style="2"/>
    <col min="1035" max="1035" width="10.1640625" style="2" bestFit="1" customWidth="1"/>
    <col min="1036" max="1037" width="8.83203125" style="2"/>
    <col min="1038" max="1038" width="10.1640625" style="2" bestFit="1" customWidth="1"/>
    <col min="1039" max="1287" width="8.83203125" style="2"/>
    <col min="1288" max="1288" width="10.1640625" style="2" bestFit="1" customWidth="1"/>
    <col min="1289" max="1290" width="8.83203125" style="2"/>
    <col min="1291" max="1291" width="10.1640625" style="2" bestFit="1" customWidth="1"/>
    <col min="1292" max="1293" width="8.83203125" style="2"/>
    <col min="1294" max="1294" width="10.1640625" style="2" bestFit="1" customWidth="1"/>
    <col min="1295" max="1543" width="8.83203125" style="2"/>
    <col min="1544" max="1544" width="10.1640625" style="2" bestFit="1" customWidth="1"/>
    <col min="1545" max="1546" width="8.83203125" style="2"/>
    <col min="1547" max="1547" width="10.1640625" style="2" bestFit="1" customWidth="1"/>
    <col min="1548" max="1549" width="8.83203125" style="2"/>
    <col min="1550" max="1550" width="10.1640625" style="2" bestFit="1" customWidth="1"/>
    <col min="1551" max="1799" width="8.83203125" style="2"/>
    <col min="1800" max="1800" width="10.1640625" style="2" bestFit="1" customWidth="1"/>
    <col min="1801" max="1802" width="8.83203125" style="2"/>
    <col min="1803" max="1803" width="10.1640625" style="2" bestFit="1" customWidth="1"/>
    <col min="1804" max="1805" width="8.83203125" style="2"/>
    <col min="1806" max="1806" width="10.1640625" style="2" bestFit="1" customWidth="1"/>
    <col min="1807" max="2055" width="8.83203125" style="2"/>
    <col min="2056" max="2056" width="10.1640625" style="2" bestFit="1" customWidth="1"/>
    <col min="2057" max="2058" width="8.83203125" style="2"/>
    <col min="2059" max="2059" width="10.1640625" style="2" bestFit="1" customWidth="1"/>
    <col min="2060" max="2061" width="8.83203125" style="2"/>
    <col min="2062" max="2062" width="10.1640625" style="2" bestFit="1" customWidth="1"/>
    <col min="2063" max="2311" width="8.83203125" style="2"/>
    <col min="2312" max="2312" width="10.1640625" style="2" bestFit="1" customWidth="1"/>
    <col min="2313" max="2314" width="8.83203125" style="2"/>
    <col min="2315" max="2315" width="10.1640625" style="2" bestFit="1" customWidth="1"/>
    <col min="2316" max="2317" width="8.83203125" style="2"/>
    <col min="2318" max="2318" width="10.1640625" style="2" bestFit="1" customWidth="1"/>
    <col min="2319" max="2567" width="8.83203125" style="2"/>
    <col min="2568" max="2568" width="10.1640625" style="2" bestFit="1" customWidth="1"/>
    <col min="2569" max="2570" width="8.83203125" style="2"/>
    <col min="2571" max="2571" width="10.1640625" style="2" bestFit="1" customWidth="1"/>
    <col min="2572" max="2573" width="8.83203125" style="2"/>
    <col min="2574" max="2574" width="10.1640625" style="2" bestFit="1" customWidth="1"/>
    <col min="2575" max="2823" width="8.83203125" style="2"/>
    <col min="2824" max="2824" width="10.1640625" style="2" bestFit="1" customWidth="1"/>
    <col min="2825" max="2826" width="8.83203125" style="2"/>
    <col min="2827" max="2827" width="10.1640625" style="2" bestFit="1" customWidth="1"/>
    <col min="2828" max="2829" width="8.83203125" style="2"/>
    <col min="2830" max="2830" width="10.1640625" style="2" bestFit="1" customWidth="1"/>
    <col min="2831" max="3079" width="8.83203125" style="2"/>
    <col min="3080" max="3080" width="10.1640625" style="2" bestFit="1" customWidth="1"/>
    <col min="3081" max="3082" width="8.83203125" style="2"/>
    <col min="3083" max="3083" width="10.1640625" style="2" bestFit="1" customWidth="1"/>
    <col min="3084" max="3085" width="8.83203125" style="2"/>
    <col min="3086" max="3086" width="10.1640625" style="2" bestFit="1" customWidth="1"/>
    <col min="3087" max="3335" width="8.83203125" style="2"/>
    <col min="3336" max="3336" width="10.1640625" style="2" bestFit="1" customWidth="1"/>
    <col min="3337" max="3338" width="8.83203125" style="2"/>
    <col min="3339" max="3339" width="10.1640625" style="2" bestFit="1" customWidth="1"/>
    <col min="3340" max="3341" width="8.83203125" style="2"/>
    <col min="3342" max="3342" width="10.1640625" style="2" bestFit="1" customWidth="1"/>
    <col min="3343" max="3591" width="8.83203125" style="2"/>
    <col min="3592" max="3592" width="10.1640625" style="2" bestFit="1" customWidth="1"/>
    <col min="3593" max="3594" width="8.83203125" style="2"/>
    <col min="3595" max="3595" width="10.1640625" style="2" bestFit="1" customWidth="1"/>
    <col min="3596" max="3597" width="8.83203125" style="2"/>
    <col min="3598" max="3598" width="10.1640625" style="2" bestFit="1" customWidth="1"/>
    <col min="3599" max="3847" width="8.83203125" style="2"/>
    <col min="3848" max="3848" width="10.1640625" style="2" bestFit="1" customWidth="1"/>
    <col min="3849" max="3850" width="8.83203125" style="2"/>
    <col min="3851" max="3851" width="10.1640625" style="2" bestFit="1" customWidth="1"/>
    <col min="3852" max="3853" width="8.83203125" style="2"/>
    <col min="3854" max="3854" width="10.1640625" style="2" bestFit="1" customWidth="1"/>
    <col min="3855" max="4103" width="8.83203125" style="2"/>
    <col min="4104" max="4104" width="10.1640625" style="2" bestFit="1" customWidth="1"/>
    <col min="4105" max="4106" width="8.83203125" style="2"/>
    <col min="4107" max="4107" width="10.1640625" style="2" bestFit="1" customWidth="1"/>
    <col min="4108" max="4109" width="8.83203125" style="2"/>
    <col min="4110" max="4110" width="10.1640625" style="2" bestFit="1" customWidth="1"/>
    <col min="4111" max="4359" width="8.83203125" style="2"/>
    <col min="4360" max="4360" width="10.1640625" style="2" bestFit="1" customWidth="1"/>
    <col min="4361" max="4362" width="8.83203125" style="2"/>
    <col min="4363" max="4363" width="10.1640625" style="2" bestFit="1" customWidth="1"/>
    <col min="4364" max="4365" width="8.83203125" style="2"/>
    <col min="4366" max="4366" width="10.1640625" style="2" bestFit="1" customWidth="1"/>
    <col min="4367" max="4615" width="8.83203125" style="2"/>
    <col min="4616" max="4616" width="10.1640625" style="2" bestFit="1" customWidth="1"/>
    <col min="4617" max="4618" width="8.83203125" style="2"/>
    <col min="4619" max="4619" width="10.1640625" style="2" bestFit="1" customWidth="1"/>
    <col min="4620" max="4621" width="8.83203125" style="2"/>
    <col min="4622" max="4622" width="10.1640625" style="2" bestFit="1" customWidth="1"/>
    <col min="4623" max="4871" width="8.83203125" style="2"/>
    <col min="4872" max="4872" width="10.1640625" style="2" bestFit="1" customWidth="1"/>
    <col min="4873" max="4874" width="8.83203125" style="2"/>
    <col min="4875" max="4875" width="10.1640625" style="2" bestFit="1" customWidth="1"/>
    <col min="4876" max="4877" width="8.83203125" style="2"/>
    <col min="4878" max="4878" width="10.1640625" style="2" bestFit="1" customWidth="1"/>
    <col min="4879" max="5127" width="8.83203125" style="2"/>
    <col min="5128" max="5128" width="10.1640625" style="2" bestFit="1" customWidth="1"/>
    <col min="5129" max="5130" width="8.83203125" style="2"/>
    <col min="5131" max="5131" width="10.1640625" style="2" bestFit="1" customWidth="1"/>
    <col min="5132" max="5133" width="8.83203125" style="2"/>
    <col min="5134" max="5134" width="10.1640625" style="2" bestFit="1" customWidth="1"/>
    <col min="5135" max="5383" width="8.83203125" style="2"/>
    <col min="5384" max="5384" width="10.1640625" style="2" bestFit="1" customWidth="1"/>
    <col min="5385" max="5386" width="8.83203125" style="2"/>
    <col min="5387" max="5387" width="10.1640625" style="2" bestFit="1" customWidth="1"/>
    <col min="5388" max="5389" width="8.83203125" style="2"/>
    <col min="5390" max="5390" width="10.1640625" style="2" bestFit="1" customWidth="1"/>
    <col min="5391" max="5639" width="8.83203125" style="2"/>
    <col min="5640" max="5640" width="10.1640625" style="2" bestFit="1" customWidth="1"/>
    <col min="5641" max="5642" width="8.83203125" style="2"/>
    <col min="5643" max="5643" width="10.1640625" style="2" bestFit="1" customWidth="1"/>
    <col min="5644" max="5645" width="8.83203125" style="2"/>
    <col min="5646" max="5646" width="10.1640625" style="2" bestFit="1" customWidth="1"/>
    <col min="5647" max="5895" width="8.83203125" style="2"/>
    <col min="5896" max="5896" width="10.1640625" style="2" bestFit="1" customWidth="1"/>
    <col min="5897" max="5898" width="8.83203125" style="2"/>
    <col min="5899" max="5899" width="10.1640625" style="2" bestFit="1" customWidth="1"/>
    <col min="5900" max="5901" width="8.83203125" style="2"/>
    <col min="5902" max="5902" width="10.1640625" style="2" bestFit="1" customWidth="1"/>
    <col min="5903" max="6151" width="8.83203125" style="2"/>
    <col min="6152" max="6152" width="10.1640625" style="2" bestFit="1" customWidth="1"/>
    <col min="6153" max="6154" width="8.83203125" style="2"/>
    <col min="6155" max="6155" width="10.1640625" style="2" bestFit="1" customWidth="1"/>
    <col min="6156" max="6157" width="8.83203125" style="2"/>
    <col min="6158" max="6158" width="10.1640625" style="2" bestFit="1" customWidth="1"/>
    <col min="6159" max="6407" width="8.83203125" style="2"/>
    <col min="6408" max="6408" width="10.1640625" style="2" bestFit="1" customWidth="1"/>
    <col min="6409" max="6410" width="8.83203125" style="2"/>
    <col min="6411" max="6411" width="10.1640625" style="2" bestFit="1" customWidth="1"/>
    <col min="6412" max="6413" width="8.83203125" style="2"/>
    <col min="6414" max="6414" width="10.1640625" style="2" bestFit="1" customWidth="1"/>
    <col min="6415" max="6663" width="8.83203125" style="2"/>
    <col min="6664" max="6664" width="10.1640625" style="2" bestFit="1" customWidth="1"/>
    <col min="6665" max="6666" width="8.83203125" style="2"/>
    <col min="6667" max="6667" width="10.1640625" style="2" bestFit="1" customWidth="1"/>
    <col min="6668" max="6669" width="8.83203125" style="2"/>
    <col min="6670" max="6670" width="10.1640625" style="2" bestFit="1" customWidth="1"/>
    <col min="6671" max="6919" width="8.83203125" style="2"/>
    <col min="6920" max="6920" width="10.1640625" style="2" bestFit="1" customWidth="1"/>
    <col min="6921" max="6922" width="8.83203125" style="2"/>
    <col min="6923" max="6923" width="10.1640625" style="2" bestFit="1" customWidth="1"/>
    <col min="6924" max="6925" width="8.83203125" style="2"/>
    <col min="6926" max="6926" width="10.1640625" style="2" bestFit="1" customWidth="1"/>
    <col min="6927" max="7175" width="8.83203125" style="2"/>
    <col min="7176" max="7176" width="10.1640625" style="2" bestFit="1" customWidth="1"/>
    <col min="7177" max="7178" width="8.83203125" style="2"/>
    <col min="7179" max="7179" width="10.1640625" style="2" bestFit="1" customWidth="1"/>
    <col min="7180" max="7181" width="8.83203125" style="2"/>
    <col min="7182" max="7182" width="10.1640625" style="2" bestFit="1" customWidth="1"/>
    <col min="7183" max="7431" width="8.83203125" style="2"/>
    <col min="7432" max="7432" width="10.1640625" style="2" bestFit="1" customWidth="1"/>
    <col min="7433" max="7434" width="8.83203125" style="2"/>
    <col min="7435" max="7435" width="10.1640625" style="2" bestFit="1" customWidth="1"/>
    <col min="7436" max="7437" width="8.83203125" style="2"/>
    <col min="7438" max="7438" width="10.1640625" style="2" bestFit="1" customWidth="1"/>
    <col min="7439" max="7687" width="8.83203125" style="2"/>
    <col min="7688" max="7688" width="10.1640625" style="2" bestFit="1" customWidth="1"/>
    <col min="7689" max="7690" width="8.83203125" style="2"/>
    <col min="7691" max="7691" width="10.1640625" style="2" bestFit="1" customWidth="1"/>
    <col min="7692" max="7693" width="8.83203125" style="2"/>
    <col min="7694" max="7694" width="10.1640625" style="2" bestFit="1" customWidth="1"/>
    <col min="7695" max="7943" width="8.83203125" style="2"/>
    <col min="7944" max="7944" width="10.1640625" style="2" bestFit="1" customWidth="1"/>
    <col min="7945" max="7946" width="8.83203125" style="2"/>
    <col min="7947" max="7947" width="10.1640625" style="2" bestFit="1" customWidth="1"/>
    <col min="7948" max="7949" width="8.83203125" style="2"/>
    <col min="7950" max="7950" width="10.1640625" style="2" bestFit="1" customWidth="1"/>
    <col min="7951" max="8199" width="8.83203125" style="2"/>
    <col min="8200" max="8200" width="10.1640625" style="2" bestFit="1" customWidth="1"/>
    <col min="8201" max="8202" width="8.83203125" style="2"/>
    <col min="8203" max="8203" width="10.1640625" style="2" bestFit="1" customWidth="1"/>
    <col min="8204" max="8205" width="8.83203125" style="2"/>
    <col min="8206" max="8206" width="10.1640625" style="2" bestFit="1" customWidth="1"/>
    <col min="8207" max="8455" width="8.83203125" style="2"/>
    <col min="8456" max="8456" width="10.1640625" style="2" bestFit="1" customWidth="1"/>
    <col min="8457" max="8458" width="8.83203125" style="2"/>
    <col min="8459" max="8459" width="10.1640625" style="2" bestFit="1" customWidth="1"/>
    <col min="8460" max="8461" width="8.83203125" style="2"/>
    <col min="8462" max="8462" width="10.1640625" style="2" bestFit="1" customWidth="1"/>
    <col min="8463" max="8711" width="8.83203125" style="2"/>
    <col min="8712" max="8712" width="10.1640625" style="2" bestFit="1" customWidth="1"/>
    <col min="8713" max="8714" width="8.83203125" style="2"/>
    <col min="8715" max="8715" width="10.1640625" style="2" bestFit="1" customWidth="1"/>
    <col min="8716" max="8717" width="8.83203125" style="2"/>
    <col min="8718" max="8718" width="10.1640625" style="2" bestFit="1" customWidth="1"/>
    <col min="8719" max="8967" width="8.83203125" style="2"/>
    <col min="8968" max="8968" width="10.1640625" style="2" bestFit="1" customWidth="1"/>
    <col min="8969" max="8970" width="8.83203125" style="2"/>
    <col min="8971" max="8971" width="10.1640625" style="2" bestFit="1" customWidth="1"/>
    <col min="8972" max="8973" width="8.83203125" style="2"/>
    <col min="8974" max="8974" width="10.1640625" style="2" bestFit="1" customWidth="1"/>
    <col min="8975" max="9223" width="8.83203125" style="2"/>
    <col min="9224" max="9224" width="10.1640625" style="2" bestFit="1" customWidth="1"/>
    <col min="9225" max="9226" width="8.83203125" style="2"/>
    <col min="9227" max="9227" width="10.1640625" style="2" bestFit="1" customWidth="1"/>
    <col min="9228" max="9229" width="8.83203125" style="2"/>
    <col min="9230" max="9230" width="10.1640625" style="2" bestFit="1" customWidth="1"/>
    <col min="9231" max="9479" width="8.83203125" style="2"/>
    <col min="9480" max="9480" width="10.1640625" style="2" bestFit="1" customWidth="1"/>
    <col min="9481" max="9482" width="8.83203125" style="2"/>
    <col min="9483" max="9483" width="10.1640625" style="2" bestFit="1" customWidth="1"/>
    <col min="9484" max="9485" width="8.83203125" style="2"/>
    <col min="9486" max="9486" width="10.1640625" style="2" bestFit="1" customWidth="1"/>
    <col min="9487" max="9735" width="8.83203125" style="2"/>
    <col min="9736" max="9736" width="10.1640625" style="2" bestFit="1" customWidth="1"/>
    <col min="9737" max="9738" width="8.83203125" style="2"/>
    <col min="9739" max="9739" width="10.1640625" style="2" bestFit="1" customWidth="1"/>
    <col min="9740" max="9741" width="8.83203125" style="2"/>
    <col min="9742" max="9742" width="10.1640625" style="2" bestFit="1" customWidth="1"/>
    <col min="9743" max="9991" width="8.83203125" style="2"/>
    <col min="9992" max="9992" width="10.1640625" style="2" bestFit="1" customWidth="1"/>
    <col min="9993" max="9994" width="8.83203125" style="2"/>
    <col min="9995" max="9995" width="10.1640625" style="2" bestFit="1" customWidth="1"/>
    <col min="9996" max="9997" width="8.83203125" style="2"/>
    <col min="9998" max="9998" width="10.1640625" style="2" bestFit="1" customWidth="1"/>
    <col min="9999" max="10247" width="8.83203125" style="2"/>
    <col min="10248" max="10248" width="10.1640625" style="2" bestFit="1" customWidth="1"/>
    <col min="10249" max="10250" width="8.83203125" style="2"/>
    <col min="10251" max="10251" width="10.1640625" style="2" bestFit="1" customWidth="1"/>
    <col min="10252" max="10253" width="8.83203125" style="2"/>
    <col min="10254" max="10254" width="10.1640625" style="2" bestFit="1" customWidth="1"/>
    <col min="10255" max="10503" width="8.83203125" style="2"/>
    <col min="10504" max="10504" width="10.1640625" style="2" bestFit="1" customWidth="1"/>
    <col min="10505" max="10506" width="8.83203125" style="2"/>
    <col min="10507" max="10507" width="10.1640625" style="2" bestFit="1" customWidth="1"/>
    <col min="10508" max="10509" width="8.83203125" style="2"/>
    <col min="10510" max="10510" width="10.1640625" style="2" bestFit="1" customWidth="1"/>
    <col min="10511" max="10759" width="8.83203125" style="2"/>
    <col min="10760" max="10760" width="10.1640625" style="2" bestFit="1" customWidth="1"/>
    <col min="10761" max="10762" width="8.83203125" style="2"/>
    <col min="10763" max="10763" width="10.1640625" style="2" bestFit="1" customWidth="1"/>
    <col min="10764" max="10765" width="8.83203125" style="2"/>
    <col min="10766" max="10766" width="10.1640625" style="2" bestFit="1" customWidth="1"/>
    <col min="10767" max="11015" width="8.83203125" style="2"/>
    <col min="11016" max="11016" width="10.1640625" style="2" bestFit="1" customWidth="1"/>
    <col min="11017" max="11018" width="8.83203125" style="2"/>
    <col min="11019" max="11019" width="10.1640625" style="2" bestFit="1" customWidth="1"/>
    <col min="11020" max="11021" width="8.83203125" style="2"/>
    <col min="11022" max="11022" width="10.1640625" style="2" bestFit="1" customWidth="1"/>
    <col min="11023" max="11271" width="8.83203125" style="2"/>
    <col min="11272" max="11272" width="10.1640625" style="2" bestFit="1" customWidth="1"/>
    <col min="11273" max="11274" width="8.83203125" style="2"/>
    <col min="11275" max="11275" width="10.1640625" style="2" bestFit="1" customWidth="1"/>
    <col min="11276" max="11277" width="8.83203125" style="2"/>
    <col min="11278" max="11278" width="10.1640625" style="2" bestFit="1" customWidth="1"/>
    <col min="11279" max="11527" width="8.83203125" style="2"/>
    <col min="11528" max="11528" width="10.1640625" style="2" bestFit="1" customWidth="1"/>
    <col min="11529" max="11530" width="8.83203125" style="2"/>
    <col min="11531" max="11531" width="10.1640625" style="2" bestFit="1" customWidth="1"/>
    <col min="11532" max="11533" width="8.83203125" style="2"/>
    <col min="11534" max="11534" width="10.1640625" style="2" bestFit="1" customWidth="1"/>
    <col min="11535" max="11783" width="8.83203125" style="2"/>
    <col min="11784" max="11784" width="10.1640625" style="2" bestFit="1" customWidth="1"/>
    <col min="11785" max="11786" width="8.83203125" style="2"/>
    <col min="11787" max="11787" width="10.1640625" style="2" bestFit="1" customWidth="1"/>
    <col min="11788" max="11789" width="8.83203125" style="2"/>
    <col min="11790" max="11790" width="10.1640625" style="2" bestFit="1" customWidth="1"/>
    <col min="11791" max="12039" width="8.83203125" style="2"/>
    <col min="12040" max="12040" width="10.1640625" style="2" bestFit="1" customWidth="1"/>
    <col min="12041" max="12042" width="8.83203125" style="2"/>
    <col min="12043" max="12043" width="10.1640625" style="2" bestFit="1" customWidth="1"/>
    <col min="12044" max="12045" width="8.83203125" style="2"/>
    <col min="12046" max="12046" width="10.1640625" style="2" bestFit="1" customWidth="1"/>
    <col min="12047" max="12295" width="8.83203125" style="2"/>
    <col min="12296" max="12296" width="10.1640625" style="2" bestFit="1" customWidth="1"/>
    <col min="12297" max="12298" width="8.83203125" style="2"/>
    <col min="12299" max="12299" width="10.1640625" style="2" bestFit="1" customWidth="1"/>
    <col min="12300" max="12301" width="8.83203125" style="2"/>
    <col min="12302" max="12302" width="10.1640625" style="2" bestFit="1" customWidth="1"/>
    <col min="12303" max="12551" width="8.83203125" style="2"/>
    <col min="12552" max="12552" width="10.1640625" style="2" bestFit="1" customWidth="1"/>
    <col min="12553" max="12554" width="8.83203125" style="2"/>
    <col min="12555" max="12555" width="10.1640625" style="2" bestFit="1" customWidth="1"/>
    <col min="12556" max="12557" width="8.83203125" style="2"/>
    <col min="12558" max="12558" width="10.1640625" style="2" bestFit="1" customWidth="1"/>
    <col min="12559" max="12807" width="8.83203125" style="2"/>
    <col min="12808" max="12808" width="10.1640625" style="2" bestFit="1" customWidth="1"/>
    <col min="12809" max="12810" width="8.83203125" style="2"/>
    <col min="12811" max="12811" width="10.1640625" style="2" bestFit="1" customWidth="1"/>
    <col min="12812" max="12813" width="8.83203125" style="2"/>
    <col min="12814" max="12814" width="10.1640625" style="2" bestFit="1" customWidth="1"/>
    <col min="12815" max="13063" width="8.83203125" style="2"/>
    <col min="13064" max="13064" width="10.1640625" style="2" bestFit="1" customWidth="1"/>
    <col min="13065" max="13066" width="8.83203125" style="2"/>
    <col min="13067" max="13067" width="10.1640625" style="2" bestFit="1" customWidth="1"/>
    <col min="13068" max="13069" width="8.83203125" style="2"/>
    <col min="13070" max="13070" width="10.1640625" style="2" bestFit="1" customWidth="1"/>
    <col min="13071" max="13319" width="8.83203125" style="2"/>
    <col min="13320" max="13320" width="10.1640625" style="2" bestFit="1" customWidth="1"/>
    <col min="13321" max="13322" width="8.83203125" style="2"/>
    <col min="13323" max="13323" width="10.1640625" style="2" bestFit="1" customWidth="1"/>
    <col min="13324" max="13325" width="8.83203125" style="2"/>
    <col min="13326" max="13326" width="10.1640625" style="2" bestFit="1" customWidth="1"/>
    <col min="13327" max="13575" width="8.83203125" style="2"/>
    <col min="13576" max="13576" width="10.1640625" style="2" bestFit="1" customWidth="1"/>
    <col min="13577" max="13578" width="8.83203125" style="2"/>
    <col min="13579" max="13579" width="10.1640625" style="2" bestFit="1" customWidth="1"/>
    <col min="13580" max="13581" width="8.83203125" style="2"/>
    <col min="13582" max="13582" width="10.1640625" style="2" bestFit="1" customWidth="1"/>
    <col min="13583" max="13831" width="8.83203125" style="2"/>
    <col min="13832" max="13832" width="10.1640625" style="2" bestFit="1" customWidth="1"/>
    <col min="13833" max="13834" width="8.83203125" style="2"/>
    <col min="13835" max="13835" width="10.1640625" style="2" bestFit="1" customWidth="1"/>
    <col min="13836" max="13837" width="8.83203125" style="2"/>
    <col min="13838" max="13838" width="10.1640625" style="2" bestFit="1" customWidth="1"/>
    <col min="13839" max="14087" width="8.83203125" style="2"/>
    <col min="14088" max="14088" width="10.1640625" style="2" bestFit="1" customWidth="1"/>
    <col min="14089" max="14090" width="8.83203125" style="2"/>
    <col min="14091" max="14091" width="10.1640625" style="2" bestFit="1" customWidth="1"/>
    <col min="14092" max="14093" width="8.83203125" style="2"/>
    <col min="14094" max="14094" width="10.1640625" style="2" bestFit="1" customWidth="1"/>
    <col min="14095" max="14343" width="8.83203125" style="2"/>
    <col min="14344" max="14344" width="10.1640625" style="2" bestFit="1" customWidth="1"/>
    <col min="14345" max="14346" width="8.83203125" style="2"/>
    <col min="14347" max="14347" width="10.1640625" style="2" bestFit="1" customWidth="1"/>
    <col min="14348" max="14349" width="8.83203125" style="2"/>
    <col min="14350" max="14350" width="10.1640625" style="2" bestFit="1" customWidth="1"/>
    <col min="14351" max="14599" width="8.83203125" style="2"/>
    <col min="14600" max="14600" width="10.1640625" style="2" bestFit="1" customWidth="1"/>
    <col min="14601" max="14602" width="8.83203125" style="2"/>
    <col min="14603" max="14603" width="10.1640625" style="2" bestFit="1" customWidth="1"/>
    <col min="14604" max="14605" width="8.83203125" style="2"/>
    <col min="14606" max="14606" width="10.1640625" style="2" bestFit="1" customWidth="1"/>
    <col min="14607" max="14855" width="8.83203125" style="2"/>
    <col min="14856" max="14856" width="10.1640625" style="2" bestFit="1" customWidth="1"/>
    <col min="14857" max="14858" width="8.83203125" style="2"/>
    <col min="14859" max="14859" width="10.1640625" style="2" bestFit="1" customWidth="1"/>
    <col min="14860" max="14861" width="8.83203125" style="2"/>
    <col min="14862" max="14862" width="10.1640625" style="2" bestFit="1" customWidth="1"/>
    <col min="14863" max="15111" width="8.83203125" style="2"/>
    <col min="15112" max="15112" width="10.1640625" style="2" bestFit="1" customWidth="1"/>
    <col min="15113" max="15114" width="8.83203125" style="2"/>
    <col min="15115" max="15115" width="10.1640625" style="2" bestFit="1" customWidth="1"/>
    <col min="15116" max="15117" width="8.83203125" style="2"/>
    <col min="15118" max="15118" width="10.1640625" style="2" bestFit="1" customWidth="1"/>
    <col min="15119" max="15367" width="8.83203125" style="2"/>
    <col min="15368" max="15368" width="10.1640625" style="2" bestFit="1" customWidth="1"/>
    <col min="15369" max="15370" width="8.83203125" style="2"/>
    <col min="15371" max="15371" width="10.1640625" style="2" bestFit="1" customWidth="1"/>
    <col min="15372" max="15373" width="8.83203125" style="2"/>
    <col min="15374" max="15374" width="10.1640625" style="2" bestFit="1" customWidth="1"/>
    <col min="15375" max="15623" width="8.83203125" style="2"/>
    <col min="15624" max="15624" width="10.1640625" style="2" bestFit="1" customWidth="1"/>
    <col min="15625" max="15626" width="8.83203125" style="2"/>
    <col min="15627" max="15627" width="10.1640625" style="2" bestFit="1" customWidth="1"/>
    <col min="15628" max="15629" width="8.83203125" style="2"/>
    <col min="15630" max="15630" width="10.1640625" style="2" bestFit="1" customWidth="1"/>
    <col min="15631" max="15879" width="8.83203125" style="2"/>
    <col min="15880" max="15880" width="10.1640625" style="2" bestFit="1" customWidth="1"/>
    <col min="15881" max="15882" width="8.83203125" style="2"/>
    <col min="15883" max="15883" width="10.1640625" style="2" bestFit="1" customWidth="1"/>
    <col min="15884" max="15885" width="8.83203125" style="2"/>
    <col min="15886" max="15886" width="10.1640625" style="2" bestFit="1" customWidth="1"/>
    <col min="15887" max="16135" width="8.83203125" style="2"/>
    <col min="16136" max="16136" width="10.1640625" style="2" bestFit="1" customWidth="1"/>
    <col min="16137" max="16138" width="8.83203125" style="2"/>
    <col min="16139" max="16139" width="10.1640625" style="2" bestFit="1" customWidth="1"/>
    <col min="16140" max="16141" width="8.83203125" style="2"/>
    <col min="16142" max="16142" width="10.1640625" style="2" bestFit="1" customWidth="1"/>
    <col min="16143" max="16384" width="8.83203125" style="2"/>
  </cols>
  <sheetData>
    <row r="1" spans="1:25" x14ac:dyDescent="0.15">
      <c r="A1" s="1"/>
      <c r="W1" s="3" t="s">
        <v>0</v>
      </c>
    </row>
    <row r="2" spans="1:25" x14ac:dyDescent="0.15">
      <c r="A2" s="2" t="s">
        <v>0</v>
      </c>
      <c r="H2" s="4"/>
      <c r="K2" s="4"/>
      <c r="Q2" s="4"/>
      <c r="T2" s="4"/>
      <c r="V2" s="1" t="s">
        <v>1</v>
      </c>
      <c r="W2" s="1" t="s">
        <v>2</v>
      </c>
      <c r="X2" s="1" t="s">
        <v>3</v>
      </c>
      <c r="Y2" s="1" t="s">
        <v>4</v>
      </c>
    </row>
    <row r="3" spans="1:25" x14ac:dyDescent="0.15">
      <c r="A3" s="2">
        <v>-17</v>
      </c>
      <c r="B3" s="2">
        <v>144.6989663736822</v>
      </c>
      <c r="C3" s="2">
        <v>1.0083551663671233</v>
      </c>
      <c r="D3" s="2">
        <v>149.20177995809544</v>
      </c>
      <c r="E3" s="2">
        <v>146.15530750848538</v>
      </c>
      <c r="F3" s="2">
        <v>0.99628703141435171</v>
      </c>
      <c r="G3" s="2">
        <v>167.06574080863095</v>
      </c>
      <c r="H3" s="2">
        <v>163.31967895924424</v>
      </c>
      <c r="I3" s="2">
        <v>1.1542026781572032</v>
      </c>
      <c r="J3" s="2">
        <v>151.57657395025322</v>
      </c>
      <c r="K3" s="2">
        <v>152.5089308773473</v>
      </c>
      <c r="L3" s="2">
        <v>1.0053324382158688</v>
      </c>
      <c r="M3" s="2">
        <v>194.06936082927618</v>
      </c>
      <c r="N3" s="2">
        <v>190.46783035059548</v>
      </c>
      <c r="O3" s="2">
        <v>1.0056379638363013</v>
      </c>
      <c r="P3" s="2">
        <v>100.70389264658506</v>
      </c>
      <c r="Q3" s="2">
        <v>102.21226566411802</v>
      </c>
      <c r="R3" s="2">
        <v>1.0020810359227257</v>
      </c>
      <c r="S3" s="2">
        <v>118.51647029315824</v>
      </c>
      <c r="T3" s="2">
        <v>118.77386262089885</v>
      </c>
      <c r="U3" s="2">
        <v>0.88902591782109919</v>
      </c>
      <c r="V3" s="1">
        <f>AVERAGE(B3,E3,H3,K3,N3,Q3,T3)</f>
        <v>145.4481203363388</v>
      </c>
      <c r="W3" s="1">
        <f>STDEV(B3,E3,H3,K3,N3,Q3,T3)/SQRT(7)</f>
        <v>10.886796767665532</v>
      </c>
      <c r="X3" s="1">
        <f>AVERAGE(C3,F3,I3,L3,O3,R3,U3)</f>
        <v>1.0087031759620964</v>
      </c>
      <c r="Y3" s="1">
        <f>STDEV(C3,F3,I3,L3,O3,R3,U3)/SQRT(7)</f>
        <v>2.9159513332991611E-2</v>
      </c>
    </row>
    <row r="4" spans="1:25" x14ac:dyDescent="0.15">
      <c r="A4" s="2">
        <v>-14</v>
      </c>
      <c r="B4" s="2">
        <v>144.95181563863457</v>
      </c>
      <c r="C4" s="2">
        <v>1.0101171821507635</v>
      </c>
      <c r="D4" s="2">
        <v>143.05407467520041</v>
      </c>
      <c r="E4" s="2">
        <v>145.03101983448616</v>
      </c>
      <c r="F4" s="2">
        <v>0.98862317542253697</v>
      </c>
      <c r="G4" s="2">
        <v>159.83410749489374</v>
      </c>
      <c r="H4" s="2">
        <v>158.87787589180712</v>
      </c>
      <c r="I4" s="2">
        <v>1.1228118437583543</v>
      </c>
      <c r="J4" s="2">
        <v>151.02284598680399</v>
      </c>
      <c r="K4" s="2">
        <v>150.77031580216115</v>
      </c>
      <c r="L4" s="2">
        <v>0.99387156098985607</v>
      </c>
      <c r="M4" s="2">
        <v>186.86629987191478</v>
      </c>
      <c r="N4" s="2">
        <v>189.90613282840221</v>
      </c>
      <c r="O4" s="2">
        <v>1.0026722958204974</v>
      </c>
      <c r="P4" s="2">
        <v>97.14707409617975</v>
      </c>
      <c r="Q4" s="2">
        <v>97.780207717964018</v>
      </c>
      <c r="R4" s="2">
        <v>0.95862948743101983</v>
      </c>
      <c r="S4" s="2">
        <v>121.38947189254229</v>
      </c>
      <c r="T4" s="2">
        <v>122.00724852017213</v>
      </c>
      <c r="U4" s="2">
        <v>0.91322790808512078</v>
      </c>
      <c r="V4" s="1">
        <f t="shared" ref="V4:V25" si="0">AVERAGE(B4,E4,H4,K4,N4,Q4,T4)</f>
        <v>144.18923089051819</v>
      </c>
      <c r="W4" s="1">
        <f t="shared" ref="W4:W25" si="1">STDEV(B4,E4,H4,K4,N4,Q4,T4)/SQRT(7)</f>
        <v>10.906780341145121</v>
      </c>
      <c r="X4" s="1">
        <f t="shared" ref="X4:X25" si="2">AVERAGE(C4,F4,I4,L4,O4,R4,U4)</f>
        <v>0.9985647790940213</v>
      </c>
      <c r="Y4" s="1">
        <f t="shared" ref="Y4:Y25" si="3">STDEV(C4,F4,I4,L4,O4,R4,U4)/SQRT(7)</f>
        <v>2.4194516124664587E-2</v>
      </c>
    </row>
    <row r="5" spans="1:25" x14ac:dyDescent="0.15">
      <c r="A5" s="2">
        <v>-11</v>
      </c>
      <c r="B5" s="2">
        <v>144.14909055357501</v>
      </c>
      <c r="C5" s="2">
        <v>1.0045232791189895</v>
      </c>
      <c r="D5" s="2">
        <v>142.83720487016265</v>
      </c>
      <c r="E5" s="2">
        <v>144.15266472522953</v>
      </c>
      <c r="F5" s="2">
        <v>0.98263575136489123</v>
      </c>
      <c r="G5" s="2">
        <v>149.73377937189673</v>
      </c>
      <c r="H5" s="2">
        <v>152.54014808454687</v>
      </c>
      <c r="I5" s="2">
        <v>1.0780222479473278</v>
      </c>
      <c r="J5" s="2">
        <v>149.7115274694263</v>
      </c>
      <c r="K5" s="2">
        <v>154.04159671102659</v>
      </c>
      <c r="L5" s="2">
        <v>1.0154357067305642</v>
      </c>
      <c r="M5" s="2">
        <v>188.78273778401569</v>
      </c>
      <c r="N5" s="2">
        <v>188.12109663546934</v>
      </c>
      <c r="O5" s="2">
        <v>0.99324760631187614</v>
      </c>
      <c r="P5" s="2">
        <v>95.489656411127257</v>
      </c>
      <c r="Q5" s="2">
        <v>96.896612190907732</v>
      </c>
      <c r="R5" s="2">
        <v>0.94996678618536989</v>
      </c>
      <c r="S5" s="2">
        <v>126.11580337481583</v>
      </c>
      <c r="T5" s="2">
        <v>125.86270831488673</v>
      </c>
      <c r="U5" s="2">
        <v>0.9420861400814875</v>
      </c>
      <c r="V5" s="1">
        <f t="shared" si="0"/>
        <v>143.68055960223455</v>
      </c>
      <c r="W5" s="1">
        <f t="shared" si="1"/>
        <v>10.54182225847685</v>
      </c>
      <c r="X5" s="1">
        <f t="shared" si="2"/>
        <v>0.99513107396292955</v>
      </c>
      <c r="Y5" s="1">
        <f t="shared" si="3"/>
        <v>1.7171887873717571E-2</v>
      </c>
    </row>
    <row r="6" spans="1:25" x14ac:dyDescent="0.15">
      <c r="A6" s="2">
        <v>-8</v>
      </c>
      <c r="B6" s="2">
        <v>143.45620634190459</v>
      </c>
      <c r="C6" s="2">
        <v>0.99969481771362079</v>
      </c>
      <c r="D6" s="2">
        <v>146.56671463032549</v>
      </c>
      <c r="E6" s="2">
        <v>145.08596029325145</v>
      </c>
      <c r="F6" s="2">
        <v>0.988997684343909</v>
      </c>
      <c r="G6" s="2">
        <v>148.05255738685017</v>
      </c>
      <c r="H6" s="2">
        <v>146.66448848676075</v>
      </c>
      <c r="I6" s="2">
        <v>1.0364981518498992</v>
      </c>
      <c r="J6" s="2">
        <v>161.39041667684947</v>
      </c>
      <c r="K6" s="2">
        <v>154.21527573250376</v>
      </c>
      <c r="L6" s="2">
        <v>1.0165805915128792</v>
      </c>
      <c r="M6" s="2">
        <v>188.71425225047756</v>
      </c>
      <c r="N6" s="2">
        <v>188.11628661692262</v>
      </c>
      <c r="O6" s="2">
        <v>0.99322221022662416</v>
      </c>
      <c r="P6" s="2">
        <v>98.053106065416202</v>
      </c>
      <c r="Q6" s="2">
        <v>98.811456133925319</v>
      </c>
      <c r="R6" s="2">
        <v>0.96873976601887568</v>
      </c>
      <c r="S6" s="2">
        <v>130.08284967730211</v>
      </c>
      <c r="T6" s="2">
        <v>129.38353289152016</v>
      </c>
      <c r="U6" s="2">
        <v>0.9684396174514982</v>
      </c>
      <c r="V6" s="1">
        <f t="shared" si="0"/>
        <v>143.67617235668408</v>
      </c>
      <c r="W6" s="1">
        <f t="shared" si="1"/>
        <v>10.134905126093093</v>
      </c>
      <c r="X6" s="1">
        <f t="shared" si="2"/>
        <v>0.99602469130247229</v>
      </c>
      <c r="Y6" s="1">
        <f t="shared" si="3"/>
        <v>9.305339025692862E-3</v>
      </c>
    </row>
    <row r="7" spans="1:25" x14ac:dyDescent="0.15">
      <c r="A7" s="2">
        <v>-5</v>
      </c>
      <c r="B7" s="2">
        <v>142.98826759761599</v>
      </c>
      <c r="C7" s="2">
        <v>0.99643392054087798</v>
      </c>
      <c r="D7" s="2">
        <v>145.85396137926617</v>
      </c>
      <c r="E7" s="2">
        <v>146.65645311334461</v>
      </c>
      <c r="F7" s="2">
        <v>0.99970315687351485</v>
      </c>
      <c r="G7" s="2">
        <v>142.20712870153534</v>
      </c>
      <c r="H7" s="2">
        <v>143.38546535353689</v>
      </c>
      <c r="I7" s="2">
        <v>1.0133248434878932</v>
      </c>
      <c r="J7" s="2">
        <v>151.54388305123555</v>
      </c>
      <c r="K7" s="2">
        <v>154.95650485863561</v>
      </c>
      <c r="L7" s="2">
        <v>1.0214667426409731</v>
      </c>
      <c r="M7" s="2">
        <v>186.85186981627461</v>
      </c>
      <c r="N7" s="2">
        <v>189.1416976488492</v>
      </c>
      <c r="O7" s="2">
        <v>0.99863620722729252</v>
      </c>
      <c r="P7" s="2">
        <v>102.89160592523251</v>
      </c>
      <c r="Q7" s="2">
        <v>100.6860592324371</v>
      </c>
      <c r="R7" s="2">
        <v>0.98711822776899116</v>
      </c>
      <c r="S7" s="2">
        <v>131.95194562244248</v>
      </c>
      <c r="T7" s="2">
        <v>132.41720492349808</v>
      </c>
      <c r="U7" s="2">
        <v>0.99114674343935694</v>
      </c>
      <c r="V7" s="1">
        <f t="shared" si="0"/>
        <v>144.31880753255965</v>
      </c>
      <c r="W7" s="1">
        <f t="shared" si="1"/>
        <v>9.9711763200917094</v>
      </c>
      <c r="X7" s="1">
        <f t="shared" si="2"/>
        <v>1.0011185488541285</v>
      </c>
      <c r="Y7" s="1">
        <f t="shared" si="3"/>
        <v>4.5996884201791868E-3</v>
      </c>
    </row>
    <row r="8" spans="1:25" x14ac:dyDescent="0.15">
      <c r="A8" s="2">
        <v>-2</v>
      </c>
      <c r="B8" s="2">
        <v>143.4825419076941</v>
      </c>
      <c r="C8" s="2">
        <v>1</v>
      </c>
      <c r="D8" s="2">
        <v>147.54868333044217</v>
      </c>
      <c r="E8" s="2">
        <v>146.70132235485417</v>
      </c>
      <c r="F8" s="2">
        <v>1</v>
      </c>
      <c r="G8" s="2">
        <v>139.89670997222515</v>
      </c>
      <c r="H8" s="2">
        <v>141.05191933688025</v>
      </c>
      <c r="I8" s="2">
        <v>1</v>
      </c>
      <c r="J8" s="2">
        <v>151.93521484782181</v>
      </c>
      <c r="K8" s="2">
        <v>151.73954894952868</v>
      </c>
      <c r="L8" s="2">
        <v>1</v>
      </c>
      <c r="M8" s="2">
        <v>191.85897087979538</v>
      </c>
      <c r="N8" s="2">
        <v>189.35542034803501</v>
      </c>
      <c r="O8" s="2">
        <v>1</v>
      </c>
      <c r="P8" s="2">
        <v>101.11346570666254</v>
      </c>
      <c r="Q8" s="2">
        <v>102.00253581594752</v>
      </c>
      <c r="R8" s="2">
        <v>1</v>
      </c>
      <c r="S8" s="2">
        <v>135.21681947074964</v>
      </c>
      <c r="T8" s="2">
        <v>133.58438254659606</v>
      </c>
      <c r="U8" s="2">
        <v>1</v>
      </c>
      <c r="V8" s="1">
        <f t="shared" si="0"/>
        <v>143.98823875136227</v>
      </c>
      <c r="W8" s="1">
        <f t="shared" si="1"/>
        <v>9.7657589059270169</v>
      </c>
      <c r="X8" s="1">
        <f t="shared" si="2"/>
        <v>1</v>
      </c>
      <c r="Y8" s="1">
        <f t="shared" si="3"/>
        <v>0</v>
      </c>
    </row>
    <row r="9" spans="1:25" x14ac:dyDescent="0.15">
      <c r="A9" s="2">
        <v>1</v>
      </c>
      <c r="B9" s="2">
        <v>142.6999524376543</v>
      </c>
      <c r="C9" s="2">
        <v>0.99442475566309618</v>
      </c>
      <c r="D9" s="2">
        <v>145.93731260823597</v>
      </c>
      <c r="E9" s="2">
        <v>145.93731260823597</v>
      </c>
      <c r="F9" s="2">
        <v>0.99480104027427385</v>
      </c>
      <c r="G9" s="2">
        <v>137.56132517828399</v>
      </c>
      <c r="H9" s="2">
        <v>137.56132517828399</v>
      </c>
      <c r="I9" s="2">
        <v>0.97216484224935684</v>
      </c>
      <c r="J9" s="2">
        <v>150.30886828509514</v>
      </c>
      <c r="K9" s="2">
        <v>150.30886828509514</v>
      </c>
      <c r="L9" s="2">
        <v>0.99082971842514933</v>
      </c>
      <c r="M9" s="2">
        <v>162.64004688971269</v>
      </c>
      <c r="N9" s="2">
        <v>162.64004688971269</v>
      </c>
      <c r="O9" s="2">
        <v>0.85871196879468159</v>
      </c>
      <c r="P9" s="2">
        <v>103.28842024247609</v>
      </c>
      <c r="Q9" s="2">
        <v>103.28842024247609</v>
      </c>
      <c r="R9" s="2">
        <v>1.0126315710046676</v>
      </c>
      <c r="S9" s="2">
        <v>135.22572085116599</v>
      </c>
      <c r="T9" s="2">
        <v>135.22572085116599</v>
      </c>
      <c r="U9" s="2">
        <v>1.0121685692452544</v>
      </c>
      <c r="V9" s="1">
        <f t="shared" si="0"/>
        <v>139.6659494989463</v>
      </c>
      <c r="W9" s="1">
        <f t="shared" si="1"/>
        <v>6.9643407185848822</v>
      </c>
      <c r="X9" s="1">
        <f t="shared" si="2"/>
        <v>0.97653320937949706</v>
      </c>
      <c r="Y9" s="1">
        <f t="shared" si="3"/>
        <v>2.0314262637968369E-2</v>
      </c>
    </row>
    <row r="10" spans="1:25" x14ac:dyDescent="0.15">
      <c r="A10" s="2">
        <v>4</v>
      </c>
      <c r="B10" s="2">
        <v>105.48962245633724</v>
      </c>
      <c r="C10" s="2">
        <v>0.73511932025322124</v>
      </c>
      <c r="D10" s="2">
        <v>108.02801035489662</v>
      </c>
      <c r="E10" s="2">
        <v>108.02801035489662</v>
      </c>
      <c r="F10" s="2">
        <v>0.73638725531626881</v>
      </c>
      <c r="G10" s="2">
        <v>106.92197097646648</v>
      </c>
      <c r="H10" s="2">
        <v>106.92197097646648</v>
      </c>
      <c r="I10" s="2">
        <v>0.75563230372061119</v>
      </c>
      <c r="J10" s="2">
        <v>119.8929709817029</v>
      </c>
      <c r="K10" s="2">
        <v>119.8929709817029</v>
      </c>
      <c r="L10" s="2">
        <v>0.79032940660318329</v>
      </c>
      <c r="M10" s="2">
        <v>133.31612329018179</v>
      </c>
      <c r="N10" s="2">
        <v>133.31612329018179</v>
      </c>
      <c r="O10" s="2">
        <v>0.70388660660074864</v>
      </c>
      <c r="P10" s="2">
        <v>72.346078215459059</v>
      </c>
      <c r="Q10" s="2">
        <v>72.346078215459059</v>
      </c>
      <c r="R10" s="2">
        <v>0.70927527662214762</v>
      </c>
      <c r="S10" s="2">
        <v>110.37495439139077</v>
      </c>
      <c r="T10" s="2">
        <v>110.37495439139077</v>
      </c>
      <c r="U10" s="2">
        <v>0.82615983825891304</v>
      </c>
      <c r="V10" s="1">
        <f t="shared" si="0"/>
        <v>108.05281866663357</v>
      </c>
      <c r="W10" s="1">
        <f t="shared" si="1"/>
        <v>7.014673060434693</v>
      </c>
      <c r="X10" s="1">
        <f t="shared" si="2"/>
        <v>0.75097000105358469</v>
      </c>
      <c r="Y10" s="1">
        <f t="shared" si="3"/>
        <v>1.6650188132806387E-2</v>
      </c>
    </row>
    <row r="11" spans="1:25" x14ac:dyDescent="0.15">
      <c r="A11" s="2">
        <v>7</v>
      </c>
      <c r="B11" s="2">
        <v>86.514807547641254</v>
      </c>
      <c r="C11" s="2">
        <v>0.60289064493129796</v>
      </c>
      <c r="D11" s="2">
        <v>94.6911242241531</v>
      </c>
      <c r="E11" s="2">
        <v>94.6911242241531</v>
      </c>
      <c r="F11" s="2">
        <v>0.64547460275496327</v>
      </c>
      <c r="G11" s="2">
        <v>87.824608245764963</v>
      </c>
      <c r="H11" s="2">
        <v>87.824608245764963</v>
      </c>
      <c r="I11" s="2">
        <v>0.62066860951070646</v>
      </c>
      <c r="J11" s="2">
        <v>100.96673492587014</v>
      </c>
      <c r="K11" s="2">
        <v>100.96673492587014</v>
      </c>
      <c r="L11" s="2">
        <v>0.66556845699321132</v>
      </c>
      <c r="M11" s="2">
        <v>123.14929605669498</v>
      </c>
      <c r="N11" s="2">
        <v>123.14929605669498</v>
      </c>
      <c r="O11" s="2">
        <v>0.65020747654010014</v>
      </c>
      <c r="P11" s="2">
        <v>55.569824097042989</v>
      </c>
      <c r="Q11" s="2">
        <v>55.569824097042989</v>
      </c>
      <c r="R11" s="2">
        <v>0.54480219702983324</v>
      </c>
      <c r="S11" s="2">
        <v>96.091968331829023</v>
      </c>
      <c r="T11" s="2">
        <v>96.091968331829023</v>
      </c>
      <c r="U11" s="2">
        <v>0.71925125996878014</v>
      </c>
      <c r="V11" s="1">
        <f t="shared" si="0"/>
        <v>92.115480489856623</v>
      </c>
      <c r="W11" s="1">
        <f t="shared" si="1"/>
        <v>7.6364616169391368</v>
      </c>
      <c r="X11" s="1">
        <f t="shared" si="2"/>
        <v>0.63555189253269895</v>
      </c>
      <c r="Y11" s="1">
        <f t="shared" si="3"/>
        <v>2.0553994522106451E-2</v>
      </c>
    </row>
    <row r="12" spans="1:25" x14ac:dyDescent="0.15">
      <c r="A12" s="2">
        <v>10</v>
      </c>
      <c r="B12" s="2">
        <v>76.86577978694578</v>
      </c>
      <c r="C12" s="2">
        <v>0.53565003335850714</v>
      </c>
      <c r="D12" s="2">
        <v>86.8887307784413</v>
      </c>
      <c r="E12" s="2">
        <v>86.8887307784413</v>
      </c>
      <c r="F12" s="2">
        <v>0.59228855336360808</v>
      </c>
      <c r="G12" s="2">
        <v>78.756459721354986</v>
      </c>
      <c r="H12" s="2">
        <v>78.756459721354986</v>
      </c>
      <c r="I12" s="2">
        <v>0.55658275421452286</v>
      </c>
      <c r="J12" s="2">
        <v>86.913403646641299</v>
      </c>
      <c r="K12" s="2">
        <v>86.913403646641299</v>
      </c>
      <c r="L12" s="2">
        <v>0.57292949008992289</v>
      </c>
      <c r="M12" s="2">
        <v>121.25284883489915</v>
      </c>
      <c r="N12" s="2">
        <v>121.25284883489915</v>
      </c>
      <c r="O12" s="2">
        <v>0.64019455562248762</v>
      </c>
      <c r="P12" s="2">
        <v>49.180059496677757</v>
      </c>
      <c r="Q12" s="2">
        <v>49.180059496677757</v>
      </c>
      <c r="R12" s="2">
        <v>0.48215744604586036</v>
      </c>
      <c r="S12" s="2">
        <v>86.459819292851407</v>
      </c>
      <c r="T12" s="2">
        <v>86.459819292851407</v>
      </c>
      <c r="U12" s="2">
        <v>0.64715433602433692</v>
      </c>
      <c r="V12" s="1">
        <f t="shared" si="0"/>
        <v>83.759585936830248</v>
      </c>
      <c r="W12" s="1">
        <f t="shared" si="1"/>
        <v>8.0194311941928582</v>
      </c>
      <c r="X12" s="1">
        <f t="shared" si="2"/>
        <v>0.57527959553132091</v>
      </c>
      <c r="Y12" s="1">
        <f t="shared" si="3"/>
        <v>2.1966731774993441E-2</v>
      </c>
    </row>
    <row r="13" spans="1:25" x14ac:dyDescent="0.15">
      <c r="A13" s="2">
        <v>13</v>
      </c>
      <c r="B13" s="2">
        <v>73.482062517153395</v>
      </c>
      <c r="C13" s="2">
        <v>0.51207012207075542</v>
      </c>
      <c r="D13" s="2">
        <v>81.558423938255956</v>
      </c>
      <c r="E13" s="2">
        <v>81.558423938255956</v>
      </c>
      <c r="F13" s="2">
        <v>0.55595381007672773</v>
      </c>
      <c r="G13" s="2">
        <v>74.673479205605716</v>
      </c>
      <c r="H13" s="2">
        <v>74.673479205605716</v>
      </c>
      <c r="I13" s="2">
        <v>0.52772776823749623</v>
      </c>
      <c r="J13" s="2">
        <v>80.84966735579313</v>
      </c>
      <c r="K13" s="2">
        <v>80.84966735579313</v>
      </c>
      <c r="L13" s="2">
        <v>0.53295759628077211</v>
      </c>
      <c r="M13" s="2">
        <v>108.50537483527091</v>
      </c>
      <c r="N13" s="2">
        <v>108.50537483527091</v>
      </c>
      <c r="O13" s="2">
        <v>0.57289004664873766</v>
      </c>
      <c r="P13" s="2">
        <v>45.170795272524266</v>
      </c>
      <c r="Q13" s="2">
        <v>45.170795272524266</v>
      </c>
      <c r="R13" s="2">
        <v>0.44285093404435555</v>
      </c>
      <c r="S13" s="2">
        <v>78.906941641657099</v>
      </c>
      <c r="T13" s="2">
        <v>78.906941641657099</v>
      </c>
      <c r="U13" s="2">
        <v>0.59062082067108612</v>
      </c>
      <c r="V13" s="1">
        <f t="shared" si="0"/>
        <v>77.592392109465777</v>
      </c>
      <c r="W13" s="1">
        <f t="shared" si="1"/>
        <v>7.0038332962177812</v>
      </c>
      <c r="X13" s="1">
        <f t="shared" si="2"/>
        <v>0.53358158543284717</v>
      </c>
      <c r="Y13" s="1">
        <f t="shared" si="3"/>
        <v>1.8276055510406744E-2</v>
      </c>
    </row>
    <row r="14" spans="1:25" x14ac:dyDescent="0.15">
      <c r="A14" s="2">
        <v>16</v>
      </c>
      <c r="B14" s="2">
        <v>70.866430997075284</v>
      </c>
      <c r="C14" s="2">
        <v>0.49384272471829466</v>
      </c>
      <c r="D14" s="2">
        <v>83.396485772900249</v>
      </c>
      <c r="E14" s="2">
        <v>83.396485772900249</v>
      </c>
      <c r="F14" s="2">
        <v>0.56848320226925875</v>
      </c>
      <c r="G14" s="2">
        <v>69.927784804346217</v>
      </c>
      <c r="H14" s="2">
        <v>69.927784804346217</v>
      </c>
      <c r="I14" s="2">
        <v>0.49418929190350686</v>
      </c>
      <c r="J14" s="2">
        <v>79.370756986441563</v>
      </c>
      <c r="K14" s="2">
        <v>79.370756986441563</v>
      </c>
      <c r="L14" s="2">
        <v>0.52320868151906108</v>
      </c>
      <c r="M14" s="2">
        <v>112.08351849650865</v>
      </c>
      <c r="N14" s="2">
        <v>112.08351849650865</v>
      </c>
      <c r="O14" s="2">
        <v>0.59178204063626527</v>
      </c>
      <c r="P14" s="2">
        <v>44.698366532018007</v>
      </c>
      <c r="Q14" s="2">
        <v>44.698366532018007</v>
      </c>
      <c r="R14" s="2">
        <v>0.43821927972566671</v>
      </c>
      <c r="S14" s="2">
        <v>75.161418908656614</v>
      </c>
      <c r="T14" s="2">
        <v>75.161418908656614</v>
      </c>
      <c r="U14" s="2">
        <v>0.56258547087317823</v>
      </c>
      <c r="V14" s="1">
        <f t="shared" si="0"/>
        <v>76.500680356849514</v>
      </c>
      <c r="W14" s="1">
        <f t="shared" si="1"/>
        <v>7.5751101672027623</v>
      </c>
      <c r="X14" s="1">
        <f t="shared" si="2"/>
        <v>0.52461581309217586</v>
      </c>
      <c r="Y14" s="1">
        <f t="shared" si="3"/>
        <v>2.0246364767444815E-2</v>
      </c>
    </row>
    <row r="15" spans="1:25" x14ac:dyDescent="0.15">
      <c r="A15" s="2">
        <v>19</v>
      </c>
      <c r="B15" s="2">
        <v>71.366563979759221</v>
      </c>
      <c r="C15" s="2">
        <v>0.49732797198438483</v>
      </c>
      <c r="D15" s="2">
        <v>77.3248445379526</v>
      </c>
      <c r="E15" s="2">
        <v>77.3248445379526</v>
      </c>
      <c r="F15" s="2">
        <v>0.52709505479176966</v>
      </c>
      <c r="G15" s="2">
        <v>69.384999479756772</v>
      </c>
      <c r="H15" s="2">
        <v>69.384999479756772</v>
      </c>
      <c r="I15" s="2">
        <v>0.49035335321382878</v>
      </c>
      <c r="J15" s="2">
        <v>78.881369006711012</v>
      </c>
      <c r="K15" s="2">
        <v>78.881369006711012</v>
      </c>
      <c r="L15" s="2">
        <v>0.51998265660323673</v>
      </c>
      <c r="M15" s="2">
        <v>111.28521453504487</v>
      </c>
      <c r="N15" s="2">
        <v>111.28521453504487</v>
      </c>
      <c r="O15" s="2">
        <v>0.58756713059685783</v>
      </c>
      <c r="P15" s="2">
        <v>44.470865043809411</v>
      </c>
      <c r="Q15" s="2">
        <v>44.470865043809411</v>
      </c>
      <c r="R15" s="2">
        <v>0.43598887297852362</v>
      </c>
      <c r="S15" s="2">
        <v>73.415296591601589</v>
      </c>
      <c r="T15" s="2">
        <v>73.415296591601589</v>
      </c>
      <c r="U15" s="2">
        <v>0.54951569305091008</v>
      </c>
      <c r="V15" s="1">
        <f t="shared" si="0"/>
        <v>75.161307596376489</v>
      </c>
      <c r="W15" s="1">
        <f t="shared" si="1"/>
        <v>7.4261026671737111</v>
      </c>
      <c r="X15" s="1">
        <f t="shared" si="2"/>
        <v>0.51540439045993025</v>
      </c>
      <c r="Y15" s="1">
        <f t="shared" si="3"/>
        <v>1.8119845717551174E-2</v>
      </c>
    </row>
    <row r="16" spans="1:25" x14ac:dyDescent="0.15">
      <c r="A16" s="2">
        <v>22</v>
      </c>
      <c r="B16" s="2">
        <v>75.033806273375248</v>
      </c>
      <c r="C16" s="2">
        <v>0.52288366741028047</v>
      </c>
      <c r="D16" s="2">
        <v>80.46761146852846</v>
      </c>
      <c r="E16" s="2">
        <v>80.46761146852846</v>
      </c>
      <c r="F16" s="2">
        <v>0.54851814225309115</v>
      </c>
      <c r="G16" s="2">
        <v>69.419439965249097</v>
      </c>
      <c r="H16" s="2">
        <v>69.419439965249097</v>
      </c>
      <c r="I16" s="2">
        <v>0.49059674887101834</v>
      </c>
      <c r="J16" s="2">
        <v>77.174358782735126</v>
      </c>
      <c r="K16" s="2">
        <v>77.174358782735126</v>
      </c>
      <c r="L16" s="2">
        <v>0.50873011722303974</v>
      </c>
      <c r="M16" s="2">
        <v>104.9399094512797</v>
      </c>
      <c r="N16" s="2">
        <v>104.9399094512797</v>
      </c>
      <c r="O16" s="2">
        <v>0.55406499182301849</v>
      </c>
      <c r="P16" s="2">
        <v>45.359932417323854</v>
      </c>
      <c r="Q16" s="2">
        <v>45.359932417323854</v>
      </c>
      <c r="R16" s="2">
        <v>0.44470521977768485</v>
      </c>
      <c r="S16" s="2">
        <v>72.183043202873307</v>
      </c>
      <c r="T16" s="2">
        <v>72.183043202873307</v>
      </c>
      <c r="U16" s="2">
        <v>0.54029223954246486</v>
      </c>
      <c r="V16" s="1">
        <f t="shared" si="0"/>
        <v>74.939728794480672</v>
      </c>
      <c r="W16" s="1">
        <f t="shared" si="1"/>
        <v>6.6343406856156566</v>
      </c>
      <c r="X16" s="1">
        <f t="shared" si="2"/>
        <v>0.5156844467000854</v>
      </c>
      <c r="Y16" s="1">
        <f t="shared" si="3"/>
        <v>1.4576804789302412E-2</v>
      </c>
    </row>
    <row r="17" spans="1:25" x14ac:dyDescent="0.15">
      <c r="A17" s="2">
        <v>25</v>
      </c>
      <c r="B17" s="2">
        <v>75.190476779306081</v>
      </c>
      <c r="C17" s="2">
        <v>0.5239754479394152</v>
      </c>
      <c r="D17" s="2">
        <v>79.966557378388089</v>
      </c>
      <c r="E17" s="2">
        <v>79.966557378388089</v>
      </c>
      <c r="F17" s="2">
        <v>0.54510264061614244</v>
      </c>
      <c r="G17" s="2">
        <v>67.885462066703866</v>
      </c>
      <c r="H17" s="2">
        <v>67.885462066703866</v>
      </c>
      <c r="I17" s="2">
        <v>0.47975591566575171</v>
      </c>
      <c r="J17" s="2">
        <v>77.190456566412848</v>
      </c>
      <c r="K17" s="2">
        <v>77.190456566412848</v>
      </c>
      <c r="L17" s="2">
        <v>0.50883623313390147</v>
      </c>
      <c r="M17" s="2">
        <v>104.42478329060486</v>
      </c>
      <c r="N17" s="2">
        <v>104.42478329060486</v>
      </c>
      <c r="O17" s="2">
        <v>0.55134521272758641</v>
      </c>
      <c r="P17" s="2">
        <v>45.12183914429918</v>
      </c>
      <c r="Q17" s="2">
        <v>45.12183914429918</v>
      </c>
      <c r="R17" s="2">
        <v>0.44237097200293313</v>
      </c>
      <c r="S17" s="2">
        <v>71.582835784483834</v>
      </c>
      <c r="T17" s="2">
        <v>71.582835784483834</v>
      </c>
      <c r="U17" s="2">
        <v>0.53579966904553766</v>
      </c>
      <c r="V17" s="1">
        <f t="shared" si="0"/>
        <v>74.480344430028396</v>
      </c>
      <c r="W17" s="1">
        <f t="shared" si="1"/>
        <v>6.6340155355419492</v>
      </c>
      <c r="X17" s="1">
        <f t="shared" si="2"/>
        <v>0.51245515587589541</v>
      </c>
      <c r="Y17" s="1">
        <f t="shared" si="3"/>
        <v>1.484050758615724E-2</v>
      </c>
    </row>
    <row r="18" spans="1:25" x14ac:dyDescent="0.15">
      <c r="A18" s="2">
        <v>28</v>
      </c>
      <c r="B18" s="2">
        <v>74.535265926096642</v>
      </c>
      <c r="C18" s="2">
        <v>0.51940951864875706</v>
      </c>
      <c r="D18" s="2">
        <v>83.803969280358999</v>
      </c>
      <c r="E18" s="2">
        <v>83.803969280358999</v>
      </c>
      <c r="F18" s="2">
        <v>0.57126086762344241</v>
      </c>
      <c r="G18" s="2">
        <v>65.910325709456629</v>
      </c>
      <c r="H18" s="2">
        <v>65.910325709456629</v>
      </c>
      <c r="I18" s="2">
        <v>0.46579735483714935</v>
      </c>
      <c r="J18" s="2">
        <v>79.449373413735216</v>
      </c>
      <c r="K18" s="2">
        <v>79.449373413735216</v>
      </c>
      <c r="L18" s="2">
        <v>0.52372691769106938</v>
      </c>
      <c r="M18" s="2">
        <v>103.1936663133299</v>
      </c>
      <c r="N18" s="2">
        <v>103.1936663133299</v>
      </c>
      <c r="O18" s="2">
        <v>0.54484512309044297</v>
      </c>
      <c r="P18" s="2">
        <v>46.592962670453517</v>
      </c>
      <c r="Q18" s="2">
        <v>46.592962670453517</v>
      </c>
      <c r="R18" s="2">
        <v>0.45679375167111291</v>
      </c>
      <c r="S18" s="2">
        <v>70.669893468449189</v>
      </c>
      <c r="T18" s="2">
        <v>70.669893468449189</v>
      </c>
      <c r="U18" s="2">
        <v>0.52896626847641615</v>
      </c>
      <c r="V18" s="1">
        <f t="shared" si="0"/>
        <v>74.879350968840029</v>
      </c>
      <c r="W18" s="1">
        <f t="shared" si="1"/>
        <v>6.5476922045192687</v>
      </c>
      <c r="X18" s="1">
        <f t="shared" si="2"/>
        <v>0.51582854314834148</v>
      </c>
      <c r="Y18" s="1">
        <f t="shared" si="3"/>
        <v>1.5546197245618797E-2</v>
      </c>
    </row>
    <row r="19" spans="1:25" x14ac:dyDescent="0.15">
      <c r="A19" s="2">
        <v>31</v>
      </c>
      <c r="B19" s="2">
        <v>76.565912636688779</v>
      </c>
      <c r="C19" s="2">
        <v>0.53356036680619356</v>
      </c>
      <c r="D19" s="2">
        <v>82.465542483219707</v>
      </c>
      <c r="E19" s="2">
        <v>82.465542483219707</v>
      </c>
      <c r="F19" s="2">
        <v>0.56213730390742822</v>
      </c>
      <c r="G19" s="2">
        <v>64.331540128325983</v>
      </c>
      <c r="H19" s="2">
        <v>64.331540128325983</v>
      </c>
      <c r="I19" s="2">
        <v>0.45463985956414121</v>
      </c>
      <c r="J19" s="2">
        <v>78.716482051569159</v>
      </c>
      <c r="K19" s="2">
        <v>78.716482051569159</v>
      </c>
      <c r="L19" s="2">
        <v>0.51889572875127987</v>
      </c>
      <c r="M19" s="2">
        <v>100.73043096032514</v>
      </c>
      <c r="N19" s="2">
        <v>100.73043096032514</v>
      </c>
      <c r="O19" s="2">
        <v>0.53183965660150545</v>
      </c>
      <c r="P19" s="2">
        <v>46.114723168012567</v>
      </c>
      <c r="Q19" s="2">
        <v>46.114723168012567</v>
      </c>
      <c r="R19" s="2">
        <v>0.45210512909816242</v>
      </c>
      <c r="S19" s="2">
        <v>70.628563121774818</v>
      </c>
      <c r="T19" s="2">
        <v>70.628563121774818</v>
      </c>
      <c r="U19" s="2">
        <v>0.52865690959412293</v>
      </c>
      <c r="V19" s="1">
        <f t="shared" si="0"/>
        <v>74.221884935702306</v>
      </c>
      <c r="W19" s="1">
        <f t="shared" si="1"/>
        <v>6.3566616648535188</v>
      </c>
      <c r="X19" s="1">
        <f t="shared" si="2"/>
        <v>0.51169070776040482</v>
      </c>
      <c r="Y19" s="1">
        <f t="shared" si="3"/>
        <v>1.5867101323755822E-2</v>
      </c>
    </row>
    <row r="20" spans="1:25" x14ac:dyDescent="0.15">
      <c r="A20" s="2">
        <v>34</v>
      </c>
      <c r="B20" s="2">
        <v>77.982029267606364</v>
      </c>
      <c r="C20" s="2">
        <v>0.54342877538401646</v>
      </c>
      <c r="D20" s="2">
        <v>83.563595130742527</v>
      </c>
      <c r="E20" s="2">
        <v>83.563595130742527</v>
      </c>
      <c r="F20" s="2">
        <v>0.56962232536293478</v>
      </c>
      <c r="G20" s="2">
        <v>65.840554732886858</v>
      </c>
      <c r="H20" s="2">
        <v>65.840554732886858</v>
      </c>
      <c r="I20" s="2">
        <v>0.4653042737306492</v>
      </c>
      <c r="J20" s="2">
        <v>79.974342261541182</v>
      </c>
      <c r="K20" s="2">
        <v>79.974342261541182</v>
      </c>
      <c r="L20" s="2">
        <v>0.52718749018814226</v>
      </c>
      <c r="M20" s="2">
        <v>99.55498417809838</v>
      </c>
      <c r="N20" s="2">
        <v>99.55498417809838</v>
      </c>
      <c r="O20" s="2">
        <v>0.52563349618848143</v>
      </c>
      <c r="P20" s="2">
        <v>47.484752321983514</v>
      </c>
      <c r="Q20" s="2">
        <v>47.484752321983514</v>
      </c>
      <c r="R20" s="2">
        <v>0.46553678747042659</v>
      </c>
      <c r="S20" s="2">
        <v>71.558101452740672</v>
      </c>
      <c r="T20" s="2">
        <v>71.558101452740672</v>
      </c>
      <c r="U20" s="2">
        <v>0.53561453183189123</v>
      </c>
      <c r="V20" s="1">
        <f t="shared" si="0"/>
        <v>75.136908477942796</v>
      </c>
      <c r="W20" s="1">
        <f t="shared" si="1"/>
        <v>6.0996072073221459</v>
      </c>
      <c r="X20" s="1">
        <f t="shared" si="2"/>
        <v>0.51890395430807745</v>
      </c>
      <c r="Y20" s="1">
        <f t="shared" si="3"/>
        <v>1.4870830642026336E-2</v>
      </c>
    </row>
    <row r="21" spans="1:25" x14ac:dyDescent="0.15">
      <c r="A21" s="2">
        <v>37</v>
      </c>
      <c r="B21" s="2">
        <v>79.64266862947936</v>
      </c>
      <c r="C21" s="2">
        <v>0.55500117511832303</v>
      </c>
      <c r="D21" s="2">
        <v>81.92626888030658</v>
      </c>
      <c r="E21" s="2">
        <v>81.92626888030658</v>
      </c>
      <c r="F21" s="2">
        <v>0.55846127389438704</v>
      </c>
      <c r="G21" s="2">
        <v>64.687957066503756</v>
      </c>
      <c r="H21" s="2">
        <v>64.687957066503756</v>
      </c>
      <c r="I21" s="2">
        <v>0.45715870718377211</v>
      </c>
      <c r="J21" s="2">
        <v>77.724705423871214</v>
      </c>
      <c r="K21" s="2">
        <v>77.724705423871214</v>
      </c>
      <c r="L21" s="2">
        <v>0.51235797906309311</v>
      </c>
      <c r="M21" s="2">
        <v>100.51967209567121</v>
      </c>
      <c r="N21" s="2">
        <v>100.51967209567121</v>
      </c>
      <c r="O21" s="2">
        <v>0.53072688540481106</v>
      </c>
      <c r="P21" s="2">
        <v>48.053978479096607</v>
      </c>
      <c r="Q21" s="2">
        <v>48.053978479096607</v>
      </c>
      <c r="R21" s="2">
        <v>0.47111743606957457</v>
      </c>
      <c r="S21" s="2">
        <v>70.778752758892182</v>
      </c>
      <c r="T21" s="2">
        <v>70.778752758892182</v>
      </c>
      <c r="U21" s="2">
        <v>0.52978108352464215</v>
      </c>
      <c r="V21" s="1">
        <f t="shared" si="0"/>
        <v>74.762000476260141</v>
      </c>
      <c r="W21" s="1">
        <f t="shared" si="1"/>
        <v>6.1296585456979518</v>
      </c>
      <c r="X21" s="1">
        <f t="shared" si="2"/>
        <v>0.51637207717980049</v>
      </c>
      <c r="Y21" s="1">
        <f t="shared" si="3"/>
        <v>1.4816246206966144E-2</v>
      </c>
    </row>
    <row r="22" spans="1:25" x14ac:dyDescent="0.15">
      <c r="A22" s="2">
        <v>40</v>
      </c>
      <c r="B22" s="2">
        <v>75.514995390593455</v>
      </c>
      <c r="C22" s="2">
        <v>0.52623690167660941</v>
      </c>
      <c r="D22" s="2">
        <v>81.525837663153936</v>
      </c>
      <c r="E22" s="2">
        <v>81.525837663153936</v>
      </c>
      <c r="F22" s="2">
        <v>0.55573168141209228</v>
      </c>
      <c r="G22" s="2">
        <v>63.710300357511834</v>
      </c>
      <c r="H22" s="2">
        <v>63.710300357511834</v>
      </c>
      <c r="I22" s="2">
        <v>0.45024947249124969</v>
      </c>
      <c r="J22" s="2">
        <v>75.891696767561456</v>
      </c>
      <c r="K22" s="2">
        <v>75.891696767561456</v>
      </c>
      <c r="L22" s="2">
        <v>0.50027486333263982</v>
      </c>
      <c r="M22" s="2">
        <v>98.407632203525154</v>
      </c>
      <c r="N22" s="2">
        <v>98.407632203525154</v>
      </c>
      <c r="O22" s="2">
        <v>0.51957567161312113</v>
      </c>
      <c r="P22" s="2">
        <v>45.265255856886874</v>
      </c>
      <c r="Q22" s="2">
        <v>45.265255856886874</v>
      </c>
      <c r="R22" s="2">
        <v>0.44377701820477328</v>
      </c>
      <c r="S22" s="2">
        <v>72.570797670841671</v>
      </c>
      <c r="T22" s="2">
        <v>72.570797670841671</v>
      </c>
      <c r="U22" s="2">
        <v>0.54319459334462328</v>
      </c>
      <c r="V22" s="1">
        <f t="shared" si="0"/>
        <v>73.269502272867769</v>
      </c>
      <c r="W22" s="1">
        <f t="shared" si="1"/>
        <v>6.1491678502125202</v>
      </c>
      <c r="X22" s="1">
        <f t="shared" si="2"/>
        <v>0.50557717172501548</v>
      </c>
      <c r="Y22" s="1">
        <f t="shared" si="3"/>
        <v>1.6519725182168699E-2</v>
      </c>
    </row>
    <row r="23" spans="1:25" x14ac:dyDescent="0.15">
      <c r="A23" s="2">
        <v>43</v>
      </c>
      <c r="B23" s="2">
        <v>77.657167033707282</v>
      </c>
      <c r="C23" s="2">
        <v>0.54116492706416219</v>
      </c>
      <c r="D23" s="2">
        <v>84.018347796452744</v>
      </c>
      <c r="E23" s="2">
        <v>84.018347796452744</v>
      </c>
      <c r="F23" s="2">
        <v>0.57272220720145028</v>
      </c>
      <c r="G23" s="2">
        <v>63.510272895975277</v>
      </c>
      <c r="H23" s="2">
        <v>63.510272895975277</v>
      </c>
      <c r="I23" s="2">
        <v>0.44883585085494893</v>
      </c>
      <c r="J23" s="2">
        <v>75.869424378484993</v>
      </c>
      <c r="K23" s="2">
        <v>75.869424378484993</v>
      </c>
      <c r="L23" s="2">
        <v>0.50012804468348715</v>
      </c>
      <c r="M23" s="2">
        <v>104.48851974111993</v>
      </c>
      <c r="N23" s="2">
        <v>104.48851974111993</v>
      </c>
      <c r="O23" s="2">
        <v>0.55168173041773982</v>
      </c>
      <c r="P23" s="2">
        <v>46.798869239845139</v>
      </c>
      <c r="Q23" s="2">
        <v>46.798869239845139</v>
      </c>
      <c r="R23" s="2">
        <v>0.45881244352789352</v>
      </c>
      <c r="S23" s="2">
        <v>69.231014256584388</v>
      </c>
      <c r="T23" s="2">
        <v>69.231014256584388</v>
      </c>
      <c r="U23" s="2">
        <v>0.5181962144953921</v>
      </c>
      <c r="V23" s="1">
        <f t="shared" si="0"/>
        <v>74.510516477452825</v>
      </c>
      <c r="W23" s="1">
        <f t="shared" si="1"/>
        <v>6.7570800111672114</v>
      </c>
      <c r="X23" s="1">
        <f t="shared" si="2"/>
        <v>0.51307734546358208</v>
      </c>
      <c r="Y23" s="1">
        <f t="shared" si="3"/>
        <v>1.766234677558759E-2</v>
      </c>
    </row>
    <row r="24" spans="1:25" x14ac:dyDescent="0.15">
      <c r="A24" s="2">
        <v>46</v>
      </c>
      <c r="B24" s="2">
        <v>77.388119712656874</v>
      </c>
      <c r="C24" s="2">
        <v>0.53929003284081445</v>
      </c>
      <c r="D24" s="2">
        <v>83.362758392686501</v>
      </c>
      <c r="E24" s="2">
        <v>83.362758392686501</v>
      </c>
      <c r="F24" s="2">
        <v>0.56825329511033751</v>
      </c>
      <c r="G24" s="2">
        <v>63.261249724884856</v>
      </c>
      <c r="H24" s="2">
        <v>63.261249724884856</v>
      </c>
      <c r="I24" s="2">
        <v>0.44707596978717212</v>
      </c>
      <c r="J24" s="2">
        <v>78.096680285782327</v>
      </c>
      <c r="K24" s="2">
        <v>78.096680285782327</v>
      </c>
      <c r="L24" s="2">
        <v>0.51481002165973855</v>
      </c>
      <c r="M24" s="2">
        <v>108.14828314590606</v>
      </c>
      <c r="N24" s="2">
        <v>108.14828314590606</v>
      </c>
      <c r="O24" s="2">
        <v>0.57100466286117246</v>
      </c>
      <c r="P24" s="2">
        <v>46.602972095911198</v>
      </c>
      <c r="Q24" s="2">
        <v>46.602972095911198</v>
      </c>
      <c r="R24" s="2">
        <v>0.45689188329324704</v>
      </c>
      <c r="S24" s="2">
        <v>70.44466578061332</v>
      </c>
      <c r="T24" s="2">
        <v>70.44466578061332</v>
      </c>
      <c r="U24" s="2">
        <v>0.52728043248962064</v>
      </c>
      <c r="V24" s="1">
        <f t="shared" si="0"/>
        <v>75.329247019777313</v>
      </c>
      <c r="W24" s="1">
        <f t="shared" si="1"/>
        <v>7.151787396413801</v>
      </c>
      <c r="X24" s="1">
        <f t="shared" si="2"/>
        <v>0.51780089972030041</v>
      </c>
      <c r="Y24" s="1">
        <f t="shared" si="3"/>
        <v>1.8675549551720697E-2</v>
      </c>
    </row>
    <row r="25" spans="1:25" x14ac:dyDescent="0.15">
      <c r="A25" s="2">
        <v>49</v>
      </c>
      <c r="B25" s="2">
        <v>77.066122863444491</v>
      </c>
      <c r="C25" s="2">
        <v>0.53704615235849817</v>
      </c>
      <c r="E25" s="2">
        <v>83</v>
      </c>
      <c r="F25" s="2">
        <v>0.56578050443081118</v>
      </c>
      <c r="G25" s="2">
        <v>64.096579451117123</v>
      </c>
      <c r="H25" s="2">
        <v>64.096579451117123</v>
      </c>
      <c r="I25" s="2">
        <v>0.45297936007856626</v>
      </c>
      <c r="J25" s="2">
        <v>76.807492463151661</v>
      </c>
      <c r="K25" s="2">
        <v>76.807492463151661</v>
      </c>
      <c r="L25" s="2">
        <v>0.50631174992189631</v>
      </c>
      <c r="M25" s="2">
        <v>101.8032873899641</v>
      </c>
      <c r="N25" s="2">
        <v>101.8032873899641</v>
      </c>
      <c r="O25" s="2">
        <v>0.53750415728597722</v>
      </c>
      <c r="P25" s="2">
        <v>46</v>
      </c>
      <c r="Q25" s="2">
        <v>46</v>
      </c>
      <c r="R25" s="2">
        <v>0.45098039215686275</v>
      </c>
      <c r="S25" s="2">
        <v>70.386578051944397</v>
      </c>
      <c r="T25" s="2">
        <v>70.386578051944397</v>
      </c>
      <c r="U25" s="2">
        <v>0.52684564410138024</v>
      </c>
      <c r="V25" s="1">
        <f t="shared" si="0"/>
        <v>74.165722888517394</v>
      </c>
      <c r="W25" s="1">
        <f t="shared" si="1"/>
        <v>6.484869241339891</v>
      </c>
      <c r="X25" s="1">
        <f t="shared" si="2"/>
        <v>0.51106399433342742</v>
      </c>
      <c r="Y25" s="1">
        <f t="shared" si="3"/>
        <v>1.6635847347858241E-2</v>
      </c>
    </row>
    <row r="26" spans="1:25" x14ac:dyDescent="0.15">
      <c r="B26" s="2">
        <f>B8-B15</f>
        <v>72.115977927934878</v>
      </c>
      <c r="E26" s="2">
        <f>E8-E15</f>
        <v>69.37647781690157</v>
      </c>
      <c r="H26" s="2">
        <f>H8-H15</f>
        <v>71.666919857123474</v>
      </c>
      <c r="K26" s="2">
        <f>K8-K15</f>
        <v>72.858179942817671</v>
      </c>
      <c r="N26" s="2">
        <f>N8-N15</f>
        <v>78.070205812990139</v>
      </c>
      <c r="Q26" s="2">
        <f>Q8-Q15</f>
        <v>57.531670772138114</v>
      </c>
      <c r="T26" s="2">
        <f>T8-T15</f>
        <v>60.169085954994472</v>
      </c>
    </row>
    <row r="27" spans="1:25" x14ac:dyDescent="0.15">
      <c r="P27" s="3" t="s">
        <v>5</v>
      </c>
    </row>
    <row r="28" spans="1:25" x14ac:dyDescent="0.15">
      <c r="A28" s="3" t="s">
        <v>5</v>
      </c>
      <c r="H28" s="4"/>
      <c r="K28" s="4"/>
      <c r="N28" s="5"/>
      <c r="P28" s="1" t="s">
        <v>1</v>
      </c>
      <c r="Q28" s="1" t="s">
        <v>2</v>
      </c>
      <c r="R28" s="1" t="s">
        <v>3</v>
      </c>
      <c r="S28" s="1" t="s">
        <v>4</v>
      </c>
    </row>
    <row r="29" spans="1:25" x14ac:dyDescent="0.15">
      <c r="A29" s="2">
        <v>-17</v>
      </c>
      <c r="B29" s="2">
        <v>527.57405784274385</v>
      </c>
      <c r="C29" s="2">
        <v>1.0224303446564804</v>
      </c>
      <c r="D29" s="2">
        <v>423.39791319117074</v>
      </c>
      <c r="E29" s="2">
        <v>456.23129915242953</v>
      </c>
      <c r="F29" s="2">
        <v>1.0002878736076068</v>
      </c>
      <c r="G29" s="2">
        <v>463.47584636239185</v>
      </c>
      <c r="H29" s="2">
        <v>465.26172880664029</v>
      </c>
      <c r="I29" s="2">
        <v>1.0693213716539651</v>
      </c>
      <c r="J29" s="2">
        <v>331.69870623094096</v>
      </c>
      <c r="K29" s="2">
        <v>329.66875965986236</v>
      </c>
      <c r="L29" s="2">
        <v>0.97276116748262731</v>
      </c>
      <c r="M29" s="2">
        <v>327.97395533561462</v>
      </c>
      <c r="N29" s="2">
        <v>365.11620306046751</v>
      </c>
      <c r="O29" s="2">
        <v>0.97494313233769692</v>
      </c>
      <c r="P29" s="1">
        <f>AVERAGE(B29,E29,H29,K29,N29)</f>
        <v>428.77040970442869</v>
      </c>
      <c r="Q29" s="1">
        <f>STDEV(B29,E29,H29,K29,N29)/SQRT(5)</f>
        <v>35.861450590824369</v>
      </c>
      <c r="R29" s="1">
        <f>AVERAGE(C29,F29,I29,L29,O29)</f>
        <v>1.0079487779476752</v>
      </c>
      <c r="S29" s="1">
        <f>STDEV(C29,F29,I29,L29,O29)/SQRT(5)</f>
        <v>1.7836116533957187E-2</v>
      </c>
    </row>
    <row r="30" spans="1:25" x14ac:dyDescent="0.15">
      <c r="A30" s="2">
        <v>-14</v>
      </c>
      <c r="B30" s="2">
        <v>531.92822649111429</v>
      </c>
      <c r="C30" s="2">
        <v>1.0308686559905316</v>
      </c>
      <c r="D30" s="2">
        <v>489.06468511368837</v>
      </c>
      <c r="E30" s="2">
        <v>462.24017247760867</v>
      </c>
      <c r="F30" s="2">
        <v>1.0134623382539107</v>
      </c>
      <c r="G30" s="2">
        <v>442.13620135566021</v>
      </c>
      <c r="H30" s="2">
        <v>444.76387636021144</v>
      </c>
      <c r="I30" s="2">
        <v>1.0222107018161604</v>
      </c>
      <c r="J30" s="2">
        <v>322.74335081371538</v>
      </c>
      <c r="K30" s="2">
        <v>328.6278198851665</v>
      </c>
      <c r="L30" s="2">
        <v>0.96968964262368407</v>
      </c>
      <c r="M30" s="2">
        <v>385.58573396910668</v>
      </c>
      <c r="N30" s="2">
        <v>366.25202727123786</v>
      </c>
      <c r="O30" s="2">
        <v>0.9779760407776712</v>
      </c>
      <c r="P30" s="1">
        <f>AVERAGE(B30,E30,H30,K30,N30)</f>
        <v>426.76242449706768</v>
      </c>
      <c r="Q30" s="1">
        <f t="shared" ref="Q30:Q51" si="4">STDEV(B30,E30,H30,K30,N30)/SQRT(5)</f>
        <v>36.010052467863126</v>
      </c>
      <c r="R30" s="1">
        <f t="shared" ref="R30:R51" si="5">AVERAGE(C30,F30,I30,L30,O30)</f>
        <v>1.0028414758923916</v>
      </c>
      <c r="S30" s="1">
        <f t="shared" ref="S30:S51" si="6">STDEV(C30,F30,I30,L30,O30)/SQRT(5)</f>
        <v>1.2228708776813799E-2</v>
      </c>
    </row>
    <row r="31" spans="1:25" x14ac:dyDescent="0.15">
      <c r="A31" s="2">
        <v>-11</v>
      </c>
      <c r="B31" s="2">
        <v>520.29728869958308</v>
      </c>
      <c r="C31" s="2">
        <v>1.008328078875161</v>
      </c>
      <c r="D31" s="2">
        <v>474.25791912796706</v>
      </c>
      <c r="E31" s="2">
        <v>467.89756730774724</v>
      </c>
      <c r="F31" s="2">
        <v>1.0258661857218752</v>
      </c>
      <c r="G31" s="2">
        <v>428.67958136258216</v>
      </c>
      <c r="H31" s="2">
        <v>436.11081060313887</v>
      </c>
      <c r="I31" s="2">
        <v>1.0023231684742331</v>
      </c>
      <c r="J31" s="2">
        <v>331.44140261084306</v>
      </c>
      <c r="K31" s="2">
        <v>328.15121276079617</v>
      </c>
      <c r="L31" s="2">
        <v>0.9682833070545771</v>
      </c>
      <c r="M31" s="2">
        <v>385.19639250899223</v>
      </c>
      <c r="N31" s="2">
        <v>384.56458347157803</v>
      </c>
      <c r="O31" s="2">
        <v>1.0268747222205021</v>
      </c>
      <c r="P31" s="1">
        <f t="shared" ref="P31:P51" si="7">AVERAGE(B31,E31,H31,K31,N31)</f>
        <v>427.40429256856868</v>
      </c>
      <c r="Q31" s="1">
        <f t="shared" si="4"/>
        <v>33.189630920235004</v>
      </c>
      <c r="R31" s="1">
        <f t="shared" si="5"/>
        <v>1.0063350924692698</v>
      </c>
      <c r="S31" s="1">
        <f t="shared" si="6"/>
        <v>1.0656795710159581E-2</v>
      </c>
    </row>
    <row r="32" spans="1:25" x14ac:dyDescent="0.15">
      <c r="A32" s="2">
        <v>-8</v>
      </c>
      <c r="B32" s="2">
        <v>515.52273563001347</v>
      </c>
      <c r="C32" s="2">
        <v>0.99907506905041366</v>
      </c>
      <c r="D32" s="2">
        <v>440.37009768158623</v>
      </c>
      <c r="E32" s="2">
        <v>454.91872926253137</v>
      </c>
      <c r="F32" s="2">
        <v>0.99741006196564641</v>
      </c>
      <c r="G32" s="2">
        <v>437.51664909117432</v>
      </c>
      <c r="H32" s="2">
        <v>433.76328882545522</v>
      </c>
      <c r="I32" s="2">
        <v>0.99692780699943739</v>
      </c>
      <c r="J32" s="2">
        <v>330.26888485783007</v>
      </c>
      <c r="K32" s="2">
        <v>333.93818924115976</v>
      </c>
      <c r="L32" s="2">
        <v>0.98535907123387367</v>
      </c>
      <c r="M32" s="2">
        <v>382.91162393663524</v>
      </c>
      <c r="N32" s="2">
        <v>380.72017249845021</v>
      </c>
      <c r="O32" s="2">
        <v>1.0166092723590126</v>
      </c>
      <c r="P32" s="1">
        <f t="shared" si="7"/>
        <v>423.77262309152201</v>
      </c>
      <c r="Q32" s="1">
        <f t="shared" si="4"/>
        <v>31.154225627940743</v>
      </c>
      <c r="R32" s="1">
        <f t="shared" si="5"/>
        <v>0.99907625632167674</v>
      </c>
      <c r="S32" s="1">
        <f t="shared" si="6"/>
        <v>5.0147774508468093E-3</v>
      </c>
    </row>
    <row r="33" spans="1:19" x14ac:dyDescent="0.15">
      <c r="A33" s="2">
        <v>-5</v>
      </c>
      <c r="B33" s="2">
        <v>511.5643817088262</v>
      </c>
      <c r="C33" s="2">
        <v>0.99140384052098096</v>
      </c>
      <c r="D33" s="2">
        <v>450.12817097804088</v>
      </c>
      <c r="E33" s="2">
        <v>450.85963950929226</v>
      </c>
      <c r="F33" s="2">
        <v>0.988510501006999</v>
      </c>
      <c r="G33" s="2">
        <v>435.0936360226093</v>
      </c>
      <c r="H33" s="2">
        <v>435.93126863592511</v>
      </c>
      <c r="I33" s="2">
        <v>1.0019105231807057</v>
      </c>
      <c r="J33" s="2">
        <v>340.10428025480604</v>
      </c>
      <c r="K33" s="2">
        <v>336.04827226956758</v>
      </c>
      <c r="L33" s="2">
        <v>0.99158534160391743</v>
      </c>
      <c r="M33" s="2">
        <v>374.05250104972322</v>
      </c>
      <c r="N33" s="2">
        <v>377.31949951697425</v>
      </c>
      <c r="O33" s="2">
        <v>1.0075287036501315</v>
      </c>
      <c r="P33" s="1">
        <f t="shared" si="7"/>
        <v>422.34461232811708</v>
      </c>
      <c r="Q33" s="1">
        <f t="shared" si="4"/>
        <v>30.358022287587819</v>
      </c>
      <c r="R33" s="1">
        <f t="shared" si="5"/>
        <v>0.99618778199254687</v>
      </c>
      <c r="S33" s="1">
        <f t="shared" si="6"/>
        <v>3.6357631084507694E-3</v>
      </c>
    </row>
    <row r="34" spans="1:19" x14ac:dyDescent="0.15">
      <c r="A34" s="2">
        <v>-2</v>
      </c>
      <c r="B34" s="2">
        <v>515.99926354988406</v>
      </c>
      <c r="C34" s="2">
        <v>1</v>
      </c>
      <c r="D34" s="2">
        <v>462.08064986824974</v>
      </c>
      <c r="E34" s="2">
        <v>456.10441042314528</v>
      </c>
      <c r="F34" s="2">
        <v>1</v>
      </c>
      <c r="G34" s="2">
        <v>435.18352079399159</v>
      </c>
      <c r="H34" s="2">
        <v>435.13857840830042</v>
      </c>
      <c r="I34" s="2">
        <v>1</v>
      </c>
      <c r="J34" s="2">
        <v>337.7716516960665</v>
      </c>
      <c r="K34" s="2">
        <v>338.93796597543627</v>
      </c>
      <c r="L34" s="2">
        <v>1</v>
      </c>
      <c r="M34" s="2">
        <v>374.9943735645644</v>
      </c>
      <c r="N34" s="2">
        <v>374.52343730714381</v>
      </c>
      <c r="O34" s="2">
        <v>1</v>
      </c>
      <c r="P34" s="1">
        <f t="shared" si="7"/>
        <v>424.14073113278198</v>
      </c>
      <c r="Q34" s="1">
        <f t="shared" si="4"/>
        <v>31.066063842506576</v>
      </c>
      <c r="R34" s="1">
        <f t="shared" si="5"/>
        <v>1</v>
      </c>
      <c r="S34" s="1">
        <f t="shared" si="6"/>
        <v>0</v>
      </c>
    </row>
    <row r="35" spans="1:19" x14ac:dyDescent="0.15">
      <c r="A35" s="2">
        <v>1</v>
      </c>
      <c r="B35" s="2">
        <v>506.57419315788076</v>
      </c>
      <c r="C35" s="2">
        <v>0.98173293247651305</v>
      </c>
      <c r="D35" s="2">
        <v>451.71242084596952</v>
      </c>
      <c r="E35" s="2">
        <v>451.71242084596952</v>
      </c>
      <c r="F35" s="2">
        <v>0.99038022548995719</v>
      </c>
      <c r="G35" s="2">
        <v>441.0025550594172</v>
      </c>
      <c r="H35" s="2">
        <v>441.0025550594172</v>
      </c>
      <c r="I35" s="2">
        <v>1.0135659734760221</v>
      </c>
      <c r="J35" s="2">
        <v>325.03286370133247</v>
      </c>
      <c r="K35" s="2">
        <v>325.03286370133247</v>
      </c>
      <c r="L35" s="2">
        <v>0.95908192299006345</v>
      </c>
      <c r="M35" s="2">
        <v>375.22767581014097</v>
      </c>
      <c r="N35" s="2">
        <v>375.22767581014097</v>
      </c>
      <c r="O35" s="2">
        <v>1.00194305957314</v>
      </c>
      <c r="P35" s="1">
        <f t="shared" si="7"/>
        <v>419.9099417149481</v>
      </c>
      <c r="Q35" s="1">
        <f t="shared" si="4"/>
        <v>31.595215866909346</v>
      </c>
      <c r="R35" s="1">
        <f t="shared" si="5"/>
        <v>0.98934082280113922</v>
      </c>
      <c r="S35" s="1">
        <f t="shared" si="6"/>
        <v>9.2742537915352762E-3</v>
      </c>
    </row>
    <row r="36" spans="1:19" x14ac:dyDescent="0.15">
      <c r="A36" s="2">
        <v>4</v>
      </c>
      <c r="B36" s="2">
        <v>414.34858320021368</v>
      </c>
      <c r="C36" s="2">
        <v>0.80300113023297226</v>
      </c>
      <c r="D36" s="2">
        <v>436.06921182930279</v>
      </c>
      <c r="E36" s="2">
        <v>436.06921182930279</v>
      </c>
      <c r="F36" s="2">
        <v>0.95608246399759433</v>
      </c>
      <c r="G36" s="2">
        <v>399.79834342275183</v>
      </c>
      <c r="H36" s="2">
        <v>399.79834342275183</v>
      </c>
      <c r="I36" s="2">
        <v>0.91886541811710365</v>
      </c>
      <c r="J36" s="2">
        <v>283.74234441829873</v>
      </c>
      <c r="K36" s="2">
        <v>283.74234441829873</v>
      </c>
      <c r="L36" s="2">
        <v>0.83724504106904318</v>
      </c>
      <c r="M36" s="2">
        <v>326.48486524828451</v>
      </c>
      <c r="N36" s="2">
        <v>326.48486524828451</v>
      </c>
      <c r="O36" s="2">
        <v>0.87178869225176103</v>
      </c>
      <c r="P36" s="1">
        <f t="shared" si="7"/>
        <v>372.08866962377027</v>
      </c>
      <c r="Q36" s="1">
        <f t="shared" si="4"/>
        <v>28.750666295998194</v>
      </c>
      <c r="R36" s="1">
        <f t="shared" si="5"/>
        <v>0.8773965491336948</v>
      </c>
      <c r="S36" s="1">
        <f t="shared" si="6"/>
        <v>2.7467626676525941E-2</v>
      </c>
    </row>
    <row r="37" spans="1:19" x14ac:dyDescent="0.15">
      <c r="A37" s="2">
        <v>7</v>
      </c>
      <c r="B37" s="2">
        <v>339.0971907927244</v>
      </c>
      <c r="C37" s="2">
        <v>0.65716509843551241</v>
      </c>
      <c r="D37" s="2">
        <v>373.42303048715502</v>
      </c>
      <c r="E37" s="2">
        <v>373.42303048715502</v>
      </c>
      <c r="F37" s="2">
        <v>0.81873060839104361</v>
      </c>
      <c r="G37" s="2">
        <v>347.47710945810371</v>
      </c>
      <c r="H37" s="2">
        <v>347.47710945810371</v>
      </c>
      <c r="I37" s="2">
        <v>0.79861436326845248</v>
      </c>
      <c r="J37" s="2">
        <v>251.17809602119308</v>
      </c>
      <c r="K37" s="2">
        <v>251.17809602119308</v>
      </c>
      <c r="L37" s="2">
        <v>0.74115696671936593</v>
      </c>
      <c r="M37" s="2">
        <v>276.99886500273101</v>
      </c>
      <c r="N37" s="2">
        <v>276.99886500273101</v>
      </c>
      <c r="O37" s="2">
        <v>0.73964983979367427</v>
      </c>
      <c r="P37" s="1">
        <f t="shared" si="7"/>
        <v>317.63485835238146</v>
      </c>
      <c r="Q37" s="1">
        <f t="shared" si="4"/>
        <v>22.947000926082612</v>
      </c>
      <c r="R37" s="1">
        <f t="shared" si="5"/>
        <v>0.75106337532160972</v>
      </c>
      <c r="S37" s="1">
        <f t="shared" si="6"/>
        <v>2.8182656912376203E-2</v>
      </c>
    </row>
    <row r="38" spans="1:19" x14ac:dyDescent="0.15">
      <c r="A38" s="2">
        <v>10</v>
      </c>
      <c r="B38" s="2">
        <v>312.93844764044741</v>
      </c>
      <c r="C38" s="2">
        <v>0.60646985976830892</v>
      </c>
      <c r="D38" s="2">
        <v>355.15930615300761</v>
      </c>
      <c r="E38" s="2">
        <v>355.15930615300761</v>
      </c>
      <c r="F38" s="2">
        <v>0.77868736275599115</v>
      </c>
      <c r="G38" s="2">
        <v>321.89810560629326</v>
      </c>
      <c r="H38" s="2">
        <v>321.89810560629326</v>
      </c>
      <c r="I38" s="2">
        <v>0.73982557022820783</v>
      </c>
      <c r="J38" s="2">
        <v>238.05286695642531</v>
      </c>
      <c r="K38" s="2">
        <v>238.05286695642531</v>
      </c>
      <c r="L38" s="2">
        <v>0.70242805239429129</v>
      </c>
      <c r="M38" s="2">
        <v>251.54362462563151</v>
      </c>
      <c r="N38" s="2">
        <v>251.54362462563151</v>
      </c>
      <c r="O38" s="2">
        <v>0.67167857042892254</v>
      </c>
      <c r="P38" s="1">
        <f t="shared" si="7"/>
        <v>295.918470196361</v>
      </c>
      <c r="Q38" s="1">
        <f t="shared" si="4"/>
        <v>22.126514288089229</v>
      </c>
      <c r="R38" s="1">
        <f t="shared" si="5"/>
        <v>0.69981788311514437</v>
      </c>
      <c r="S38" s="1">
        <f t="shared" si="6"/>
        <v>2.9439342054328278E-2</v>
      </c>
    </row>
    <row r="39" spans="1:19" x14ac:dyDescent="0.15">
      <c r="A39" s="2">
        <v>13</v>
      </c>
      <c r="B39" s="2">
        <v>301.28166858704395</v>
      </c>
      <c r="C39" s="2">
        <v>0.5838792026880697</v>
      </c>
      <c r="D39" s="2">
        <v>341.90730153140208</v>
      </c>
      <c r="E39" s="2">
        <v>341.90730153140208</v>
      </c>
      <c r="F39" s="2">
        <v>0.74963232083183962</v>
      </c>
      <c r="G39" s="2">
        <v>303.77240270804481</v>
      </c>
      <c r="H39" s="2">
        <v>303.77240270804481</v>
      </c>
      <c r="I39" s="2">
        <v>0.69816686441747822</v>
      </c>
      <c r="J39" s="2">
        <v>230.82764028760275</v>
      </c>
      <c r="K39" s="2">
        <v>230.82764028760275</v>
      </c>
      <c r="L39" s="2">
        <v>0.6811084104089784</v>
      </c>
      <c r="M39" s="2">
        <v>228.49674392527541</v>
      </c>
      <c r="N39" s="2">
        <v>228.49674392527541</v>
      </c>
      <c r="O39" s="2">
        <v>0.6101381680247675</v>
      </c>
      <c r="P39" s="1">
        <f t="shared" si="7"/>
        <v>281.25715140787378</v>
      </c>
      <c r="Q39" s="1">
        <f t="shared" si="4"/>
        <v>22.263372081666663</v>
      </c>
      <c r="R39" s="1">
        <f t="shared" si="5"/>
        <v>0.66458499327422671</v>
      </c>
      <c r="S39" s="1">
        <f t="shared" si="6"/>
        <v>3.0092934986359038E-2</v>
      </c>
    </row>
    <row r="40" spans="1:19" x14ac:dyDescent="0.15">
      <c r="A40" s="2">
        <v>16</v>
      </c>
      <c r="B40" s="2">
        <v>289.4654486664341</v>
      </c>
      <c r="C40" s="2">
        <v>0.56097955167913582</v>
      </c>
      <c r="D40" s="2">
        <v>316.35327194665746</v>
      </c>
      <c r="E40" s="2">
        <v>316.35327194665746</v>
      </c>
      <c r="F40" s="2">
        <v>0.69360506894684815</v>
      </c>
      <c r="G40" s="2">
        <v>288.38566269768626</v>
      </c>
      <c r="H40" s="2">
        <v>288.38566269768626</v>
      </c>
      <c r="I40" s="2">
        <v>0.66280317788482246</v>
      </c>
      <c r="J40" s="2">
        <v>220.82010543061602</v>
      </c>
      <c r="K40" s="2">
        <v>220.82010543061602</v>
      </c>
      <c r="L40" s="2">
        <v>0.65157894786254367</v>
      </c>
      <c r="M40" s="2">
        <v>220.89395143654164</v>
      </c>
      <c r="N40" s="2">
        <v>220.89395143654164</v>
      </c>
      <c r="O40" s="2">
        <v>0.58983698647941696</v>
      </c>
      <c r="P40" s="1">
        <f t="shared" si="7"/>
        <v>267.18368803558707</v>
      </c>
      <c r="Q40" s="1">
        <f t="shared" si="4"/>
        <v>19.565237124486345</v>
      </c>
      <c r="R40" s="1">
        <f t="shared" si="5"/>
        <v>0.63176074657055337</v>
      </c>
      <c r="S40" s="1">
        <f t="shared" si="6"/>
        <v>2.4442476413990898E-2</v>
      </c>
    </row>
    <row r="41" spans="1:19" x14ac:dyDescent="0.15">
      <c r="A41" s="2">
        <v>19</v>
      </c>
      <c r="B41" s="2">
        <v>286.73084794240498</v>
      </c>
      <c r="C41" s="2">
        <v>0.55567993787287784</v>
      </c>
      <c r="D41" s="2">
        <v>302.89739373215252</v>
      </c>
      <c r="E41" s="2">
        <v>302.89739373215252</v>
      </c>
      <c r="F41" s="2">
        <v>0.66410303383501978</v>
      </c>
      <c r="G41" s="2">
        <v>276.30298509275201</v>
      </c>
      <c r="H41" s="2">
        <v>276.30298509275201</v>
      </c>
      <c r="I41" s="2">
        <v>0.63503329141059983</v>
      </c>
      <c r="J41" s="2">
        <v>219.51790833341673</v>
      </c>
      <c r="K41" s="2">
        <v>219.51790833341673</v>
      </c>
      <c r="L41" s="2">
        <v>0.64773652503221224</v>
      </c>
      <c r="M41" s="2">
        <v>210.42050595225459</v>
      </c>
      <c r="N41" s="2">
        <v>210.42050595225459</v>
      </c>
      <c r="O41" s="2">
        <v>0.56187050988586007</v>
      </c>
      <c r="P41" s="1">
        <f t="shared" si="7"/>
        <v>259.17392821059622</v>
      </c>
      <c r="Q41" s="1">
        <f t="shared" si="4"/>
        <v>18.593044326295136</v>
      </c>
      <c r="R41" s="1">
        <f t="shared" si="5"/>
        <v>0.61288465960731398</v>
      </c>
      <c r="S41" s="1">
        <f t="shared" si="6"/>
        <v>2.2586898783807447E-2</v>
      </c>
    </row>
    <row r="42" spans="1:19" x14ac:dyDescent="0.15">
      <c r="A42" s="2">
        <v>22</v>
      </c>
      <c r="B42" s="2">
        <v>289.92118565421669</v>
      </c>
      <c r="C42" s="2">
        <v>0.56186276289576875</v>
      </c>
      <c r="D42" s="2">
        <v>306.16467491645449</v>
      </c>
      <c r="E42" s="2">
        <v>306.16467491645449</v>
      </c>
      <c r="F42" s="2">
        <v>0.67126655320424133</v>
      </c>
      <c r="G42" s="2">
        <v>268.22174326341229</v>
      </c>
      <c r="H42" s="2">
        <v>268.22174326341229</v>
      </c>
      <c r="I42" s="2">
        <v>0.61645999371043958</v>
      </c>
      <c r="J42" s="2">
        <v>221.54469362639978</v>
      </c>
      <c r="K42" s="2">
        <v>221.54469362639978</v>
      </c>
      <c r="L42" s="2">
        <v>0.65371700686456125</v>
      </c>
      <c r="M42" s="2">
        <v>207.35621023895794</v>
      </c>
      <c r="N42" s="2">
        <v>207.35621023895794</v>
      </c>
      <c r="O42" s="2">
        <v>0.55368814483032824</v>
      </c>
      <c r="P42" s="1">
        <f t="shared" si="7"/>
        <v>258.64170153988823</v>
      </c>
      <c r="Q42" s="1">
        <f t="shared" si="4"/>
        <v>19.150725754581725</v>
      </c>
      <c r="R42" s="1">
        <f t="shared" si="5"/>
        <v>0.61139889230106781</v>
      </c>
      <c r="S42" s="1">
        <f t="shared" si="6"/>
        <v>2.3648396224471839E-2</v>
      </c>
    </row>
    <row r="43" spans="1:19" x14ac:dyDescent="0.15">
      <c r="A43" s="2">
        <v>25</v>
      </c>
      <c r="B43" s="2">
        <v>284.27523198540837</v>
      </c>
      <c r="C43" s="2">
        <v>0.55092099221978363</v>
      </c>
      <c r="D43" s="2">
        <v>291.72082148847778</v>
      </c>
      <c r="E43" s="2">
        <v>291.72082148847778</v>
      </c>
      <c r="F43" s="2">
        <v>0.63959838081227316</v>
      </c>
      <c r="G43" s="2">
        <v>262.86779479817289</v>
      </c>
      <c r="H43" s="2">
        <v>262.86779479817289</v>
      </c>
      <c r="I43" s="2">
        <v>0.60415489496247499</v>
      </c>
      <c r="J43" s="2">
        <v>224.74687454867527</v>
      </c>
      <c r="K43" s="2">
        <v>224.74687454867527</v>
      </c>
      <c r="L43" s="2">
        <v>0.66316575552869661</v>
      </c>
      <c r="M43" s="2">
        <v>203.98080639091847</v>
      </c>
      <c r="N43" s="2">
        <v>203.98080639091847</v>
      </c>
      <c r="O43" s="2">
        <v>0.54467505044303999</v>
      </c>
      <c r="P43" s="1">
        <f t="shared" si="7"/>
        <v>253.51830584233056</v>
      </c>
      <c r="Q43" s="1">
        <f t="shared" si="4"/>
        <v>16.992046318475573</v>
      </c>
      <c r="R43" s="1">
        <f t="shared" si="5"/>
        <v>0.60050301479325374</v>
      </c>
      <c r="S43" s="1">
        <f t="shared" si="6"/>
        <v>2.34984483693856E-2</v>
      </c>
    </row>
    <row r="44" spans="1:19" x14ac:dyDescent="0.15">
      <c r="A44" s="2">
        <v>28</v>
      </c>
      <c r="B44" s="2">
        <v>287.22444357909467</v>
      </c>
      <c r="C44" s="2">
        <v>0.55663651856413698</v>
      </c>
      <c r="D44" s="2">
        <v>289.24931625470668</v>
      </c>
      <c r="E44" s="2">
        <v>289.24931625470668</v>
      </c>
      <c r="F44" s="2">
        <v>0.63417960152314556</v>
      </c>
      <c r="G44" s="2">
        <v>259.20980774293105</v>
      </c>
      <c r="H44" s="2">
        <v>259.20980774293105</v>
      </c>
      <c r="I44" s="2">
        <v>0.59574766201547014</v>
      </c>
      <c r="J44" s="2">
        <v>223.63177889558611</v>
      </c>
      <c r="K44" s="2">
        <v>223.63177889558611</v>
      </c>
      <c r="L44" s="2">
        <v>0.65987541721919774</v>
      </c>
      <c r="M44" s="2">
        <v>199.21543711033956</v>
      </c>
      <c r="N44" s="2">
        <v>199.21543711033956</v>
      </c>
      <c r="O44" s="2">
        <v>0.53195043287140076</v>
      </c>
      <c r="P44" s="1">
        <f t="shared" si="7"/>
        <v>251.70615671653158</v>
      </c>
      <c r="Q44" s="1">
        <f t="shared" si="4"/>
        <v>17.707044704432402</v>
      </c>
      <c r="R44" s="1">
        <f t="shared" si="5"/>
        <v>0.59567792643867024</v>
      </c>
      <c r="S44" s="1">
        <f t="shared" si="6"/>
        <v>2.3652829254730959E-2</v>
      </c>
    </row>
    <row r="45" spans="1:19" x14ac:dyDescent="0.15">
      <c r="A45" s="2">
        <v>31</v>
      </c>
      <c r="B45" s="2">
        <v>292.89060624699891</v>
      </c>
      <c r="C45" s="2">
        <v>0.56761745396705221</v>
      </c>
      <c r="D45" s="2">
        <v>281.20421389967117</v>
      </c>
      <c r="E45" s="2">
        <v>281.20421389967117</v>
      </c>
      <c r="F45" s="2">
        <v>0.61654070138055506</v>
      </c>
      <c r="G45" s="2">
        <v>255.99071142873831</v>
      </c>
      <c r="H45" s="2">
        <v>255.99071142873831</v>
      </c>
      <c r="I45" s="2">
        <v>0.58834914141286665</v>
      </c>
      <c r="J45" s="2">
        <v>219.42748594375044</v>
      </c>
      <c r="K45" s="2">
        <v>219.42748594375044</v>
      </c>
      <c r="L45" s="2">
        <v>0.64746971361389927</v>
      </c>
      <c r="M45" s="2">
        <v>195.33279133605035</v>
      </c>
      <c r="N45" s="2">
        <v>195.33279133605035</v>
      </c>
      <c r="O45" s="2">
        <v>0.52158288741268455</v>
      </c>
      <c r="P45" s="1">
        <f t="shared" si="7"/>
        <v>248.96916177104185</v>
      </c>
      <c r="Q45" s="1">
        <f t="shared" si="4"/>
        <v>18.394380764665428</v>
      </c>
      <c r="R45" s="1">
        <f t="shared" si="5"/>
        <v>0.58831197955741155</v>
      </c>
      <c r="S45" s="1">
        <f t="shared" si="6"/>
        <v>2.1421408384300449E-2</v>
      </c>
    </row>
    <row r="46" spans="1:19" x14ac:dyDescent="0.15">
      <c r="A46" s="2">
        <v>34</v>
      </c>
      <c r="B46" s="2">
        <v>294.90203811995536</v>
      </c>
      <c r="C46" s="2">
        <v>0.57151557775185147</v>
      </c>
      <c r="D46" s="2">
        <v>287.07640334717388</v>
      </c>
      <c r="E46" s="2">
        <v>287.07640334717388</v>
      </c>
      <c r="F46" s="2">
        <v>0.62941548640029354</v>
      </c>
      <c r="G46" s="2">
        <v>252.52085519615389</v>
      </c>
      <c r="H46" s="2">
        <v>252.52085519615389</v>
      </c>
      <c r="I46" s="2">
        <v>0.58037429371674065</v>
      </c>
      <c r="J46" s="2">
        <v>224.32712790824223</v>
      </c>
      <c r="K46" s="2">
        <v>224.32712790824223</v>
      </c>
      <c r="L46" s="2">
        <v>0.66192719949319045</v>
      </c>
      <c r="M46" s="2">
        <v>192.71797950799154</v>
      </c>
      <c r="N46" s="2">
        <v>192.71797950799154</v>
      </c>
      <c r="O46" s="2">
        <v>0.51460074634977715</v>
      </c>
      <c r="P46" s="1">
        <f t="shared" si="7"/>
        <v>250.30888081590336</v>
      </c>
      <c r="Q46" s="1">
        <f t="shared" si="4"/>
        <v>19.153402595495482</v>
      </c>
      <c r="R46" s="1">
        <f t="shared" si="5"/>
        <v>0.59156666074237063</v>
      </c>
      <c r="S46" s="1">
        <f t="shared" si="6"/>
        <v>2.5332001504032985E-2</v>
      </c>
    </row>
    <row r="47" spans="1:19" x14ac:dyDescent="0.15">
      <c r="A47" s="2">
        <v>37</v>
      </c>
      <c r="B47" s="2">
        <v>294.97405575653727</v>
      </c>
      <c r="C47" s="2">
        <v>0.57165514681499474</v>
      </c>
      <c r="D47" s="2">
        <v>282.10436212440857</v>
      </c>
      <c r="E47" s="2">
        <v>282.10436212440857</v>
      </c>
      <c r="F47" s="2">
        <v>0.61851427784347413</v>
      </c>
      <c r="G47" s="2">
        <v>252.52640278341883</v>
      </c>
      <c r="H47" s="2">
        <v>252.52640278341883</v>
      </c>
      <c r="I47" s="2">
        <v>0.58038704385984563</v>
      </c>
      <c r="J47" s="2">
        <v>216.66475153429056</v>
      </c>
      <c r="K47" s="2">
        <v>216.66475153429056</v>
      </c>
      <c r="L47" s="2">
        <v>0.63931764985037054</v>
      </c>
      <c r="M47" s="2">
        <v>194.40207077205125</v>
      </c>
      <c r="N47" s="2">
        <v>194.40207077205125</v>
      </c>
      <c r="O47" s="2">
        <v>0.51909765226181903</v>
      </c>
      <c r="P47" s="1">
        <f t="shared" si="7"/>
        <v>248.13432859414129</v>
      </c>
      <c r="Q47" s="1">
        <f t="shared" si="4"/>
        <v>19.032476645676876</v>
      </c>
      <c r="R47" s="1">
        <f t="shared" si="5"/>
        <v>0.58579435412610081</v>
      </c>
      <c r="S47" s="1">
        <f t="shared" si="6"/>
        <v>2.0752039442586395E-2</v>
      </c>
    </row>
    <row r="48" spans="1:19" x14ac:dyDescent="0.15">
      <c r="A48" s="2">
        <v>40</v>
      </c>
      <c r="B48" s="2">
        <v>289.3174365657847</v>
      </c>
      <c r="C48" s="2">
        <v>0.56069270652283854</v>
      </c>
      <c r="D48" s="2">
        <v>275.78344059331596</v>
      </c>
      <c r="E48" s="2">
        <v>275.78344059331596</v>
      </c>
      <c r="F48" s="2">
        <v>0.60465564699258045</v>
      </c>
      <c r="G48" s="2">
        <v>248.11053533408162</v>
      </c>
      <c r="H48" s="2">
        <v>248.11053533408162</v>
      </c>
      <c r="I48" s="2">
        <v>0.57023795755936935</v>
      </c>
      <c r="J48" s="2">
        <v>225.89979881544571</v>
      </c>
      <c r="K48" s="2">
        <v>225.89979881544571</v>
      </c>
      <c r="L48" s="2">
        <v>0.6665677155958859</v>
      </c>
      <c r="M48" s="2">
        <v>191.91477191703123</v>
      </c>
      <c r="N48" s="2">
        <v>191.91477191703123</v>
      </c>
      <c r="O48" s="2">
        <v>0.51245599977845457</v>
      </c>
      <c r="P48" s="1">
        <f t="shared" si="7"/>
        <v>246.20519664513185</v>
      </c>
      <c r="Q48" s="1">
        <f t="shared" si="4"/>
        <v>17.45985031398201</v>
      </c>
      <c r="R48" s="1">
        <f t="shared" si="5"/>
        <v>0.58292200528982574</v>
      </c>
      <c r="S48" s="1">
        <f t="shared" si="6"/>
        <v>2.55826511111516E-2</v>
      </c>
    </row>
    <row r="49" spans="1:25" x14ac:dyDescent="0.15">
      <c r="A49" s="2">
        <v>43</v>
      </c>
      <c r="B49" s="2">
        <v>293.29453291486294</v>
      </c>
      <c r="C49" s="2">
        <v>0.56840025758694368</v>
      </c>
      <c r="D49" s="2">
        <v>275.44892881201008</v>
      </c>
      <c r="E49" s="2">
        <v>275.44892881201008</v>
      </c>
      <c r="F49" s="2">
        <v>0.60392222936200413</v>
      </c>
      <c r="G49" s="2">
        <v>246.37096427629902</v>
      </c>
      <c r="H49" s="2">
        <v>246.37096427629902</v>
      </c>
      <c r="I49" s="2">
        <v>0.56623986273569071</v>
      </c>
      <c r="J49" s="2">
        <v>221.04483137995382</v>
      </c>
      <c r="K49" s="2">
        <v>221.04483137995382</v>
      </c>
      <c r="L49" s="2">
        <v>0.65224205187357287</v>
      </c>
      <c r="M49" s="2">
        <v>182.58799903975034</v>
      </c>
      <c r="N49" s="2">
        <v>182.58799903975034</v>
      </c>
      <c r="O49" s="2">
        <v>0.48755139930507435</v>
      </c>
      <c r="P49" s="1">
        <f t="shared" si="7"/>
        <v>243.7494512845752</v>
      </c>
      <c r="Q49" s="1">
        <f t="shared" si="4"/>
        <v>19.650276493397485</v>
      </c>
      <c r="R49" s="1">
        <f t="shared" si="5"/>
        <v>0.57567116017265707</v>
      </c>
      <c r="S49" s="1">
        <f t="shared" si="6"/>
        <v>2.698900889003714E-2</v>
      </c>
    </row>
    <row r="50" spans="1:25" x14ac:dyDescent="0.15">
      <c r="A50" s="2">
        <v>46</v>
      </c>
      <c r="B50" s="2">
        <v>301.6981734117997</v>
      </c>
      <c r="C50" s="2">
        <v>0.58468638258100714</v>
      </c>
      <c r="D50" s="2">
        <v>274.33563383299622</v>
      </c>
      <c r="E50" s="2">
        <v>274.33563383299622</v>
      </c>
      <c r="F50" s="2">
        <v>0.60148132828984036</v>
      </c>
      <c r="G50" s="2">
        <v>250.84107745727155</v>
      </c>
      <c r="H50" s="2">
        <v>250.84107745727155</v>
      </c>
      <c r="I50" s="2">
        <v>0.57651362320678357</v>
      </c>
      <c r="J50" s="2">
        <v>212.0307587547903</v>
      </c>
      <c r="K50" s="2">
        <v>212.0307587547903</v>
      </c>
      <c r="L50" s="2">
        <v>0.62564402111180384</v>
      </c>
      <c r="M50" s="2">
        <v>182.51421020682758</v>
      </c>
      <c r="N50" s="2">
        <v>182.51421020682758</v>
      </c>
      <c r="O50" s="2">
        <v>0.48735436637337137</v>
      </c>
      <c r="P50" s="1">
        <f t="shared" si="7"/>
        <v>244.28397073273709</v>
      </c>
      <c r="Q50" s="1">
        <f t="shared" si="4"/>
        <v>21.328691674928702</v>
      </c>
      <c r="R50" s="1">
        <f t="shared" si="5"/>
        <v>0.57513594431256121</v>
      </c>
      <c r="S50" s="1">
        <f t="shared" si="6"/>
        <v>2.3498786537412428E-2</v>
      </c>
    </row>
    <row r="51" spans="1:25" x14ac:dyDescent="0.15">
      <c r="A51" s="2">
        <v>49</v>
      </c>
      <c r="B51" s="2">
        <v>289.89823972696871</v>
      </c>
      <c r="C51" s="2">
        <v>0.561818294044513</v>
      </c>
      <c r="D51" s="2">
        <v>268.73940681052483</v>
      </c>
      <c r="E51" s="2">
        <v>268.73940681052483</v>
      </c>
      <c r="F51" s="2">
        <v>0.58921159134076917</v>
      </c>
      <c r="G51" s="2">
        <v>248.37512288581792</v>
      </c>
      <c r="H51" s="2">
        <v>248.37512288581792</v>
      </c>
      <c r="I51" s="2">
        <v>0.57084606500992396</v>
      </c>
      <c r="J51" s="2">
        <v>216.6956004110927</v>
      </c>
      <c r="K51" s="2">
        <v>216.6956004110927</v>
      </c>
      <c r="L51" s="2">
        <v>0.63940867633842646</v>
      </c>
      <c r="M51" s="2">
        <v>175.59432470369774</v>
      </c>
      <c r="N51" s="2">
        <v>175.59432470369774</v>
      </c>
      <c r="O51" s="2">
        <v>0.46887670147849864</v>
      </c>
      <c r="P51" s="1">
        <f t="shared" si="7"/>
        <v>239.86053890762042</v>
      </c>
      <c r="Q51" s="1">
        <f t="shared" si="4"/>
        <v>20.096043539231843</v>
      </c>
      <c r="R51" s="1">
        <f t="shared" si="5"/>
        <v>0.56603226564242637</v>
      </c>
      <c r="S51" s="1">
        <f t="shared" si="6"/>
        <v>2.7750236625520466E-2</v>
      </c>
    </row>
    <row r="52" spans="1:25" x14ac:dyDescent="0.15">
      <c r="B52" s="2">
        <f>B34-B41</f>
        <v>229.26841560747908</v>
      </c>
      <c r="E52" s="2">
        <f>E34-E41</f>
        <v>153.20701669099276</v>
      </c>
      <c r="H52" s="2">
        <f>H34-H41</f>
        <v>158.83559331554841</v>
      </c>
      <c r="K52" s="2">
        <f>K34-K41</f>
        <v>119.42005764201954</v>
      </c>
      <c r="N52" s="2">
        <f>N34-N41</f>
        <v>164.10293135488922</v>
      </c>
    </row>
    <row r="53" spans="1:25" x14ac:dyDescent="0.15">
      <c r="V53" s="3" t="s">
        <v>6</v>
      </c>
    </row>
    <row r="54" spans="1:25" x14ac:dyDescent="0.15">
      <c r="A54" s="3" t="s">
        <v>6</v>
      </c>
      <c r="G54" s="4"/>
      <c r="J54" s="4"/>
      <c r="M54" s="4"/>
      <c r="P54" s="4"/>
      <c r="S54" s="4"/>
      <c r="V54" s="1" t="s">
        <v>1</v>
      </c>
      <c r="W54" s="1" t="s">
        <v>2</v>
      </c>
      <c r="X54" s="1" t="s">
        <v>3</v>
      </c>
      <c r="Y54" s="1" t="s">
        <v>4</v>
      </c>
    </row>
    <row r="55" spans="1:25" x14ac:dyDescent="0.15">
      <c r="A55" s="2">
        <v>-17</v>
      </c>
      <c r="B55" s="2">
        <v>339.43458604237441</v>
      </c>
      <c r="C55" s="2">
        <v>1.0380262570103194</v>
      </c>
      <c r="D55" s="2">
        <v>727.48528105951311</v>
      </c>
      <c r="E55" s="2">
        <v>578.04640036306853</v>
      </c>
      <c r="F55" s="2">
        <v>1.3508913305984309</v>
      </c>
      <c r="G55" s="2">
        <v>362.48472295977211</v>
      </c>
      <c r="H55" s="2">
        <v>361.03382551079977</v>
      </c>
      <c r="I55" s="2">
        <v>1.0576646418948286</v>
      </c>
      <c r="J55" s="2">
        <v>295.56584394380872</v>
      </c>
      <c r="K55" s="2">
        <v>315.68649134766099</v>
      </c>
      <c r="L55" s="2">
        <v>0.94960441387216032</v>
      </c>
      <c r="M55" s="2">
        <v>300.74734415828391</v>
      </c>
      <c r="N55" s="2">
        <v>305.91710461219503</v>
      </c>
      <c r="O55" s="2">
        <v>1.0197236820406501</v>
      </c>
      <c r="P55" s="2">
        <v>343.49187292176521</v>
      </c>
      <c r="Q55" s="2">
        <v>345.71526725122158</v>
      </c>
      <c r="R55" s="2">
        <v>0.98019639141259307</v>
      </c>
      <c r="S55" s="2">
        <v>260.70296383318259</v>
      </c>
      <c r="T55" s="2">
        <v>280.01527457851375</v>
      </c>
      <c r="U55" s="2">
        <v>1.0582587852551539</v>
      </c>
      <c r="V55" s="1">
        <f>AVERAGE(B55,E55,H55,K55,N55,Q55,T55)</f>
        <v>360.83556424369061</v>
      </c>
      <c r="W55" s="1">
        <f t="shared" ref="W55:W77" si="8">STDEV(B55,E55,H55,K55,N55,Q55,T55)/SQRT(7)</f>
        <v>37.623956115103901</v>
      </c>
      <c r="X55" s="1">
        <f t="shared" ref="X55:X77" si="9">AVERAGE(C55,F55,I55,L55,O55,R55,U55)</f>
        <v>1.0649093574405908</v>
      </c>
      <c r="Y55" s="1">
        <f t="shared" ref="Y55:Y77" si="10">STDEV(C55,F55,I55,L55,O55,R55,U55)/SQRT(7)</f>
        <v>5.0028174909281929E-2</v>
      </c>
    </row>
    <row r="56" spans="1:25" x14ac:dyDescent="0.15">
      <c r="A56" s="2">
        <v>-14</v>
      </c>
      <c r="B56" s="2">
        <v>338.05079497809317</v>
      </c>
      <c r="C56" s="2">
        <v>1.0337944800553307</v>
      </c>
      <c r="D56" s="2">
        <v>428.607519666624</v>
      </c>
      <c r="E56" s="2">
        <v>541.23247679266376</v>
      </c>
      <c r="F56" s="2">
        <v>1.2648573890924604</v>
      </c>
      <c r="G56" s="2">
        <v>366.09125979343213</v>
      </c>
      <c r="H56" s="2">
        <v>360.70388963608343</v>
      </c>
      <c r="I56" s="2">
        <v>1.0566980800822716</v>
      </c>
      <c r="J56" s="2">
        <v>335.80713875151321</v>
      </c>
      <c r="K56" s="2">
        <v>321.97389075576569</v>
      </c>
      <c r="L56" s="2">
        <v>0.96851729862761915</v>
      </c>
      <c r="M56" s="2">
        <v>304.90598438146361</v>
      </c>
      <c r="N56" s="2">
        <v>301.26660725202049</v>
      </c>
      <c r="O56" s="2">
        <v>1.0042220241734017</v>
      </c>
      <c r="P56" s="2">
        <v>345.95533492854042</v>
      </c>
      <c r="Q56" s="2">
        <v>345.65310734583699</v>
      </c>
      <c r="R56" s="2">
        <v>0.98002015124989228</v>
      </c>
      <c r="S56" s="2">
        <v>284.27690293016417</v>
      </c>
      <c r="T56" s="2">
        <v>273.09497322085701</v>
      </c>
      <c r="U56" s="2">
        <v>1.0321049630417876</v>
      </c>
      <c r="V56" s="1">
        <f t="shared" ref="V56:V77" si="11">AVERAGE(B56,E56,H56,K56,N56,Q56,T56)</f>
        <v>354.56796285447439</v>
      </c>
      <c r="W56" s="1">
        <f t="shared" si="8"/>
        <v>33.013286621601623</v>
      </c>
      <c r="X56" s="1">
        <f t="shared" si="9"/>
        <v>1.0486020551889663</v>
      </c>
      <c r="Y56" s="1">
        <f t="shared" si="10"/>
        <v>3.7925354732238285E-2</v>
      </c>
    </row>
    <row r="57" spans="1:25" x14ac:dyDescent="0.15">
      <c r="A57" s="2">
        <v>-11</v>
      </c>
      <c r="B57" s="2">
        <v>337.20158153647401</v>
      </c>
      <c r="C57" s="2">
        <v>1.0311974970534374</v>
      </c>
      <c r="D57" s="2">
        <v>467.60462965185405</v>
      </c>
      <c r="E57" s="2">
        <v>457.023452036452</v>
      </c>
      <c r="F57" s="2">
        <v>1.0680613508680814</v>
      </c>
      <c r="G57" s="2">
        <v>353.53568615504605</v>
      </c>
      <c r="H57" s="2">
        <v>355.48282069588987</v>
      </c>
      <c r="I57" s="2">
        <v>1.0414027265149841</v>
      </c>
      <c r="J57" s="2">
        <v>334.54868957197499</v>
      </c>
      <c r="K57" s="2">
        <v>334.36007060348896</v>
      </c>
      <c r="L57" s="2">
        <v>1.0057756906614395</v>
      </c>
      <c r="M57" s="2">
        <v>298.1464932163139</v>
      </c>
      <c r="N57" s="2">
        <v>300.69815398105703</v>
      </c>
      <c r="O57" s="2">
        <v>1.0023271799368567</v>
      </c>
      <c r="P57" s="2">
        <v>347.51211418720521</v>
      </c>
      <c r="Q57" s="2">
        <v>347.89473639357101</v>
      </c>
      <c r="R57" s="2">
        <v>0.98637577656243558</v>
      </c>
      <c r="S57" s="2">
        <v>274.30505289922428</v>
      </c>
      <c r="T57" s="2">
        <v>276.29893918138305</v>
      </c>
      <c r="U57" s="2">
        <v>1.0442136779341762</v>
      </c>
      <c r="V57" s="1">
        <f t="shared" si="11"/>
        <v>344.13710777547374</v>
      </c>
      <c r="W57" s="1">
        <f t="shared" si="8"/>
        <v>21.557687558281287</v>
      </c>
      <c r="X57" s="1">
        <f t="shared" si="9"/>
        <v>1.0256219856473445</v>
      </c>
      <c r="Y57" s="1">
        <f t="shared" si="10"/>
        <v>1.0805264565073421E-2</v>
      </c>
    </row>
    <row r="58" spans="1:25" x14ac:dyDescent="0.15">
      <c r="A58" s="2">
        <v>-8</v>
      </c>
      <c r="B58" s="2">
        <v>329.89914164071473</v>
      </c>
      <c r="C58" s="2">
        <v>1.0088658765771092</v>
      </c>
      <c r="D58" s="2">
        <v>474.85820679087789</v>
      </c>
      <c r="E58" s="2">
        <v>456.66359210986712</v>
      </c>
      <c r="F58" s="2">
        <v>1.0672203601539312</v>
      </c>
      <c r="G58" s="2">
        <v>346.82151613919149</v>
      </c>
      <c r="H58" s="2">
        <v>347.32710389694921</v>
      </c>
      <c r="I58" s="2">
        <v>1.0175101915832698</v>
      </c>
      <c r="J58" s="2">
        <v>332.72438348697875</v>
      </c>
      <c r="K58" s="2">
        <v>333.99810828754806</v>
      </c>
      <c r="L58" s="2">
        <v>1.004686885716364</v>
      </c>
      <c r="M58" s="2">
        <v>299.04198434539364</v>
      </c>
      <c r="N58" s="2">
        <v>297.99949565033194</v>
      </c>
      <c r="O58" s="2">
        <v>0.99333165216777308</v>
      </c>
      <c r="P58" s="2">
        <v>350.21676006496727</v>
      </c>
      <c r="Q58" s="2">
        <v>349.15351655738272</v>
      </c>
      <c r="R58" s="2">
        <v>0.98994475916468028</v>
      </c>
      <c r="S58" s="2">
        <v>270.31486171476075</v>
      </c>
      <c r="T58" s="2">
        <v>269.89672192994857</v>
      </c>
      <c r="U58" s="2">
        <v>1.020017845540244</v>
      </c>
      <c r="V58" s="1">
        <f t="shared" si="11"/>
        <v>340.70538286753464</v>
      </c>
      <c r="W58" s="1">
        <f t="shared" si="8"/>
        <v>22.125694011954845</v>
      </c>
      <c r="X58" s="1">
        <f t="shared" si="9"/>
        <v>1.0145110815576246</v>
      </c>
      <c r="Y58" s="1">
        <f t="shared" si="10"/>
        <v>9.7566128356526491E-3</v>
      </c>
    </row>
    <row r="59" spans="1:25" x14ac:dyDescent="0.15">
      <c r="A59" s="2">
        <v>-5</v>
      </c>
      <c r="B59" s="2">
        <v>328.49676913131839</v>
      </c>
      <c r="C59" s="2">
        <v>1.004577275630943</v>
      </c>
      <c r="D59" s="2">
        <v>427.52793988686943</v>
      </c>
      <c r="E59" s="2">
        <v>443.57419997892822</v>
      </c>
      <c r="F59" s="2">
        <v>1.0366305211005569</v>
      </c>
      <c r="G59" s="2">
        <v>341.62410939661009</v>
      </c>
      <c r="H59" s="2">
        <v>343.17417325293337</v>
      </c>
      <c r="I59" s="2">
        <v>1.0053439966396172</v>
      </c>
      <c r="J59" s="2">
        <v>334.72125180369051</v>
      </c>
      <c r="K59" s="2">
        <v>332.53572465661961</v>
      </c>
      <c r="L59" s="2">
        <v>1.0002879456642391</v>
      </c>
      <c r="M59" s="2">
        <v>296.81000938928838</v>
      </c>
      <c r="N59" s="2">
        <v>299.7211369201537</v>
      </c>
      <c r="O59" s="2">
        <v>0.99907045640051229</v>
      </c>
      <c r="P59" s="2">
        <v>349.7316754199756</v>
      </c>
      <c r="Q59" s="2">
        <v>351.89587071508663</v>
      </c>
      <c r="R59" s="2">
        <v>0.99772007574450428</v>
      </c>
      <c r="S59" s="2">
        <v>265.07025117586079</v>
      </c>
      <c r="T59" s="2">
        <v>266.50920654918087</v>
      </c>
      <c r="U59" s="2">
        <v>1.0072154442523842</v>
      </c>
      <c r="V59" s="1">
        <f t="shared" si="11"/>
        <v>337.98672588631723</v>
      </c>
      <c r="W59" s="1">
        <f t="shared" si="8"/>
        <v>20.737676988218631</v>
      </c>
      <c r="X59" s="1">
        <f t="shared" si="9"/>
        <v>1.007263673633251</v>
      </c>
      <c r="Y59" s="1">
        <f t="shared" si="10"/>
        <v>5.0713617036078941E-3</v>
      </c>
    </row>
    <row r="60" spans="1:25" x14ac:dyDescent="0.15">
      <c r="A60" s="2">
        <v>-2</v>
      </c>
      <c r="B60" s="2">
        <v>327.02253650677505</v>
      </c>
      <c r="C60" s="2">
        <v>1</v>
      </c>
      <c r="D60" s="2">
        <v>428.3364532590374</v>
      </c>
      <c r="E60" s="2">
        <v>427.93219657295344</v>
      </c>
      <c r="F60" s="2">
        <v>1</v>
      </c>
      <c r="G60" s="2">
        <v>341.07689422299865</v>
      </c>
      <c r="H60" s="2">
        <v>341.35050180980437</v>
      </c>
      <c r="I60" s="2">
        <v>1</v>
      </c>
      <c r="J60" s="2">
        <v>330.1615386791895</v>
      </c>
      <c r="K60" s="2">
        <v>332.44139524143998</v>
      </c>
      <c r="L60" s="2">
        <v>1</v>
      </c>
      <c r="M60" s="2">
        <v>303.31141702577895</v>
      </c>
      <c r="N60" s="2">
        <v>300.06071320753369</v>
      </c>
      <c r="O60" s="2">
        <v>1</v>
      </c>
      <c r="P60" s="2">
        <v>355.73917666031701</v>
      </c>
      <c r="Q60" s="2">
        <v>352.73542604014631</v>
      </c>
      <c r="R60" s="2">
        <v>1</v>
      </c>
      <c r="S60" s="2">
        <v>264.14250675692125</v>
      </c>
      <c r="T60" s="2">
        <v>264.60637896639105</v>
      </c>
      <c r="U60" s="2">
        <v>1</v>
      </c>
      <c r="V60" s="1">
        <f t="shared" si="11"/>
        <v>335.16416404929197</v>
      </c>
      <c r="W60" s="1">
        <f t="shared" si="8"/>
        <v>19.047109983867109</v>
      </c>
      <c r="X60" s="1">
        <f t="shared" si="9"/>
        <v>1</v>
      </c>
      <c r="Y60" s="1">
        <f t="shared" si="10"/>
        <v>0</v>
      </c>
    </row>
    <row r="61" spans="1:25" x14ac:dyDescent="0.15">
      <c r="A61" s="2">
        <v>1</v>
      </c>
      <c r="B61" s="2">
        <v>328.87043769414157</v>
      </c>
      <c r="C61" s="2">
        <v>1.0057199929484453</v>
      </c>
      <c r="D61" s="2">
        <v>426.08112913122051</v>
      </c>
      <c r="E61" s="2">
        <v>426.08112913122051</v>
      </c>
      <c r="F61" s="2">
        <v>0.99574930855625265</v>
      </c>
      <c r="G61" s="2">
        <v>335.09904838406794</v>
      </c>
      <c r="H61" s="2">
        <v>335.09904838406794</v>
      </c>
      <c r="I61" s="2">
        <v>0.98168755934984009</v>
      </c>
      <c r="J61" s="2">
        <v>331.34240885672403</v>
      </c>
      <c r="K61" s="2">
        <v>331.34240885672403</v>
      </c>
      <c r="L61" s="2">
        <v>0.99669837822381191</v>
      </c>
      <c r="M61" s="2">
        <v>306.25904970205085</v>
      </c>
      <c r="N61" s="2">
        <v>306.25904970205085</v>
      </c>
      <c r="O61" s="2">
        <v>1.0208634990068362</v>
      </c>
      <c r="P61" s="2">
        <v>346.6380516641575</v>
      </c>
      <c r="Q61" s="2">
        <v>346.6380516641575</v>
      </c>
      <c r="R61" s="2">
        <v>0.98281273508408706</v>
      </c>
      <c r="S61" s="2">
        <v>250.927068350274</v>
      </c>
      <c r="T61" s="2">
        <v>250.927068350274</v>
      </c>
      <c r="U61" s="2">
        <v>0.94832603306981855</v>
      </c>
      <c r="V61" s="1">
        <f t="shared" si="11"/>
        <v>332.17388482609095</v>
      </c>
      <c r="W61" s="1">
        <f t="shared" si="8"/>
        <v>19.712557768943984</v>
      </c>
      <c r="X61" s="1">
        <f t="shared" si="9"/>
        <v>0.99026535803415594</v>
      </c>
      <c r="Y61" s="1">
        <f t="shared" si="10"/>
        <v>8.6390263877362625E-3</v>
      </c>
    </row>
    <row r="62" spans="1:25" x14ac:dyDescent="0.15">
      <c r="A62" s="2">
        <v>4</v>
      </c>
      <c r="B62" s="2">
        <v>264.34372549097208</v>
      </c>
      <c r="C62" s="2">
        <v>0.80839059783171885</v>
      </c>
      <c r="D62" s="2">
        <v>379.54409510526995</v>
      </c>
      <c r="E62" s="2">
        <v>379.54409510526995</v>
      </c>
      <c r="F62" s="2">
        <v>0.88699251017824254</v>
      </c>
      <c r="G62" s="2">
        <v>299.70278432855167</v>
      </c>
      <c r="H62" s="2">
        <v>299.70278432855167</v>
      </c>
      <c r="I62" s="2">
        <v>0.87799263022865581</v>
      </c>
      <c r="J62" s="2">
        <v>294.59490578641726</v>
      </c>
      <c r="K62" s="2">
        <v>294.59490578641726</v>
      </c>
      <c r="L62" s="2">
        <v>0.88615962515466629</v>
      </c>
      <c r="M62" s="2">
        <v>257.85231550317229</v>
      </c>
      <c r="N62" s="2">
        <v>257.85231550317229</v>
      </c>
      <c r="O62" s="2">
        <v>0.8595077183439076</v>
      </c>
      <c r="P62" s="2">
        <v>301.46429009103497</v>
      </c>
      <c r="Q62" s="2">
        <v>301.46429009103497</v>
      </c>
      <c r="R62" s="2">
        <v>0.85473288939902181</v>
      </c>
      <c r="S62" s="2">
        <v>196.41473771512491</v>
      </c>
      <c r="T62" s="2">
        <v>196.41473771512491</v>
      </c>
      <c r="U62" s="2">
        <v>0.74230815463010169</v>
      </c>
      <c r="V62" s="1">
        <f t="shared" si="11"/>
        <v>284.84526486007763</v>
      </c>
      <c r="W62" s="1">
        <f t="shared" si="8"/>
        <v>21.00382753951402</v>
      </c>
      <c r="X62" s="1">
        <f t="shared" si="9"/>
        <v>0.84515487510947351</v>
      </c>
      <c r="Y62" s="1">
        <f t="shared" si="10"/>
        <v>1.9962403865316607E-2</v>
      </c>
    </row>
    <row r="63" spans="1:25" x14ac:dyDescent="0.15">
      <c r="A63" s="2">
        <v>7</v>
      </c>
      <c r="B63" s="2">
        <v>241.81705469894959</v>
      </c>
      <c r="C63" s="2">
        <v>0.73950169632706297</v>
      </c>
      <c r="D63" s="2">
        <v>343.91356695702399</v>
      </c>
      <c r="E63" s="2">
        <v>343.91356695702399</v>
      </c>
      <c r="F63" s="2">
        <v>0.80372415741300307</v>
      </c>
      <c r="G63" s="2">
        <v>271.22724538320102</v>
      </c>
      <c r="H63" s="2">
        <v>271.22724538320102</v>
      </c>
      <c r="I63" s="2">
        <v>0.79457227298432986</v>
      </c>
      <c r="J63" s="2">
        <v>281.00797531096737</v>
      </c>
      <c r="K63" s="2">
        <v>281.00797531096737</v>
      </c>
      <c r="L63" s="2">
        <v>0.84528930126027968</v>
      </c>
      <c r="M63" s="2">
        <v>246.68956607782891</v>
      </c>
      <c r="N63" s="2">
        <v>246.68956607782891</v>
      </c>
      <c r="O63" s="2">
        <v>0.82229855359276305</v>
      </c>
      <c r="P63" s="2">
        <v>277.46978528914241</v>
      </c>
      <c r="Q63" s="2">
        <v>277.46978528914241</v>
      </c>
      <c r="R63" s="2">
        <v>0.78670197133298103</v>
      </c>
      <c r="S63" s="2">
        <v>161.31932293042664</v>
      </c>
      <c r="T63" s="2">
        <v>161.31932293042664</v>
      </c>
      <c r="U63" s="2">
        <v>0.60967242226162743</v>
      </c>
      <c r="V63" s="1">
        <f t="shared" si="11"/>
        <v>260.49207380679138</v>
      </c>
      <c r="W63" s="1">
        <f t="shared" si="8"/>
        <v>20.792646596566755</v>
      </c>
      <c r="X63" s="1">
        <f t="shared" si="9"/>
        <v>0.77168005359600667</v>
      </c>
      <c r="Y63" s="1">
        <f t="shared" si="10"/>
        <v>2.9696484272104143E-2</v>
      </c>
    </row>
    <row r="64" spans="1:25" x14ac:dyDescent="0.15">
      <c r="A64" s="2">
        <v>10</v>
      </c>
      <c r="B64" s="2">
        <v>226.10001893532981</v>
      </c>
      <c r="C64" s="2">
        <v>0.69143736677470891</v>
      </c>
      <c r="D64" s="2">
        <v>324.92769525721906</v>
      </c>
      <c r="E64" s="2">
        <v>324.92769525721906</v>
      </c>
      <c r="F64" s="2">
        <v>0.75935427730128313</v>
      </c>
      <c r="G64" s="2">
        <v>251.62468548681326</v>
      </c>
      <c r="H64" s="2">
        <v>251.62468548681326</v>
      </c>
      <c r="I64" s="2">
        <v>0.73714570231965215</v>
      </c>
      <c r="J64" s="2">
        <v>274.23975390459833</v>
      </c>
      <c r="K64" s="2">
        <v>274.23975390459833</v>
      </c>
      <c r="L64" s="2">
        <v>0.82493007431295373</v>
      </c>
      <c r="M64" s="2">
        <v>237.19137359322011</v>
      </c>
      <c r="N64" s="2">
        <v>237.19137359322011</v>
      </c>
      <c r="O64" s="2">
        <v>0.79063791197740041</v>
      </c>
      <c r="P64" s="2">
        <v>271.91319020788904</v>
      </c>
      <c r="Q64" s="2">
        <v>271.91319020788904</v>
      </c>
      <c r="R64" s="2">
        <v>0.77094751972749942</v>
      </c>
      <c r="S64" s="2">
        <v>145.73546817130631</v>
      </c>
      <c r="T64" s="2">
        <v>145.73546817130631</v>
      </c>
      <c r="U64" s="2">
        <v>0.55077652370108199</v>
      </c>
      <c r="V64" s="1">
        <f t="shared" si="11"/>
        <v>247.39031222233942</v>
      </c>
      <c r="W64" s="1">
        <f t="shared" si="8"/>
        <v>20.841374831622009</v>
      </c>
      <c r="X64" s="1">
        <f t="shared" si="9"/>
        <v>0.73217562515922574</v>
      </c>
      <c r="Y64" s="1">
        <f t="shared" si="10"/>
        <v>3.4105266710827142E-2</v>
      </c>
    </row>
    <row r="65" spans="1:25" x14ac:dyDescent="0.15">
      <c r="A65" s="2">
        <v>13</v>
      </c>
      <c r="B65" s="2">
        <v>216.23721443584841</v>
      </c>
      <c r="C65" s="2">
        <v>0.66127588512491875</v>
      </c>
      <c r="D65" s="2">
        <v>316.43469299173518</v>
      </c>
      <c r="E65" s="2">
        <v>316.43469299173518</v>
      </c>
      <c r="F65" s="2">
        <v>0.73950617665747886</v>
      </c>
      <c r="G65" s="2">
        <v>238.4338651819134</v>
      </c>
      <c r="H65" s="2">
        <v>238.4338651819134</v>
      </c>
      <c r="I65" s="2">
        <v>0.69850260782748907</v>
      </c>
      <c r="J65" s="2">
        <v>274.65617184606089</v>
      </c>
      <c r="K65" s="2">
        <v>274.65617184606089</v>
      </c>
      <c r="L65" s="2">
        <v>0.82618268513434268</v>
      </c>
      <c r="M65" s="2">
        <v>229.02593180917626</v>
      </c>
      <c r="N65" s="2">
        <v>229.02593180917626</v>
      </c>
      <c r="O65" s="2">
        <v>0.76341977269725414</v>
      </c>
      <c r="P65" s="2">
        <v>271.21059672838254</v>
      </c>
      <c r="Q65" s="2">
        <v>271.21059672838254</v>
      </c>
      <c r="R65" s="2">
        <v>0.76895547697301547</v>
      </c>
      <c r="S65" s="2">
        <v>135.84170915737087</v>
      </c>
      <c r="T65" s="2">
        <v>135.84170915737087</v>
      </c>
      <c r="U65" s="2">
        <v>0.51338514420775083</v>
      </c>
      <c r="V65" s="1">
        <f t="shared" si="11"/>
        <v>240.26288316435537</v>
      </c>
      <c r="W65" s="1">
        <f t="shared" si="8"/>
        <v>21.576791221207529</v>
      </c>
      <c r="X65" s="1">
        <f t="shared" si="9"/>
        <v>0.71017539266032148</v>
      </c>
      <c r="Y65" s="1">
        <f t="shared" si="10"/>
        <v>3.8378400033447821E-2</v>
      </c>
    </row>
    <row r="66" spans="1:25" x14ac:dyDescent="0.15">
      <c r="A66" s="2">
        <v>16</v>
      </c>
      <c r="B66" s="2">
        <v>217.84744700502964</v>
      </c>
      <c r="C66" s="2">
        <v>0.66620014374626801</v>
      </c>
      <c r="D66" s="2">
        <v>298.23549728411052</v>
      </c>
      <c r="E66" s="2">
        <v>298.23549728411052</v>
      </c>
      <c r="F66" s="2">
        <v>0.69697475411103182</v>
      </c>
      <c r="G66" s="2">
        <v>240.08129363332026</v>
      </c>
      <c r="H66" s="2">
        <v>240.08129363332026</v>
      </c>
      <c r="I66" s="2">
        <v>0.70332882271369634</v>
      </c>
      <c r="J66" s="2">
        <v>281.05756269961046</v>
      </c>
      <c r="K66" s="2">
        <v>281.05756269961046</v>
      </c>
      <c r="L66" s="2">
        <v>0.84543846318015414</v>
      </c>
      <c r="M66" s="2">
        <v>228.13506656653237</v>
      </c>
      <c r="N66" s="2">
        <v>228.13506656653237</v>
      </c>
      <c r="O66" s="2">
        <v>0.76045022188844125</v>
      </c>
      <c r="P66" s="2">
        <v>267.92503185852485</v>
      </c>
      <c r="Q66" s="2">
        <v>267.92503185852485</v>
      </c>
      <c r="R66" s="2">
        <v>0.7596400109399627</v>
      </c>
      <c r="S66" s="2">
        <v>130.1954637109645</v>
      </c>
      <c r="T66" s="2">
        <v>130.1954637109645</v>
      </c>
      <c r="U66" s="2">
        <v>0.49204634811400033</v>
      </c>
      <c r="V66" s="1">
        <f t="shared" si="11"/>
        <v>237.63962325115608</v>
      </c>
      <c r="W66" s="1">
        <f t="shared" si="8"/>
        <v>20.99118828856129</v>
      </c>
      <c r="X66" s="1">
        <f t="shared" si="9"/>
        <v>0.70343982352765067</v>
      </c>
      <c r="Y66" s="1">
        <f t="shared" si="10"/>
        <v>4.1601300600954197E-2</v>
      </c>
    </row>
    <row r="67" spans="1:25" x14ac:dyDescent="0.15">
      <c r="A67" s="2">
        <v>19</v>
      </c>
      <c r="B67" s="2">
        <v>214.93818927620234</v>
      </c>
      <c r="C67" s="2">
        <v>0.65730333111988481</v>
      </c>
      <c r="D67" s="2">
        <v>304.69396869627644</v>
      </c>
      <c r="E67" s="2">
        <v>304.69396869627644</v>
      </c>
      <c r="F67" s="2">
        <v>0.71206816708641374</v>
      </c>
      <c r="G67" s="2">
        <v>233.91055980675026</v>
      </c>
      <c r="H67" s="2">
        <v>233.91055980675026</v>
      </c>
      <c r="I67" s="2">
        <v>0.68525138364362159</v>
      </c>
      <c r="J67" s="2">
        <v>275.1746560355615</v>
      </c>
      <c r="K67" s="2">
        <v>275.1746560355615</v>
      </c>
      <c r="L67" s="2">
        <v>0.82774231751763172</v>
      </c>
      <c r="M67" s="2">
        <v>225.39073626309735</v>
      </c>
      <c r="N67" s="2">
        <v>225.39073626309735</v>
      </c>
      <c r="O67" s="2">
        <v>0.75130245421032449</v>
      </c>
      <c r="P67" s="2">
        <v>272.09387164287699</v>
      </c>
      <c r="Q67" s="2">
        <v>272.09387164287699</v>
      </c>
      <c r="R67" s="2">
        <v>0.77145980051850582</v>
      </c>
      <c r="S67" s="2">
        <v>127.27126805136947</v>
      </c>
      <c r="T67" s="2">
        <v>127.27126805136947</v>
      </c>
      <c r="U67" s="2">
        <v>0.48099496618053461</v>
      </c>
      <c r="V67" s="1">
        <f t="shared" si="11"/>
        <v>236.21046425316203</v>
      </c>
      <c r="W67" s="1">
        <f t="shared" si="8"/>
        <v>21.788174913182136</v>
      </c>
      <c r="X67" s="1">
        <f t="shared" si="9"/>
        <v>0.69801748861098811</v>
      </c>
      <c r="Y67" s="1">
        <f t="shared" si="10"/>
        <v>4.2025617141171527E-2</v>
      </c>
    </row>
    <row r="68" spans="1:25" x14ac:dyDescent="0.15">
      <c r="A68" s="2">
        <v>22</v>
      </c>
      <c r="B68" s="2">
        <v>219.14485529439696</v>
      </c>
      <c r="C68" s="2">
        <v>0.67016775319387445</v>
      </c>
      <c r="D68" s="2">
        <v>295.48322183239526</v>
      </c>
      <c r="E68" s="2">
        <v>295.48322183239526</v>
      </c>
      <c r="F68" s="2">
        <v>0.69054270117409511</v>
      </c>
      <c r="G68" s="2">
        <v>229.79600998096262</v>
      </c>
      <c r="H68" s="2">
        <v>229.79600998096262</v>
      </c>
      <c r="I68" s="2">
        <v>0.67319762701321983</v>
      </c>
      <c r="J68" s="2">
        <v>276.55781756410653</v>
      </c>
      <c r="K68" s="2">
        <v>276.55781756410653</v>
      </c>
      <c r="L68" s="2">
        <v>0.83190295260530178</v>
      </c>
      <c r="M68" s="2">
        <v>224.78973533988469</v>
      </c>
      <c r="N68" s="2">
        <v>224.78973533988469</v>
      </c>
      <c r="O68" s="2">
        <v>0.74929911779961567</v>
      </c>
      <c r="P68" s="2">
        <v>267.74760613447194</v>
      </c>
      <c r="Q68" s="2">
        <v>267.74760613447194</v>
      </c>
      <c r="R68" s="2">
        <v>0.7591369609710007</v>
      </c>
      <c r="S68" s="2">
        <v>125.67209456045229</v>
      </c>
      <c r="T68" s="2">
        <v>125.67209456045229</v>
      </c>
      <c r="U68" s="2">
        <v>0.47495122660790734</v>
      </c>
      <c r="V68" s="1">
        <f t="shared" si="11"/>
        <v>234.17019152952432</v>
      </c>
      <c r="W68" s="1">
        <f t="shared" si="8"/>
        <v>21.150349256800713</v>
      </c>
      <c r="X68" s="1">
        <f t="shared" si="9"/>
        <v>0.69274261990928776</v>
      </c>
      <c r="Y68" s="1">
        <f t="shared" si="10"/>
        <v>4.2342707858116418E-2</v>
      </c>
    </row>
    <row r="69" spans="1:25" x14ac:dyDescent="0.15">
      <c r="A69" s="2">
        <v>25</v>
      </c>
      <c r="B69" s="2">
        <v>216.42231796424238</v>
      </c>
      <c r="C69" s="2">
        <v>0.66184195096098586</v>
      </c>
      <c r="D69" s="2">
        <v>286.41630593314136</v>
      </c>
      <c r="E69" s="2">
        <v>286.41630593314136</v>
      </c>
      <c r="F69" s="2">
        <v>0.66935336745300622</v>
      </c>
      <c r="G69" s="2">
        <v>229.72885885438905</v>
      </c>
      <c r="H69" s="2">
        <v>229.72885885438905</v>
      </c>
      <c r="I69" s="2">
        <v>0.67300090480266306</v>
      </c>
      <c r="J69" s="2">
        <v>277.38834819055148</v>
      </c>
      <c r="K69" s="2">
        <v>277.38834819055148</v>
      </c>
      <c r="L69" s="2">
        <v>0.83440123989457193</v>
      </c>
      <c r="M69" s="2">
        <v>225.35832904141449</v>
      </c>
      <c r="N69" s="2">
        <v>225.35832904141449</v>
      </c>
      <c r="O69" s="2">
        <v>0.75119443013804832</v>
      </c>
      <c r="P69" s="2">
        <v>269.54224266995459</v>
      </c>
      <c r="Q69" s="2">
        <v>269.54224266995459</v>
      </c>
      <c r="R69" s="2">
        <v>0.76422524147988258</v>
      </c>
      <c r="S69" s="2">
        <v>120.84990342260799</v>
      </c>
      <c r="T69" s="2">
        <v>120.84990342260799</v>
      </c>
      <c r="U69" s="2">
        <v>0.45672677030464093</v>
      </c>
      <c r="V69" s="1">
        <f t="shared" si="11"/>
        <v>232.24375801090017</v>
      </c>
      <c r="W69" s="1">
        <f t="shared" si="8"/>
        <v>21.312034708668563</v>
      </c>
      <c r="X69" s="1">
        <f t="shared" si="9"/>
        <v>0.68724912929054283</v>
      </c>
      <c r="Y69" s="1">
        <f t="shared" si="10"/>
        <v>4.5244683954866263E-2</v>
      </c>
    </row>
    <row r="70" spans="1:25" x14ac:dyDescent="0.15">
      <c r="A70" s="2">
        <v>28</v>
      </c>
      <c r="B70" s="2">
        <v>212.12651986117638</v>
      </c>
      <c r="C70" s="2">
        <v>0.64870495370390324</v>
      </c>
      <c r="D70" s="2">
        <v>279.86818499488572</v>
      </c>
      <c r="E70" s="2">
        <v>279.86818499488572</v>
      </c>
      <c r="F70" s="2">
        <v>0.65405044401702672</v>
      </c>
      <c r="G70" s="2">
        <v>227.45245513712956</v>
      </c>
      <c r="H70" s="2">
        <v>227.45245513712956</v>
      </c>
      <c r="I70" s="2">
        <v>0.66633207891351853</v>
      </c>
      <c r="J70" s="2">
        <v>279.83929594193808</v>
      </c>
      <c r="K70" s="2">
        <v>279.83929594193808</v>
      </c>
      <c r="L70" s="2">
        <v>0.84177384172162817</v>
      </c>
      <c r="M70" s="2">
        <v>224.89027181509053</v>
      </c>
      <c r="N70" s="2">
        <v>224.89027181509053</v>
      </c>
      <c r="O70" s="2">
        <v>0.74963423938363505</v>
      </c>
      <c r="P70" s="2">
        <v>261.9785259839644</v>
      </c>
      <c r="Q70" s="2">
        <v>261.9785259839644</v>
      </c>
      <c r="R70" s="2">
        <v>0.74278005665995017</v>
      </c>
      <c r="S70" s="2">
        <v>123.67032131822631</v>
      </c>
      <c r="T70" s="2">
        <v>123.67032131822631</v>
      </c>
      <c r="U70" s="2">
        <v>0.46738594602504274</v>
      </c>
      <c r="V70" s="1">
        <f t="shared" si="11"/>
        <v>229.97508215034443</v>
      </c>
      <c r="W70" s="1">
        <f t="shared" si="8"/>
        <v>20.500565753098492</v>
      </c>
      <c r="X70" s="1">
        <f t="shared" si="9"/>
        <v>0.68152308006067208</v>
      </c>
      <c r="Y70" s="1">
        <f t="shared" si="10"/>
        <v>4.4182820313771916E-2</v>
      </c>
    </row>
    <row r="71" spans="1:25" x14ac:dyDescent="0.15">
      <c r="A71" s="2">
        <v>31</v>
      </c>
      <c r="B71" s="2">
        <v>212.35985340955111</v>
      </c>
      <c r="C71" s="2">
        <v>0.64941851195581379</v>
      </c>
      <c r="D71" s="2">
        <v>282.86853512579546</v>
      </c>
      <c r="E71" s="2">
        <v>282.86853512579546</v>
      </c>
      <c r="F71" s="2">
        <v>0.66106224614581788</v>
      </c>
      <c r="G71" s="2">
        <v>225.86619088839885</v>
      </c>
      <c r="H71" s="2">
        <v>225.86619088839885</v>
      </c>
      <c r="I71" s="2">
        <v>0.6616850472781568</v>
      </c>
      <c r="J71" s="2">
        <v>271.49044982724774</v>
      </c>
      <c r="K71" s="2">
        <v>271.49044982724774</v>
      </c>
      <c r="L71" s="2">
        <v>0.81665999827712599</v>
      </c>
      <c r="M71" s="2">
        <v>220.37904077763926</v>
      </c>
      <c r="N71" s="2">
        <v>220.37904077763926</v>
      </c>
      <c r="O71" s="2">
        <v>0.73459680259213089</v>
      </c>
      <c r="P71" s="2">
        <v>268.72103910689185</v>
      </c>
      <c r="Q71" s="2">
        <v>268.72103910689185</v>
      </c>
      <c r="R71" s="2">
        <v>0.76189690702265911</v>
      </c>
      <c r="S71" s="2">
        <v>119.03048759415294</v>
      </c>
      <c r="T71" s="2">
        <v>119.03048759415294</v>
      </c>
      <c r="U71" s="2">
        <v>0.44985067117971633</v>
      </c>
      <c r="V71" s="1">
        <f t="shared" si="11"/>
        <v>228.67365667566813</v>
      </c>
      <c r="W71" s="1">
        <f t="shared" si="8"/>
        <v>21.12243373304446</v>
      </c>
      <c r="X71" s="1">
        <f t="shared" si="9"/>
        <v>0.67645288349306021</v>
      </c>
      <c r="Y71" s="1">
        <f t="shared" si="10"/>
        <v>4.4420558329110835E-2</v>
      </c>
    </row>
    <row r="72" spans="1:25" x14ac:dyDescent="0.15">
      <c r="A72" s="2">
        <v>34</v>
      </c>
      <c r="B72" s="2">
        <v>208.77134458704481</v>
      </c>
      <c r="C72" s="2">
        <v>0.6384444788594642</v>
      </c>
      <c r="D72" s="2">
        <v>283.33945625334655</v>
      </c>
      <c r="E72" s="2">
        <v>283.33945625334655</v>
      </c>
      <c r="F72" s="2">
        <v>0.66216278628966252</v>
      </c>
      <c r="G72" s="2">
        <v>221.55827973171839</v>
      </c>
      <c r="H72" s="2">
        <v>221.55827973171839</v>
      </c>
      <c r="I72" s="2">
        <v>0.64906483003286475</v>
      </c>
      <c r="J72" s="2">
        <v>272.80254600752033</v>
      </c>
      <c r="K72" s="2">
        <v>272.80254600752033</v>
      </c>
      <c r="L72" s="2">
        <v>0.8206068644192045</v>
      </c>
      <c r="M72" s="2">
        <v>224.5547980030681</v>
      </c>
      <c r="N72" s="2">
        <v>224.5547980030681</v>
      </c>
      <c r="O72" s="2">
        <v>0.74851599334356034</v>
      </c>
      <c r="P72" s="2">
        <v>264.3714294758621</v>
      </c>
      <c r="Q72" s="2">
        <v>264.3714294758621</v>
      </c>
      <c r="R72" s="2">
        <v>0.74956458598203035</v>
      </c>
      <c r="S72" s="2">
        <v>117.43953027063463</v>
      </c>
      <c r="T72" s="2">
        <v>117.43953027063463</v>
      </c>
      <c r="U72" s="2">
        <v>0.44383798288221704</v>
      </c>
      <c r="V72" s="1">
        <f t="shared" si="11"/>
        <v>227.54819776131356</v>
      </c>
      <c r="W72" s="1">
        <f t="shared" si="8"/>
        <v>21.290451350106217</v>
      </c>
      <c r="X72" s="1">
        <f t="shared" si="9"/>
        <v>0.67317107454414338</v>
      </c>
      <c r="Y72" s="1">
        <f t="shared" si="10"/>
        <v>4.5709234851181738E-2</v>
      </c>
    </row>
    <row r="73" spans="1:25" x14ac:dyDescent="0.15">
      <c r="A73" s="2">
        <v>37</v>
      </c>
      <c r="B73" s="2">
        <v>209.92357391323085</v>
      </c>
      <c r="C73" s="2">
        <v>0.64196811594260195</v>
      </c>
      <c r="D73" s="2">
        <v>277.28821573537368</v>
      </c>
      <c r="E73" s="2">
        <v>277.28821573537368</v>
      </c>
      <c r="F73" s="2">
        <v>0.64802106972510798</v>
      </c>
      <c r="G73" s="2">
        <v>216.21724218300284</v>
      </c>
      <c r="H73" s="2">
        <v>216.21724218300284</v>
      </c>
      <c r="I73" s="2">
        <v>0.63341802309360717</v>
      </c>
      <c r="J73" s="2">
        <v>270.6706245641617</v>
      </c>
      <c r="K73" s="2">
        <v>270.6706245641617</v>
      </c>
      <c r="L73" s="2">
        <v>0.81419391338034441</v>
      </c>
      <c r="M73" s="2">
        <v>223.42909676671576</v>
      </c>
      <c r="N73" s="2">
        <v>223.42909676671576</v>
      </c>
      <c r="O73" s="2">
        <v>0.74476365588905258</v>
      </c>
      <c r="P73" s="2">
        <v>266.66865761776359</v>
      </c>
      <c r="Q73" s="2">
        <v>266.66865761776359</v>
      </c>
      <c r="R73" s="2">
        <v>0.75607784978101389</v>
      </c>
      <c r="S73" s="2">
        <v>114.24259415011542</v>
      </c>
      <c r="T73" s="2">
        <v>114.24259415011542</v>
      </c>
      <c r="U73" s="2">
        <v>0.43175583579030768</v>
      </c>
      <c r="V73" s="1">
        <f t="shared" si="11"/>
        <v>225.49142927576622</v>
      </c>
      <c r="W73" s="1">
        <f t="shared" si="8"/>
        <v>21.341082729813277</v>
      </c>
      <c r="X73" s="1">
        <f t="shared" si="9"/>
        <v>0.66717120908600525</v>
      </c>
      <c r="Y73" s="1">
        <f t="shared" si="10"/>
        <v>4.7082059425337157E-2</v>
      </c>
    </row>
    <row r="74" spans="1:25" x14ac:dyDescent="0.15">
      <c r="A74" s="2">
        <v>40</v>
      </c>
      <c r="B74" s="2">
        <v>205.17173962967851</v>
      </c>
      <c r="C74" s="2">
        <v>0.62743651262898625</v>
      </c>
      <c r="D74" s="2">
        <v>275.16422767651534</v>
      </c>
      <c r="E74" s="2">
        <v>275.16422767651534</v>
      </c>
      <c r="F74" s="2">
        <v>0.64305732104817792</v>
      </c>
      <c r="G74" s="2">
        <v>216.41308534968817</v>
      </c>
      <c r="H74" s="2">
        <v>216.41308534968817</v>
      </c>
      <c r="I74" s="2">
        <v>0.63399175435678379</v>
      </c>
      <c r="J74" s="2">
        <v>269.50294836215045</v>
      </c>
      <c r="K74" s="2">
        <v>269.50294836215045</v>
      </c>
      <c r="L74" s="2">
        <v>0.81068147142988345</v>
      </c>
      <c r="M74" s="2">
        <v>221.74605347551724</v>
      </c>
      <c r="N74" s="2">
        <v>221.74605347551724</v>
      </c>
      <c r="O74" s="2">
        <v>0.73915351158505749</v>
      </c>
      <c r="P74" s="2">
        <v>236.39306316772456</v>
      </c>
      <c r="Q74" s="2">
        <v>236.39306316772456</v>
      </c>
      <c r="R74" s="2">
        <v>0.67023834184214504</v>
      </c>
      <c r="S74" s="2">
        <v>111.32472191005583</v>
      </c>
      <c r="T74" s="2">
        <v>111.32472191005583</v>
      </c>
      <c r="U74" s="2">
        <v>0.42072835188985569</v>
      </c>
      <c r="V74" s="1">
        <f t="shared" si="11"/>
        <v>219.38797708161857</v>
      </c>
      <c r="W74" s="1">
        <f t="shared" si="8"/>
        <v>20.590018652324858</v>
      </c>
      <c r="X74" s="1">
        <f t="shared" si="9"/>
        <v>0.64932675211155555</v>
      </c>
      <c r="Y74" s="1">
        <f t="shared" si="10"/>
        <v>4.5657202488031332E-2</v>
      </c>
    </row>
    <row r="75" spans="1:25" x14ac:dyDescent="0.15">
      <c r="A75" s="2">
        <v>43</v>
      </c>
      <c r="B75" s="2">
        <v>205.52857825786651</v>
      </c>
      <c r="C75" s="2">
        <v>0.62852776225647256</v>
      </c>
      <c r="D75" s="2">
        <v>272.77749624374462</v>
      </c>
      <c r="E75" s="2">
        <v>272.77749624374462</v>
      </c>
      <c r="F75" s="2">
        <v>0.63747954251868344</v>
      </c>
      <c r="G75" s="2">
        <v>212.56779853485946</v>
      </c>
      <c r="H75" s="2">
        <v>212.56779853485946</v>
      </c>
      <c r="I75" s="2">
        <v>0.62272681568729882</v>
      </c>
      <c r="J75" s="2">
        <v>267.731446268387</v>
      </c>
      <c r="K75" s="2">
        <v>267.731446268387</v>
      </c>
      <c r="L75" s="2">
        <v>0.80535268399827642</v>
      </c>
      <c r="M75" s="2">
        <v>219.86318156731048</v>
      </c>
      <c r="N75" s="2">
        <v>219.86318156731048</v>
      </c>
      <c r="O75" s="2">
        <v>0.73287727189103491</v>
      </c>
      <c r="P75" s="2">
        <v>263.88174370230331</v>
      </c>
      <c r="Q75" s="2">
        <v>263.88174370230331</v>
      </c>
      <c r="R75" s="2">
        <v>0.74817619422257819</v>
      </c>
      <c r="S75" s="2">
        <v>111.44731052436344</v>
      </c>
      <c r="T75" s="2">
        <v>111.44731052436344</v>
      </c>
      <c r="U75" s="2">
        <v>0.4211916497519404</v>
      </c>
      <c r="V75" s="1">
        <f t="shared" si="11"/>
        <v>221.97107929983355</v>
      </c>
      <c r="W75" s="1">
        <f t="shared" si="8"/>
        <v>21.27514266376879</v>
      </c>
      <c r="X75" s="1">
        <f t="shared" si="9"/>
        <v>0.6566188457608978</v>
      </c>
      <c r="Y75" s="1">
        <f t="shared" si="10"/>
        <v>4.7321068114329248E-2</v>
      </c>
    </row>
    <row r="76" spans="1:25" x14ac:dyDescent="0.15">
      <c r="A76" s="2">
        <v>46</v>
      </c>
      <c r="B76" s="2">
        <v>205.66071435664037</v>
      </c>
      <c r="C76" s="2">
        <v>0.62893184818544456</v>
      </c>
      <c r="D76" s="2">
        <v>273.53508628126627</v>
      </c>
      <c r="E76" s="2">
        <v>273.53508628126627</v>
      </c>
      <c r="F76" s="2">
        <v>0.63925002636425865</v>
      </c>
      <c r="G76" s="2">
        <v>210.04015619405294</v>
      </c>
      <c r="H76" s="2">
        <v>210.04015619405294</v>
      </c>
      <c r="I76" s="2">
        <v>0.61532197508144992</v>
      </c>
      <c r="J76" s="2">
        <v>266.94482232287174</v>
      </c>
      <c r="K76" s="2">
        <v>266.94482232287174</v>
      </c>
      <c r="L76" s="2">
        <v>0.80298647071011831</v>
      </c>
      <c r="M76" s="2">
        <v>212.39078764495954</v>
      </c>
      <c r="N76" s="2">
        <v>212.39078764495954</v>
      </c>
      <c r="O76" s="2">
        <v>0.70796929214986515</v>
      </c>
      <c r="P76" s="2">
        <v>254.5033835903497</v>
      </c>
      <c r="Q76" s="2">
        <v>254.5033835903497</v>
      </c>
      <c r="R76" s="2">
        <v>0.72158600394201788</v>
      </c>
      <c r="S76" s="2">
        <v>109.46469817867469</v>
      </c>
      <c r="T76" s="2">
        <v>109.46469817867469</v>
      </c>
      <c r="U76" s="2">
        <v>0.41369878374404645</v>
      </c>
      <c r="V76" s="1">
        <f t="shared" si="11"/>
        <v>218.93423550983078</v>
      </c>
      <c r="W76" s="1">
        <f t="shared" si="8"/>
        <v>21.175637939683739</v>
      </c>
      <c r="X76" s="1">
        <f t="shared" si="9"/>
        <v>0.64710634288245727</v>
      </c>
      <c r="Y76" s="1">
        <f t="shared" si="10"/>
        <v>4.6144571321535821E-2</v>
      </c>
    </row>
    <row r="77" spans="1:25" x14ac:dyDescent="0.15">
      <c r="A77" s="2">
        <v>49</v>
      </c>
      <c r="B77" s="2">
        <v>202.07390500932624</v>
      </c>
      <c r="C77" s="2">
        <v>0.61796301226093653</v>
      </c>
      <c r="D77" s="2">
        <v>274.7827184080349</v>
      </c>
      <c r="E77" s="2">
        <v>274.7827184080349</v>
      </c>
      <c r="F77" s="2">
        <v>0.64216573593838489</v>
      </c>
      <c r="G77" s="2">
        <v>211.911956868354</v>
      </c>
      <c r="H77" s="2">
        <v>211.911956868354</v>
      </c>
      <c r="I77" s="2">
        <v>0.62080549836928078</v>
      </c>
      <c r="J77" s="2">
        <v>258.73958660640557</v>
      </c>
      <c r="K77" s="2">
        <v>258.73958660640557</v>
      </c>
      <c r="L77" s="2">
        <v>0.77830461619060753</v>
      </c>
      <c r="M77" s="2">
        <v>210.99179930108502</v>
      </c>
      <c r="N77" s="2">
        <v>210.99179930108502</v>
      </c>
      <c r="O77" s="2">
        <v>0.70330599767028346</v>
      </c>
      <c r="P77" s="2">
        <v>261.1717435218772</v>
      </c>
      <c r="Q77" s="2">
        <v>261.1717435218772</v>
      </c>
      <c r="R77" s="2">
        <v>0.74049260992877008</v>
      </c>
      <c r="S77" s="2">
        <v>108.57899380557761</v>
      </c>
      <c r="T77" s="2">
        <v>108.57899380557761</v>
      </c>
      <c r="U77" s="2">
        <v>0.41035145051238703</v>
      </c>
      <c r="V77" s="1">
        <f t="shared" si="11"/>
        <v>218.32152907438007</v>
      </c>
      <c r="W77" s="1">
        <f t="shared" si="8"/>
        <v>21.302717825279903</v>
      </c>
      <c r="X77" s="1">
        <f t="shared" si="9"/>
        <v>0.64476984583866437</v>
      </c>
      <c r="Y77" s="1">
        <f t="shared" si="10"/>
        <v>4.5427211600921891E-2</v>
      </c>
    </row>
    <row r="78" spans="1:25" x14ac:dyDescent="0.15">
      <c r="B78" s="2">
        <f>B60-B67</f>
        <v>112.08434723057272</v>
      </c>
      <c r="E78" s="2">
        <f>E60-E67</f>
        <v>123.238227876677</v>
      </c>
      <c r="H78" s="2">
        <f>H60-H67</f>
        <v>107.43994200305411</v>
      </c>
      <c r="K78" s="2">
        <f>K60-K67</f>
        <v>57.26673920587848</v>
      </c>
      <c r="N78" s="2">
        <f>N60-N67</f>
        <v>74.669976944436343</v>
      </c>
      <c r="Q78" s="2">
        <f>Q60-Q67</f>
        <v>80.641554397269317</v>
      </c>
      <c r="T78" s="2">
        <f>T60-T67</f>
        <v>137.33511091502157</v>
      </c>
    </row>
    <row r="79" spans="1:25" x14ac:dyDescent="0.15">
      <c r="P79" s="3" t="s">
        <v>7</v>
      </c>
    </row>
    <row r="80" spans="1:25" x14ac:dyDescent="0.15">
      <c r="A80" s="3" t="s">
        <v>7</v>
      </c>
      <c r="D80" s="4">
        <v>43817</v>
      </c>
      <c r="H80" s="4">
        <v>43819</v>
      </c>
      <c r="K80" s="4">
        <v>43819</v>
      </c>
      <c r="N80" s="4">
        <v>43819</v>
      </c>
      <c r="P80" s="1" t="s">
        <v>1</v>
      </c>
      <c r="Q80" s="1" t="s">
        <v>2</v>
      </c>
      <c r="R80" s="1" t="s">
        <v>3</v>
      </c>
      <c r="S80" s="1" t="s">
        <v>4</v>
      </c>
    </row>
    <row r="81" spans="1:19" x14ac:dyDescent="0.15">
      <c r="A81" s="2">
        <v>-17</v>
      </c>
      <c r="B81" s="2">
        <v>879.13688016801405</v>
      </c>
      <c r="C81" s="2">
        <v>1.0318507983192655</v>
      </c>
      <c r="D81" s="2">
        <v>643.32775621831865</v>
      </c>
      <c r="E81" s="2">
        <v>652.1487566773435</v>
      </c>
      <c r="F81" s="2">
        <v>1.0185050080858091</v>
      </c>
      <c r="G81" s="2">
        <v>822.57752765687451</v>
      </c>
      <c r="H81" s="2">
        <v>830.46806637418558</v>
      </c>
      <c r="I81" s="2">
        <v>0.99612338535946443</v>
      </c>
      <c r="J81" s="2">
        <v>800.62146083511675</v>
      </c>
      <c r="K81" s="2">
        <v>805.15332574197782</v>
      </c>
      <c r="L81" s="2">
        <v>1.0173784757922388</v>
      </c>
      <c r="M81" s="2">
        <v>649.42043709969255</v>
      </c>
      <c r="N81" s="2">
        <v>647.72177340331814</v>
      </c>
      <c r="O81" s="2">
        <v>1.0134904919469849</v>
      </c>
      <c r="P81" s="1">
        <f>AVERAGE(B81,E81,H81,K81,N81)</f>
        <v>762.92576047296791</v>
      </c>
      <c r="Q81" s="1">
        <f t="shared" ref="Q81:Q103" si="12">STDEV(B81,E81,H81,K81,N81)/SQRT(5)</f>
        <v>47.641189060757995</v>
      </c>
      <c r="R81" s="1">
        <f t="shared" ref="R81:R103" si="13">AVERAGE(C81,F81,I81,L81,O81)</f>
        <v>1.0154696319007528</v>
      </c>
      <c r="S81" s="1">
        <f t="shared" ref="S81:S103" si="14">STDEV(C81,F81,I81,L81,O81)/SQRT(5)</f>
        <v>5.7419250126189911E-3</v>
      </c>
    </row>
    <row r="82" spans="1:19" x14ac:dyDescent="0.15">
      <c r="A82" s="2">
        <v>-14</v>
      </c>
      <c r="B82" s="2">
        <v>887.79850211086568</v>
      </c>
      <c r="C82" s="2">
        <v>1.0420170212568847</v>
      </c>
      <c r="D82" s="2">
        <v>664.70777952918581</v>
      </c>
      <c r="E82" s="2">
        <v>653.21700205425429</v>
      </c>
      <c r="F82" s="2">
        <v>1.0201733594475313</v>
      </c>
      <c r="G82" s="2">
        <v>838.35860509149666</v>
      </c>
      <c r="H82" s="2">
        <v>830.85689729541082</v>
      </c>
      <c r="I82" s="2">
        <v>0.99658977725250186</v>
      </c>
      <c r="J82" s="2">
        <v>808.68232171086629</v>
      </c>
      <c r="K82" s="2">
        <v>799.72964434890662</v>
      </c>
      <c r="L82" s="2">
        <v>1.0105252013506527</v>
      </c>
      <c r="M82" s="2">
        <v>646.02310970694361</v>
      </c>
      <c r="N82" s="2">
        <v>650.67618461928203</v>
      </c>
      <c r="O82" s="2">
        <v>1.0181132602398404</v>
      </c>
      <c r="P82" s="1">
        <f t="shared" ref="P82:P103" si="15">AVERAGE(B82,E82,H82,K82,N82)</f>
        <v>764.45564608574398</v>
      </c>
      <c r="Q82" s="1">
        <f t="shared" si="12"/>
        <v>48.05551114371503</v>
      </c>
      <c r="R82" s="1">
        <f t="shared" si="13"/>
        <v>1.0174837239094821</v>
      </c>
      <c r="S82" s="1">
        <f t="shared" si="14"/>
        <v>7.3976049406592435E-3</v>
      </c>
    </row>
    <row r="83" spans="1:19" x14ac:dyDescent="0.15">
      <c r="A83" s="2">
        <v>-11</v>
      </c>
      <c r="B83" s="2">
        <v>884.33485790963493</v>
      </c>
      <c r="C83" s="2">
        <v>1.0379517111615433</v>
      </c>
      <c r="D83" s="2">
        <v>651.61547041525841</v>
      </c>
      <c r="E83" s="2">
        <v>653.22674387660732</v>
      </c>
      <c r="F83" s="2">
        <v>1.0201885739131773</v>
      </c>
      <c r="G83" s="2">
        <v>831.63455913786117</v>
      </c>
      <c r="H83" s="2">
        <v>821.81607141365669</v>
      </c>
      <c r="I83" s="2">
        <v>0.98574555765102156</v>
      </c>
      <c r="J83" s="2">
        <v>789.88515050073681</v>
      </c>
      <c r="K83" s="2">
        <v>797.12494103172139</v>
      </c>
      <c r="L83" s="2">
        <v>1.0072339411570905</v>
      </c>
      <c r="M83" s="2">
        <v>656.58500705120957</v>
      </c>
      <c r="N83" s="2">
        <v>651.32525006048854</v>
      </c>
      <c r="O83" s="2">
        <v>1.0191288531692826</v>
      </c>
      <c r="P83" s="1">
        <f t="shared" si="15"/>
        <v>761.56557285842177</v>
      </c>
      <c r="Q83" s="1">
        <f t="shared" si="12"/>
        <v>46.82793996577692</v>
      </c>
      <c r="R83" s="1">
        <f t="shared" si="13"/>
        <v>1.014049727410423</v>
      </c>
      <c r="S83" s="1">
        <f t="shared" si="14"/>
        <v>8.6092065549551022E-3</v>
      </c>
    </row>
    <row r="84" spans="1:19" x14ac:dyDescent="0.15">
      <c r="A84" s="2">
        <v>-8</v>
      </c>
      <c r="B84" s="2">
        <v>862.3820842084275</v>
      </c>
      <c r="C84" s="2">
        <v>1.0121855448455721</v>
      </c>
      <c r="D84" s="2">
        <v>643.3569816853776</v>
      </c>
      <c r="E84" s="2">
        <v>646.27672554497462</v>
      </c>
      <c r="F84" s="2">
        <v>1.0093342582304774</v>
      </c>
      <c r="G84" s="2">
        <v>795.45505001161257</v>
      </c>
      <c r="H84" s="2">
        <v>817.57940549279499</v>
      </c>
      <c r="I84" s="2">
        <v>0.98066379452176433</v>
      </c>
      <c r="J84" s="2">
        <v>792.80735088356107</v>
      </c>
      <c r="K84" s="2">
        <v>790.93818850686193</v>
      </c>
      <c r="L84" s="2">
        <v>0.99941646260659833</v>
      </c>
      <c r="M84" s="2">
        <v>651.36763342331221</v>
      </c>
      <c r="N84" s="2">
        <v>648.24202309088321</v>
      </c>
      <c r="O84" s="2">
        <v>1.0143045268203461</v>
      </c>
      <c r="P84" s="1">
        <f t="shared" si="15"/>
        <v>753.08368536878857</v>
      </c>
      <c r="Q84" s="1">
        <f t="shared" si="12"/>
        <v>44.686856080425649</v>
      </c>
      <c r="R84" s="1">
        <f t="shared" si="13"/>
        <v>1.0031809174049517</v>
      </c>
      <c r="S84" s="1">
        <f t="shared" si="14"/>
        <v>6.1801033484526462E-3</v>
      </c>
    </row>
    <row r="85" spans="1:19" x14ac:dyDescent="0.15">
      <c r="A85" s="2">
        <v>-5</v>
      </c>
      <c r="B85" s="2">
        <v>844.33507999609276</v>
      </c>
      <c r="C85" s="2">
        <v>0.99100361501888823</v>
      </c>
      <c r="D85" s="2">
        <v>643.85772453428785</v>
      </c>
      <c r="E85" s="2">
        <v>641.30388702769449</v>
      </c>
      <c r="F85" s="2">
        <v>1.0015678385564493</v>
      </c>
      <c r="G85" s="2">
        <v>825.64860732891111</v>
      </c>
      <c r="H85" s="2">
        <v>820.98351568753435</v>
      </c>
      <c r="I85" s="2">
        <v>0.98474693017576387</v>
      </c>
      <c r="J85" s="2">
        <v>790.12206413628803</v>
      </c>
      <c r="K85" s="2">
        <v>791.85874615389582</v>
      </c>
      <c r="L85" s="2">
        <v>1.0005796640812432</v>
      </c>
      <c r="M85" s="2">
        <v>636.77342879812784</v>
      </c>
      <c r="N85" s="2">
        <v>643.20518547206109</v>
      </c>
      <c r="O85" s="2">
        <v>1.0064233851855124</v>
      </c>
      <c r="P85" s="1">
        <f t="shared" si="15"/>
        <v>748.33728286745577</v>
      </c>
      <c r="Q85" s="1">
        <f t="shared" si="12"/>
        <v>44.099929529897494</v>
      </c>
      <c r="R85" s="1">
        <f t="shared" si="13"/>
        <v>0.99686428660357151</v>
      </c>
      <c r="S85" s="1">
        <f t="shared" si="14"/>
        <v>3.9273502179989032E-3</v>
      </c>
    </row>
    <row r="86" spans="1:19" x14ac:dyDescent="0.15">
      <c r="A86" s="2">
        <v>-2</v>
      </c>
      <c r="B86" s="2">
        <v>852.06530124646417</v>
      </c>
      <c r="C86" s="2">
        <v>1</v>
      </c>
      <c r="D86" s="2">
        <v>636.696954863418</v>
      </c>
      <c r="E86" s="2">
        <v>640.27733969885298</v>
      </c>
      <c r="F86" s="2">
        <v>1</v>
      </c>
      <c r="G86" s="2">
        <v>841.84688972207971</v>
      </c>
      <c r="H86" s="2">
        <v>833.74774852549535</v>
      </c>
      <c r="I86" s="2">
        <v>1</v>
      </c>
      <c r="J86" s="2">
        <v>792.64682344183802</v>
      </c>
      <c r="K86" s="2">
        <v>791.38444378906297</v>
      </c>
      <c r="L86" s="2">
        <v>1</v>
      </c>
      <c r="M86" s="2">
        <v>641.47449419474322</v>
      </c>
      <c r="N86" s="2">
        <v>639.12396149643553</v>
      </c>
      <c r="O86" s="2">
        <v>1</v>
      </c>
      <c r="P86" s="1">
        <f>AVERAGE(B86,E86,H86,K86,N86)</f>
        <v>751.3197589512622</v>
      </c>
      <c r="Q86" s="1">
        <f t="shared" si="12"/>
        <v>46.619487646642469</v>
      </c>
      <c r="R86" s="1">
        <f t="shared" si="13"/>
        <v>1</v>
      </c>
      <c r="S86" s="1">
        <f t="shared" si="14"/>
        <v>0</v>
      </c>
    </row>
    <row r="87" spans="1:19" x14ac:dyDescent="0.15">
      <c r="A87" s="2">
        <v>1</v>
      </c>
      <c r="B87" s="2">
        <v>846.25970278051466</v>
      </c>
      <c r="C87" s="2">
        <v>0.9932625619489609</v>
      </c>
      <c r="D87" s="2">
        <v>614.1801692454485</v>
      </c>
      <c r="E87" s="2">
        <v>614.1801692454485</v>
      </c>
      <c r="F87" s="2">
        <v>0.95920688621809858</v>
      </c>
      <c r="G87" s="2">
        <v>811.84268449698914</v>
      </c>
      <c r="H87" s="2">
        <v>811.84268449698914</v>
      </c>
      <c r="I87" s="2">
        <v>0.97378275698331429</v>
      </c>
      <c r="J87" s="2">
        <v>792.83483966718813</v>
      </c>
      <c r="K87" s="2">
        <v>792.83483966718813</v>
      </c>
      <c r="L87" s="2">
        <v>1.0018130397614204</v>
      </c>
      <c r="M87" s="2">
        <v>631.42796795709273</v>
      </c>
      <c r="N87" s="2">
        <v>631.42796795709273</v>
      </c>
      <c r="O87" s="2">
        <v>0.98799556870144378</v>
      </c>
      <c r="P87" s="1">
        <f t="shared" si="15"/>
        <v>739.30907282944668</v>
      </c>
      <c r="Q87" s="1">
        <f t="shared" si="12"/>
        <v>48.404620174447324</v>
      </c>
      <c r="R87" s="1">
        <f t="shared" si="13"/>
        <v>0.98321216272264755</v>
      </c>
      <c r="S87" s="1">
        <f t="shared" si="14"/>
        <v>7.5334292212598441E-3</v>
      </c>
    </row>
    <row r="88" spans="1:19" x14ac:dyDescent="0.15">
      <c r="A88" s="2">
        <v>4</v>
      </c>
      <c r="B88" s="2">
        <v>779.19848002246499</v>
      </c>
      <c r="C88" s="2">
        <v>0.91455220659913727</v>
      </c>
      <c r="D88" s="2">
        <v>577.61097807852184</v>
      </c>
      <c r="E88" s="2">
        <v>577.61097807852184</v>
      </c>
      <c r="F88" s="2">
        <v>0.90209429654618445</v>
      </c>
      <c r="G88" s="2">
        <v>779.8839039058106</v>
      </c>
      <c r="H88" s="2">
        <v>779.8839039058106</v>
      </c>
      <c r="I88" s="2">
        <v>0.93544908708865371</v>
      </c>
      <c r="J88" s="2">
        <v>767.56710213132533</v>
      </c>
      <c r="K88" s="2">
        <v>767.56710213132533</v>
      </c>
      <c r="L88" s="2">
        <v>0.96988514295087869</v>
      </c>
      <c r="M88" s="2">
        <v>625.52357815906396</v>
      </c>
      <c r="N88" s="2">
        <v>625.52357815906396</v>
      </c>
      <c r="O88" s="2">
        <v>0.97875696785958999</v>
      </c>
      <c r="P88" s="1">
        <f t="shared" si="15"/>
        <v>705.95680845943741</v>
      </c>
      <c r="Q88" s="1">
        <f t="shared" si="12"/>
        <v>43.340248553474353</v>
      </c>
      <c r="R88" s="1">
        <f t="shared" si="13"/>
        <v>0.9401475402088888</v>
      </c>
      <c r="S88" s="1">
        <f t="shared" si="14"/>
        <v>1.5000431390339755E-2</v>
      </c>
    </row>
    <row r="89" spans="1:19" x14ac:dyDescent="0.15">
      <c r="A89" s="2">
        <v>7</v>
      </c>
      <c r="B89" s="2">
        <v>664.99501982714798</v>
      </c>
      <c r="C89" s="2">
        <v>0.78051058665158213</v>
      </c>
      <c r="D89" s="2">
        <v>495.14788634761413</v>
      </c>
      <c r="E89" s="2">
        <v>495.14788634761413</v>
      </c>
      <c r="F89" s="2">
        <v>0.77330608519071398</v>
      </c>
      <c r="G89" s="2">
        <v>759.79700026686692</v>
      </c>
      <c r="H89" s="2">
        <v>759.79700026686692</v>
      </c>
      <c r="I89" s="2">
        <v>0.91135540394250558</v>
      </c>
      <c r="J89" s="2">
        <v>709.36150656321638</v>
      </c>
      <c r="K89" s="2">
        <v>709.36150656321638</v>
      </c>
      <c r="L89" s="2">
        <v>0.89633751145213092</v>
      </c>
      <c r="M89" s="2">
        <v>626.94125927844141</v>
      </c>
      <c r="N89" s="2">
        <v>626.94125927844141</v>
      </c>
      <c r="O89" s="2">
        <v>0.9809752140172765</v>
      </c>
      <c r="P89" s="1">
        <f t="shared" si="15"/>
        <v>651.24853445665735</v>
      </c>
      <c r="Q89" s="1">
        <f t="shared" si="12"/>
        <v>44.892710312199718</v>
      </c>
      <c r="R89" s="1">
        <f t="shared" si="13"/>
        <v>0.86849696025084167</v>
      </c>
      <c r="S89" s="1">
        <f t="shared" si="14"/>
        <v>4.0041356552364057E-2</v>
      </c>
    </row>
    <row r="90" spans="1:19" x14ac:dyDescent="0.15">
      <c r="A90" s="2">
        <v>10</v>
      </c>
      <c r="B90" s="2">
        <v>633.31097557414694</v>
      </c>
      <c r="C90" s="2">
        <v>0.74332274128421005</v>
      </c>
      <c r="D90" s="2">
        <v>456.49168241012535</v>
      </c>
      <c r="E90" s="2">
        <v>456.49168241012535</v>
      </c>
      <c r="F90" s="2">
        <v>0.71293406592241981</v>
      </c>
      <c r="G90" s="2">
        <v>746.86187342173048</v>
      </c>
      <c r="H90" s="2">
        <v>746.86187342173048</v>
      </c>
      <c r="I90" s="2">
        <v>0.89584007847154901</v>
      </c>
      <c r="J90" s="2">
        <v>666.55385846295371</v>
      </c>
      <c r="K90" s="2">
        <v>666.55385846295371</v>
      </c>
      <c r="L90" s="2">
        <v>0.84224647265978481</v>
      </c>
      <c r="M90" s="2">
        <v>591.12664166138131</v>
      </c>
      <c r="N90" s="2">
        <v>591.12664166138131</v>
      </c>
      <c r="O90" s="2">
        <v>0.92493606894285918</v>
      </c>
      <c r="P90" s="1">
        <f t="shared" si="15"/>
        <v>618.86900630606749</v>
      </c>
      <c r="Q90" s="1">
        <f t="shared" si="12"/>
        <v>47.958640381968181</v>
      </c>
      <c r="R90" s="1">
        <f t="shared" si="13"/>
        <v>0.82385588545616462</v>
      </c>
      <c r="S90" s="1">
        <f t="shared" si="14"/>
        <v>4.1548994328606211E-2</v>
      </c>
    </row>
    <row r="91" spans="1:19" x14ac:dyDescent="0.15">
      <c r="A91" s="2">
        <v>13</v>
      </c>
      <c r="B91" s="2">
        <v>578.88055348231524</v>
      </c>
      <c r="C91" s="2">
        <v>0.67943726934544046</v>
      </c>
      <c r="D91" s="2">
        <v>434.08428234399724</v>
      </c>
      <c r="E91" s="2">
        <v>434.08428234399724</v>
      </c>
      <c r="F91" s="2">
        <v>0.67793890729969897</v>
      </c>
      <c r="G91" s="2">
        <v>729.21041647179118</v>
      </c>
      <c r="H91" s="2">
        <v>729.21041647179118</v>
      </c>
      <c r="I91" s="2">
        <v>0.87466764600190849</v>
      </c>
      <c r="J91" s="2">
        <v>636.461340258468</v>
      </c>
      <c r="K91" s="2">
        <v>636.461340258468</v>
      </c>
      <c r="L91" s="2">
        <v>0.80422206249490524</v>
      </c>
      <c r="M91" s="2">
        <v>573.31328075753447</v>
      </c>
      <c r="N91" s="2">
        <v>573.31328075753447</v>
      </c>
      <c r="O91" s="2">
        <v>0.89706349672591845</v>
      </c>
      <c r="P91" s="1">
        <f t="shared" si="15"/>
        <v>590.38997466282115</v>
      </c>
      <c r="Q91" s="1">
        <f t="shared" si="12"/>
        <v>48.088062704686806</v>
      </c>
      <c r="R91" s="1">
        <f t="shared" si="13"/>
        <v>0.78666587637357421</v>
      </c>
      <c r="S91" s="1">
        <f t="shared" si="14"/>
        <v>4.6668883465051728E-2</v>
      </c>
    </row>
    <row r="92" spans="1:19" x14ac:dyDescent="0.15">
      <c r="A92" s="2">
        <v>16</v>
      </c>
      <c r="B92" s="2">
        <v>543.46059002796437</v>
      </c>
      <c r="C92" s="2">
        <v>0.63786454228634315</v>
      </c>
      <c r="D92" s="2">
        <v>395.49648093114979</v>
      </c>
      <c r="E92" s="2">
        <v>395.49648093114979</v>
      </c>
      <c r="F92" s="2">
        <v>0.61767371690012463</v>
      </c>
      <c r="G92" s="2">
        <v>694.30304674560705</v>
      </c>
      <c r="H92" s="2">
        <v>694.30304674560705</v>
      </c>
      <c r="I92" s="2">
        <v>0.83279722531558953</v>
      </c>
      <c r="J92" s="2">
        <v>610.58273498210428</v>
      </c>
      <c r="K92" s="2">
        <v>610.58273498210428</v>
      </c>
      <c r="L92" s="2">
        <v>0.77152228327281314</v>
      </c>
      <c r="M92" s="2">
        <v>545.13419433340891</v>
      </c>
      <c r="N92" s="2">
        <v>545.13419433340891</v>
      </c>
      <c r="O92" s="2">
        <v>0.85297167005696906</v>
      </c>
      <c r="P92" s="1">
        <f t="shared" si="15"/>
        <v>557.79540940404695</v>
      </c>
      <c r="Q92" s="1">
        <f t="shared" si="12"/>
        <v>49.054853170363593</v>
      </c>
      <c r="R92" s="1">
        <f t="shared" si="13"/>
        <v>0.74256588756636799</v>
      </c>
      <c r="S92" s="1">
        <f t="shared" si="14"/>
        <v>4.8851832088907546E-2</v>
      </c>
    </row>
    <row r="93" spans="1:19" x14ac:dyDescent="0.15">
      <c r="A93" s="2">
        <v>19</v>
      </c>
      <c r="B93" s="2">
        <v>525.11269361227926</v>
      </c>
      <c r="C93" s="2">
        <v>0.6163294525965719</v>
      </c>
      <c r="D93" s="2">
        <v>376.53974909852639</v>
      </c>
      <c r="E93" s="2">
        <v>376.53974909852639</v>
      </c>
      <c r="F93" s="2">
        <v>0.58806770123149521</v>
      </c>
      <c r="G93" s="2">
        <v>666.85853207086814</v>
      </c>
      <c r="H93" s="2">
        <v>666.85853207086814</v>
      </c>
      <c r="I93" s="2">
        <v>0.79987829203654559</v>
      </c>
      <c r="J93" s="2">
        <v>594.50837361019228</v>
      </c>
      <c r="K93" s="2">
        <v>594.50837361019228</v>
      </c>
      <c r="L93" s="2">
        <v>0.75121098510259321</v>
      </c>
      <c r="M93" s="2">
        <v>540.02101375369705</v>
      </c>
      <c r="N93" s="2">
        <v>540.02101375369705</v>
      </c>
      <c r="O93" s="2">
        <v>0.84497107456375686</v>
      </c>
      <c r="P93" s="1">
        <f t="shared" si="15"/>
        <v>540.60807242911255</v>
      </c>
      <c r="Q93" s="1">
        <f t="shared" si="12"/>
        <v>47.960028748032045</v>
      </c>
      <c r="R93" s="1">
        <f t="shared" si="13"/>
        <v>0.72009150110619247</v>
      </c>
      <c r="S93" s="1">
        <f t="shared" si="14"/>
        <v>5.0559919206015561E-2</v>
      </c>
    </row>
    <row r="94" spans="1:19" x14ac:dyDescent="0.15">
      <c r="A94" s="2">
        <v>22</v>
      </c>
      <c r="B94" s="2">
        <v>523.96808020472577</v>
      </c>
      <c r="C94" s="2">
        <v>0.61498600962995986</v>
      </c>
      <c r="D94" s="2">
        <v>368.40912079097899</v>
      </c>
      <c r="E94" s="2">
        <v>368.40912079097899</v>
      </c>
      <c r="F94" s="2">
        <v>0.57536954676086061</v>
      </c>
      <c r="G94" s="2">
        <v>679.32014843308491</v>
      </c>
      <c r="H94" s="2">
        <v>679.32014843308491</v>
      </c>
      <c r="I94" s="2">
        <v>0.81482565483157599</v>
      </c>
      <c r="J94" s="2">
        <v>571.03663288080736</v>
      </c>
      <c r="K94" s="2">
        <v>571.03663288080736</v>
      </c>
      <c r="L94" s="2">
        <v>0.72155248026384555</v>
      </c>
      <c r="M94" s="2">
        <v>525.08593217239138</v>
      </c>
      <c r="N94" s="2">
        <v>525.08593217239138</v>
      </c>
      <c r="O94" s="2">
        <v>0.82160214703863454</v>
      </c>
      <c r="P94" s="1">
        <f t="shared" si="15"/>
        <v>533.56398289639765</v>
      </c>
      <c r="Q94" s="1">
        <f t="shared" si="12"/>
        <v>50.044553379173557</v>
      </c>
      <c r="R94" s="1">
        <f t="shared" si="13"/>
        <v>0.70966716770497529</v>
      </c>
      <c r="S94" s="1">
        <f t="shared" si="14"/>
        <v>5.0363369800619458E-2</v>
      </c>
    </row>
    <row r="95" spans="1:19" x14ac:dyDescent="0.15">
      <c r="A95" s="2">
        <v>25</v>
      </c>
      <c r="B95" s="2">
        <v>497.28429261422468</v>
      </c>
      <c r="C95" s="2">
        <v>0.5836670101105923</v>
      </c>
      <c r="D95" s="2">
        <v>361.30407966330648</v>
      </c>
      <c r="E95" s="2">
        <v>361.30407966330648</v>
      </c>
      <c r="F95" s="2">
        <v>0.5642731214482376</v>
      </c>
      <c r="G95" s="2">
        <v>685.12935071835591</v>
      </c>
      <c r="H95" s="2">
        <v>685.12935071835591</v>
      </c>
      <c r="I95" s="2">
        <v>0.8217936316640948</v>
      </c>
      <c r="J95" s="2">
        <v>559.69949589582052</v>
      </c>
      <c r="K95" s="2">
        <v>559.69949589582052</v>
      </c>
      <c r="L95" s="2">
        <v>0.70722706077308639</v>
      </c>
      <c r="M95" s="2">
        <v>510.95629750973342</v>
      </c>
      <c r="N95" s="2">
        <v>510.95629750973342</v>
      </c>
      <c r="O95" s="2">
        <v>0.79949350259698548</v>
      </c>
      <c r="P95" s="1">
        <f t="shared" si="15"/>
        <v>522.87470328028814</v>
      </c>
      <c r="Q95" s="1">
        <f t="shared" si="12"/>
        <v>52.242042406752532</v>
      </c>
      <c r="R95" s="1">
        <f t="shared" si="13"/>
        <v>0.69529086531859929</v>
      </c>
      <c r="S95" s="1">
        <f t="shared" si="14"/>
        <v>5.3211439809095214E-2</v>
      </c>
    </row>
    <row r="96" spans="1:19" x14ac:dyDescent="0.15">
      <c r="A96" s="2">
        <v>28</v>
      </c>
      <c r="B96" s="2">
        <v>515.10479530821385</v>
      </c>
      <c r="C96" s="2">
        <v>0.60458309308475799</v>
      </c>
      <c r="D96" s="2">
        <v>338.45230902745533</v>
      </c>
      <c r="E96" s="2">
        <v>338.45230902745533</v>
      </c>
      <c r="F96" s="2">
        <v>0.52858395912455935</v>
      </c>
      <c r="G96" s="2">
        <v>658.72508351144768</v>
      </c>
      <c r="H96" s="2">
        <v>658.72508351144768</v>
      </c>
      <c r="I96" s="2">
        <v>0.79012244633734874</v>
      </c>
      <c r="J96" s="2">
        <v>548.91797111037965</v>
      </c>
      <c r="K96" s="2">
        <v>548.91797111037965</v>
      </c>
      <c r="L96" s="2">
        <v>0.69360370370277946</v>
      </c>
      <c r="M96" s="2">
        <v>511.52785753101347</v>
      </c>
      <c r="N96" s="2">
        <v>511.52785753101347</v>
      </c>
      <c r="O96" s="2">
        <v>0.80038782276797593</v>
      </c>
      <c r="P96" s="1">
        <f t="shared" si="15"/>
        <v>514.54560329770197</v>
      </c>
      <c r="Q96" s="1">
        <f t="shared" si="12"/>
        <v>51.472055503894758</v>
      </c>
      <c r="R96" s="1">
        <f t="shared" si="13"/>
        <v>0.68345620500348436</v>
      </c>
      <c r="S96" s="1">
        <f t="shared" si="14"/>
        <v>5.2611805866408741E-2</v>
      </c>
    </row>
    <row r="97" spans="1:19" x14ac:dyDescent="0.15">
      <c r="A97" s="2">
        <v>31</v>
      </c>
      <c r="B97" s="2">
        <v>489.30159670847337</v>
      </c>
      <c r="C97" s="2">
        <v>0.57429764871886546</v>
      </c>
      <c r="D97" s="2">
        <v>330.6685333647406</v>
      </c>
      <c r="E97" s="2">
        <v>330.6685333647406</v>
      </c>
      <c r="F97" s="2">
        <v>0.51642750798803783</v>
      </c>
      <c r="G97" s="2">
        <v>650.74959894850508</v>
      </c>
      <c r="H97" s="2">
        <v>650.74959894850508</v>
      </c>
      <c r="I97" s="2">
        <v>0.78055607406561722</v>
      </c>
      <c r="J97" s="2">
        <v>520.16618123586261</v>
      </c>
      <c r="K97" s="2">
        <v>520.16618123586261</v>
      </c>
      <c r="L97" s="2">
        <v>0.65727341576429443</v>
      </c>
      <c r="M97" s="2">
        <v>499.08361335207849</v>
      </c>
      <c r="N97" s="2">
        <v>499.08361335207849</v>
      </c>
      <c r="O97" s="2">
        <v>0.78091630942274837</v>
      </c>
      <c r="P97" s="1">
        <f t="shared" si="15"/>
        <v>497.99390472193198</v>
      </c>
      <c r="Q97" s="1">
        <f t="shared" si="12"/>
        <v>50.94135625784525</v>
      </c>
      <c r="R97" s="1">
        <f t="shared" si="13"/>
        <v>0.66189419119191262</v>
      </c>
      <c r="S97" s="1">
        <f t="shared" si="14"/>
        <v>5.3433121196692974E-2</v>
      </c>
    </row>
    <row r="98" spans="1:19" x14ac:dyDescent="0.15">
      <c r="A98" s="2">
        <v>34</v>
      </c>
      <c r="B98" s="2">
        <v>491.4761318123667</v>
      </c>
      <c r="C98" s="2">
        <v>0.57684991996756652</v>
      </c>
      <c r="D98" s="2">
        <v>326.36838906211563</v>
      </c>
      <c r="E98" s="2">
        <v>326.36838906211563</v>
      </c>
      <c r="F98" s="2">
        <v>0.5097116805592935</v>
      </c>
      <c r="G98" s="2">
        <v>635.63644776409978</v>
      </c>
      <c r="H98" s="2">
        <v>635.63644776409978</v>
      </c>
      <c r="I98" s="2">
        <v>0.76242826887861315</v>
      </c>
      <c r="J98" s="2">
        <v>534.1348687982935</v>
      </c>
      <c r="K98" s="2">
        <v>534.1348687982935</v>
      </c>
      <c r="L98" s="2">
        <v>0.67492401920431322</v>
      </c>
      <c r="M98" s="2">
        <v>486.840502086296</v>
      </c>
      <c r="N98" s="2">
        <v>486.840502086296</v>
      </c>
      <c r="O98" s="2">
        <v>0.76175950881911436</v>
      </c>
      <c r="P98" s="1">
        <f t="shared" si="15"/>
        <v>494.89126790463433</v>
      </c>
      <c r="Q98" s="1">
        <f t="shared" si="12"/>
        <v>49.912776191539706</v>
      </c>
      <c r="R98" s="1">
        <f t="shared" si="13"/>
        <v>0.65713467948578008</v>
      </c>
      <c r="S98" s="1">
        <f t="shared" si="14"/>
        <v>5.0263674115236467E-2</v>
      </c>
    </row>
    <row r="99" spans="1:19" x14ac:dyDescent="0.15">
      <c r="A99" s="2">
        <v>37</v>
      </c>
      <c r="B99" s="2">
        <v>492.41932888753126</v>
      </c>
      <c r="C99" s="2">
        <v>0.57795695878818221</v>
      </c>
      <c r="D99" s="2">
        <v>316.20810619891347</v>
      </c>
      <c r="E99" s="2">
        <v>316.20810619891347</v>
      </c>
      <c r="F99" s="2">
        <v>0.49384367671234342</v>
      </c>
      <c r="G99" s="2">
        <v>629.53528271466712</v>
      </c>
      <c r="H99" s="2">
        <v>629.53528271466712</v>
      </c>
      <c r="I99" s="2">
        <v>0.75511009081764069</v>
      </c>
      <c r="J99" s="2">
        <v>512.44503405539467</v>
      </c>
      <c r="K99" s="2">
        <v>512.44503405539467</v>
      </c>
      <c r="L99" s="2">
        <v>0.64751710140939434</v>
      </c>
      <c r="M99" s="2">
        <v>490.83008324793514</v>
      </c>
      <c r="N99" s="2">
        <v>490.83008324793514</v>
      </c>
      <c r="O99" s="2">
        <v>0.76800200789850592</v>
      </c>
      <c r="P99" s="1">
        <f t="shared" si="15"/>
        <v>488.28756702088833</v>
      </c>
      <c r="Q99" s="1">
        <f t="shared" si="12"/>
        <v>50.084616941683159</v>
      </c>
      <c r="R99" s="1">
        <f t="shared" si="13"/>
        <v>0.64848596712521334</v>
      </c>
      <c r="S99" s="1">
        <f t="shared" si="14"/>
        <v>5.2221789253730111E-2</v>
      </c>
    </row>
    <row r="100" spans="1:19" x14ac:dyDescent="0.15">
      <c r="A100" s="2">
        <v>40</v>
      </c>
      <c r="B100" s="2">
        <v>516.77282971324087</v>
      </c>
      <c r="C100" s="2">
        <v>0.60654087994511841</v>
      </c>
      <c r="D100" s="2">
        <v>308.91840636120747</v>
      </c>
      <c r="E100" s="2">
        <v>308.91840636120747</v>
      </c>
      <c r="F100" s="2">
        <v>0.48245885735000388</v>
      </c>
      <c r="G100" s="2">
        <v>623.9600042507592</v>
      </c>
      <c r="H100" s="2">
        <v>623.9600042507592</v>
      </c>
      <c r="I100" s="2">
        <v>0.74842269911330117</v>
      </c>
      <c r="J100" s="2">
        <v>512.89589518228286</v>
      </c>
      <c r="K100" s="2">
        <v>512.89589518228286</v>
      </c>
      <c r="L100" s="2">
        <v>0.64808680210043323</v>
      </c>
      <c r="M100" s="2">
        <v>486.24779521122633</v>
      </c>
      <c r="N100" s="2">
        <v>486.24779521122633</v>
      </c>
      <c r="O100" s="2">
        <v>0.76083210015838887</v>
      </c>
      <c r="P100" s="1">
        <f t="shared" si="15"/>
        <v>489.75898614374336</v>
      </c>
      <c r="Q100" s="1">
        <f t="shared" si="12"/>
        <v>50.985596653889807</v>
      </c>
      <c r="R100" s="1">
        <f t="shared" si="13"/>
        <v>0.64926826773344914</v>
      </c>
      <c r="S100" s="1">
        <f t="shared" si="14"/>
        <v>5.0956106056257271E-2</v>
      </c>
    </row>
    <row r="101" spans="1:19" x14ac:dyDescent="0.15">
      <c r="A101" s="2">
        <v>43</v>
      </c>
      <c r="B101" s="2">
        <v>486.38271272575332</v>
      </c>
      <c r="C101" s="2">
        <v>0.57087172855135371</v>
      </c>
      <c r="D101" s="2">
        <v>317.98746842648364</v>
      </c>
      <c r="E101" s="2">
        <v>317.98746842648364</v>
      </c>
      <c r="F101" s="2">
        <v>0.49662262755971209</v>
      </c>
      <c r="G101" s="2">
        <v>618.06156948955868</v>
      </c>
      <c r="H101" s="2">
        <v>618.06156948955868</v>
      </c>
      <c r="I101" s="2">
        <v>0.74134769040369275</v>
      </c>
      <c r="J101" s="2">
        <v>518.05794695244356</v>
      </c>
      <c r="K101" s="2">
        <v>518.05794695244356</v>
      </c>
      <c r="L101" s="2">
        <v>0.65460948566141464</v>
      </c>
      <c r="M101" s="2">
        <v>480.10481362638711</v>
      </c>
      <c r="N101" s="2">
        <v>480.10481362638711</v>
      </c>
      <c r="O101" s="2">
        <v>0.75122017466184809</v>
      </c>
      <c r="P101" s="1">
        <f t="shared" si="15"/>
        <v>484.11890224412525</v>
      </c>
      <c r="Q101" s="1">
        <f t="shared" si="12"/>
        <v>48.328763646594282</v>
      </c>
      <c r="R101" s="1">
        <f t="shared" si="13"/>
        <v>0.6429343413676043</v>
      </c>
      <c r="S101" s="1">
        <f t="shared" si="14"/>
        <v>4.9064985334918897E-2</v>
      </c>
    </row>
    <row r="102" spans="1:19" x14ac:dyDescent="0.15">
      <c r="A102" s="2">
        <v>46</v>
      </c>
      <c r="B102" s="2">
        <v>486.1912795692744</v>
      </c>
      <c r="C102" s="2">
        <v>0.57064704174797465</v>
      </c>
      <c r="D102" s="2">
        <v>302.86789136165663</v>
      </c>
      <c r="E102" s="2">
        <v>302.86789136165663</v>
      </c>
      <c r="F102" s="2">
        <v>0.47300935711644021</v>
      </c>
      <c r="G102" s="2">
        <v>624.64718457680635</v>
      </c>
      <c r="H102" s="2">
        <v>624.64718457680635</v>
      </c>
      <c r="I102" s="2">
        <v>0.74924695283292109</v>
      </c>
      <c r="J102" s="2">
        <v>515.03420194186731</v>
      </c>
      <c r="K102" s="2">
        <v>515.03420194186731</v>
      </c>
      <c r="L102" s="2">
        <v>0.65078873128868753</v>
      </c>
      <c r="M102" s="2">
        <v>482.36694882556787</v>
      </c>
      <c r="N102" s="2">
        <v>482.36694882556787</v>
      </c>
      <c r="O102" s="2">
        <v>0.75475973842210586</v>
      </c>
      <c r="P102" s="1">
        <f t="shared" si="15"/>
        <v>482.22150125503447</v>
      </c>
      <c r="Q102" s="1">
        <f t="shared" si="12"/>
        <v>51.742268153166307</v>
      </c>
      <c r="R102" s="1">
        <f t="shared" si="13"/>
        <v>0.63969036428162585</v>
      </c>
      <c r="S102" s="1">
        <f t="shared" si="14"/>
        <v>5.381278623449514E-2</v>
      </c>
    </row>
    <row r="103" spans="1:19" x14ac:dyDescent="0.15">
      <c r="A103" s="2">
        <v>49</v>
      </c>
      <c r="B103" s="2">
        <v>527.081969527453</v>
      </c>
      <c r="C103" s="2">
        <v>0.61864080930452225</v>
      </c>
      <c r="D103" s="2">
        <v>303.35922936865558</v>
      </c>
      <c r="E103" s="2">
        <v>303.35922936865558</v>
      </c>
      <c r="F103" s="2">
        <v>0.47377671305428015</v>
      </c>
      <c r="G103" s="2">
        <v>599.29643141494739</v>
      </c>
      <c r="H103" s="2">
        <v>599.29643141494739</v>
      </c>
      <c r="I103" s="2">
        <v>0.71883942834946302</v>
      </c>
      <c r="J103" s="2">
        <v>509.83098156939013</v>
      </c>
      <c r="K103" s="2">
        <v>509.83098156939013</v>
      </c>
      <c r="L103" s="2">
        <v>0.64421402776015935</v>
      </c>
      <c r="M103" s="2">
        <v>481.77777991382158</v>
      </c>
      <c r="N103" s="2">
        <v>481.77777991382158</v>
      </c>
      <c r="O103" s="2">
        <v>0.75383786561386568</v>
      </c>
      <c r="P103" s="1">
        <f t="shared" si="15"/>
        <v>484.26927835885351</v>
      </c>
      <c r="Q103" s="1">
        <f t="shared" si="12"/>
        <v>49.220029726956042</v>
      </c>
      <c r="R103" s="1">
        <f t="shared" si="13"/>
        <v>0.64186176881645807</v>
      </c>
      <c r="S103" s="1">
        <f t="shared" si="14"/>
        <v>4.8611489575268708E-2</v>
      </c>
    </row>
    <row r="104" spans="1:19" x14ac:dyDescent="0.15">
      <c r="B104" s="2">
        <f>B86-B93</f>
        <v>326.95260763418491</v>
      </c>
      <c r="E104" s="2">
        <f>E86-E93</f>
        <v>263.7375906003266</v>
      </c>
      <c r="H104" s="2">
        <f>H86-H93</f>
        <v>166.88921645462722</v>
      </c>
      <c r="K104" s="2">
        <f>K86-K93</f>
        <v>196.87607017887069</v>
      </c>
      <c r="N104" s="2">
        <f>N86-N93</f>
        <v>99.102947742738479</v>
      </c>
    </row>
  </sheetData>
  <pageMargins left="0.75" right="0.75" top="1" bottom="1" header="0.5" footer="0.5"/>
  <pageSetup paperSize="9" orientation="portrait" horizontalDpi="360" verticalDpi="36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6C215-4029-2346-8FBD-FFF769CEBA27}">
  <dimension ref="A1:D25"/>
  <sheetViews>
    <sheetView workbookViewId="0">
      <selection activeCell="G21" sqref="G21"/>
    </sheetView>
  </sheetViews>
  <sheetFormatPr baseColWidth="10" defaultColWidth="8.83203125" defaultRowHeight="15" x14ac:dyDescent="0.2"/>
  <cols>
    <col min="1" max="16384" width="8.83203125" style="6"/>
  </cols>
  <sheetData>
    <row r="1" spans="1:4" x14ac:dyDescent="0.2">
      <c r="A1" s="6" t="s">
        <v>8</v>
      </c>
      <c r="B1" s="6" t="s">
        <v>9</v>
      </c>
      <c r="C1" s="6" t="s">
        <v>10</v>
      </c>
      <c r="D1" s="6" t="s">
        <v>11</v>
      </c>
    </row>
    <row r="2" spans="1:4" x14ac:dyDescent="0.2">
      <c r="A2" s="6" t="s">
        <v>12</v>
      </c>
      <c r="B2" s="6">
        <v>143.4825419</v>
      </c>
      <c r="C2" s="6">
        <v>77.066122859999993</v>
      </c>
      <c r="D2" s="6">
        <v>3.863915253</v>
      </c>
    </row>
    <row r="3" spans="1:4" x14ac:dyDescent="0.2">
      <c r="A3" s="6" t="s">
        <v>12</v>
      </c>
      <c r="B3" s="6">
        <v>146.70132240000001</v>
      </c>
      <c r="C3" s="6">
        <v>83</v>
      </c>
      <c r="D3" s="6">
        <v>3.6855669899999999</v>
      </c>
    </row>
    <row r="4" spans="1:4" x14ac:dyDescent="0.2">
      <c r="A4" s="6" t="s">
        <v>12</v>
      </c>
      <c r="B4" s="6">
        <v>141.05191930000001</v>
      </c>
      <c r="C4" s="6">
        <v>64.096579449999993</v>
      </c>
      <c r="D4" s="6">
        <v>4.7493262349999998</v>
      </c>
    </row>
    <row r="5" spans="1:4" x14ac:dyDescent="0.2">
      <c r="A5" s="6" t="s">
        <v>12</v>
      </c>
      <c r="B5" s="6">
        <v>151.73954889999999</v>
      </c>
      <c r="C5" s="6">
        <v>76.807492460000006</v>
      </c>
      <c r="D5" s="6">
        <v>4.9674541750000003</v>
      </c>
    </row>
    <row r="6" spans="1:4" x14ac:dyDescent="0.2">
      <c r="A6" s="6" t="s">
        <v>12</v>
      </c>
      <c r="B6" s="6">
        <v>189.35542029999999</v>
      </c>
      <c r="C6" s="6">
        <v>101.8032874</v>
      </c>
      <c r="D6" s="6">
        <v>2.9192138270000001</v>
      </c>
    </row>
    <row r="7" spans="1:4" x14ac:dyDescent="0.2">
      <c r="A7" s="6" t="s">
        <v>12</v>
      </c>
      <c r="B7" s="6">
        <v>102.0025358</v>
      </c>
      <c r="C7" s="6">
        <v>46</v>
      </c>
      <c r="D7" s="6">
        <v>3.9121148360000002</v>
      </c>
    </row>
    <row r="8" spans="1:4" x14ac:dyDescent="0.2">
      <c r="A8" s="6" t="s">
        <v>12</v>
      </c>
      <c r="B8" s="6">
        <v>133.5843825</v>
      </c>
      <c r="C8" s="6">
        <v>70.386578049999997</v>
      </c>
      <c r="D8" s="6">
        <v>5.888380722</v>
      </c>
    </row>
    <row r="9" spans="1:4" x14ac:dyDescent="0.2">
      <c r="A9" s="6" t="s">
        <v>13</v>
      </c>
      <c r="B9" s="6">
        <v>515.99926349999998</v>
      </c>
      <c r="C9" s="6">
        <v>289.89823969999998</v>
      </c>
      <c r="D9" s="6">
        <v>4.5660753590000001</v>
      </c>
    </row>
    <row r="10" spans="1:4" x14ac:dyDescent="0.2">
      <c r="A10" s="6" t="s">
        <v>13</v>
      </c>
      <c r="B10" s="6">
        <v>456.10441040000001</v>
      </c>
      <c r="C10" s="6">
        <v>268.73940679999998</v>
      </c>
      <c r="D10" s="6">
        <v>8.8099189179999993</v>
      </c>
    </row>
    <row r="11" spans="1:4" x14ac:dyDescent="0.2">
      <c r="A11" s="6" t="s">
        <v>13</v>
      </c>
      <c r="B11" s="6">
        <v>435.13857839999997</v>
      </c>
      <c r="C11" s="6">
        <v>248.37512290000001</v>
      </c>
      <c r="D11" s="6">
        <v>7.7903197979999996</v>
      </c>
    </row>
    <row r="12" spans="1:4" x14ac:dyDescent="0.2">
      <c r="A12" s="6" t="s">
        <v>13</v>
      </c>
      <c r="B12" s="6">
        <v>338.93796600000002</v>
      </c>
      <c r="C12" s="6">
        <v>216.69560039999999</v>
      </c>
      <c r="D12" s="6">
        <v>4.7604393329999999</v>
      </c>
    </row>
    <row r="13" spans="1:4" x14ac:dyDescent="0.2">
      <c r="A13" s="6" t="s">
        <v>13</v>
      </c>
      <c r="B13" s="6">
        <v>374.52343730000001</v>
      </c>
      <c r="C13" s="6">
        <v>175.59432469999999</v>
      </c>
      <c r="D13" s="6">
        <v>7.2269192120000003</v>
      </c>
    </row>
    <row r="14" spans="1:4" x14ac:dyDescent="0.2">
      <c r="A14" s="6" t="s">
        <v>14</v>
      </c>
      <c r="B14" s="6">
        <v>327.0225365</v>
      </c>
      <c r="C14" s="6">
        <v>202.073905</v>
      </c>
      <c r="D14" s="6">
        <v>3.9893620329999999</v>
      </c>
    </row>
    <row r="15" spans="1:4" x14ac:dyDescent="0.2">
      <c r="A15" s="6" t="s">
        <v>14</v>
      </c>
      <c r="B15" s="6">
        <v>427.9321966</v>
      </c>
      <c r="C15" s="6">
        <v>274.78271840000002</v>
      </c>
      <c r="D15" s="6">
        <v>6.4574627470000001</v>
      </c>
    </row>
    <row r="16" spans="1:4" x14ac:dyDescent="0.2">
      <c r="A16" s="6" t="s">
        <v>14</v>
      </c>
      <c r="B16" s="6">
        <v>341.35050180000002</v>
      </c>
      <c r="C16" s="6">
        <v>211.91195690000001</v>
      </c>
      <c r="D16" s="6">
        <v>6.5292531839999999</v>
      </c>
    </row>
    <row r="17" spans="1:4" x14ac:dyDescent="0.2">
      <c r="A17" s="6" t="s">
        <v>14</v>
      </c>
      <c r="B17" s="6">
        <v>332.44139519999999</v>
      </c>
      <c r="C17" s="6">
        <v>258.7395866</v>
      </c>
      <c r="D17" s="6">
        <v>3.918648395</v>
      </c>
    </row>
    <row r="18" spans="1:4" x14ac:dyDescent="0.2">
      <c r="A18" s="6" t="s">
        <v>14</v>
      </c>
      <c r="B18" s="6">
        <v>300.06071320000001</v>
      </c>
      <c r="C18" s="6">
        <v>210.9917993</v>
      </c>
      <c r="D18" s="6">
        <v>4.6293079439999998</v>
      </c>
    </row>
    <row r="19" spans="1:4" x14ac:dyDescent="0.2">
      <c r="A19" s="6" t="s">
        <v>14</v>
      </c>
      <c r="B19" s="6">
        <v>352.73542600000002</v>
      </c>
      <c r="C19" s="6">
        <v>261.17174349999999</v>
      </c>
      <c r="D19" s="6">
        <v>4.8625555030000003</v>
      </c>
    </row>
    <row r="20" spans="1:4" x14ac:dyDescent="0.2">
      <c r="A20" s="6" t="s">
        <v>14</v>
      </c>
      <c r="B20" s="6">
        <v>264.606379</v>
      </c>
      <c r="C20" s="6">
        <v>108.57899380000001</v>
      </c>
      <c r="D20" s="6">
        <v>4.8384307870000001</v>
      </c>
    </row>
    <row r="21" spans="1:4" x14ac:dyDescent="0.2">
      <c r="A21" s="6" t="s">
        <v>15</v>
      </c>
      <c r="B21" s="6">
        <v>852.06530120000002</v>
      </c>
      <c r="C21" s="6">
        <v>527.08196950000001</v>
      </c>
      <c r="D21" s="6">
        <v>6.8917647129999997</v>
      </c>
    </row>
    <row r="22" spans="1:4" x14ac:dyDescent="0.2">
      <c r="A22" s="6" t="s">
        <v>15</v>
      </c>
      <c r="B22" s="6">
        <v>640.27733969999997</v>
      </c>
      <c r="C22" s="6">
        <v>303.3592294</v>
      </c>
      <c r="D22" s="6">
        <v>8.8292442799999993</v>
      </c>
    </row>
    <row r="23" spans="1:4" x14ac:dyDescent="0.2">
      <c r="A23" s="6" t="s">
        <v>15</v>
      </c>
      <c r="B23" s="6">
        <v>833.74774849999994</v>
      </c>
      <c r="C23" s="6">
        <v>599.29643139999996</v>
      </c>
      <c r="D23" s="6">
        <v>14.09040023</v>
      </c>
    </row>
    <row r="24" spans="1:4" x14ac:dyDescent="0.2">
      <c r="A24" s="6" t="s">
        <v>15</v>
      </c>
      <c r="B24" s="6">
        <v>791.38444379999999</v>
      </c>
      <c r="C24" s="6">
        <v>509.83098159999997</v>
      </c>
      <c r="D24" s="6">
        <v>11.589539419999999</v>
      </c>
    </row>
    <row r="25" spans="1:4" x14ac:dyDescent="0.2">
      <c r="A25" s="6" t="s">
        <v>15</v>
      </c>
      <c r="B25" s="6">
        <v>639.12396149999995</v>
      </c>
      <c r="C25" s="6">
        <v>481.77777989999998</v>
      </c>
      <c r="D25" s="6">
        <v>14.457391380000001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9a-b</vt:lpstr>
      <vt:lpstr>Figure 9c-d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Hannes Kollist</dc:creator>
  <cp:lastModifiedBy>Yohei Takahashi</cp:lastModifiedBy>
  <dcterms:created xsi:type="dcterms:W3CDTF">2020-05-17T12:53:26Z</dcterms:created>
  <dcterms:modified xsi:type="dcterms:W3CDTF">2020-05-18T03:02:20Z</dcterms:modified>
</cp:coreProperties>
</file>