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4915" windowHeight="14370" activeTab="7"/>
  </bookViews>
  <sheets>
    <sheet name="Fig. 2A" sheetId="1" r:id="rId1"/>
    <sheet name="Fig. 2B" sheetId="2" r:id="rId2"/>
    <sheet name="Fig. 2C" sheetId="3" r:id="rId3"/>
    <sheet name="Fig. 2D" sheetId="4" r:id="rId4"/>
    <sheet name="Fig. 2E" sheetId="5" r:id="rId5"/>
    <sheet name="Fig. 2F" sheetId="6" r:id="rId6"/>
    <sheet name="Fig. 2G" sheetId="7" r:id="rId7"/>
    <sheet name="Fig. 2H" sheetId="8" r:id="rId8"/>
  </sheets>
  <calcPr calcId="145621"/>
</workbook>
</file>

<file path=xl/calcChain.xml><?xml version="1.0" encoding="utf-8"?>
<calcChain xmlns="http://schemas.openxmlformats.org/spreadsheetml/2006/main">
  <c r="P38" i="8" l="1"/>
  <c r="O38" i="8"/>
  <c r="N38" i="8"/>
  <c r="P37" i="8"/>
  <c r="O37" i="8"/>
  <c r="N37" i="8"/>
  <c r="P36" i="8"/>
  <c r="O36" i="8"/>
  <c r="N36" i="8"/>
  <c r="P32" i="8"/>
  <c r="O32" i="8"/>
  <c r="N32" i="8"/>
  <c r="P31" i="8"/>
  <c r="O31" i="8"/>
  <c r="N31" i="8"/>
  <c r="P30" i="8"/>
  <c r="O30" i="8"/>
  <c r="N30" i="8"/>
  <c r="I26" i="8"/>
  <c r="H26" i="8"/>
  <c r="G26" i="8"/>
  <c r="I25" i="8"/>
  <c r="H25" i="8"/>
  <c r="G25" i="8"/>
  <c r="I24" i="8"/>
  <c r="H24" i="8"/>
  <c r="G24" i="8"/>
  <c r="R19" i="8"/>
  <c r="Q19" i="8"/>
  <c r="P19" i="8"/>
  <c r="R18" i="8"/>
  <c r="Q18" i="8"/>
  <c r="P18" i="8"/>
  <c r="R17" i="8"/>
  <c r="Q17" i="8"/>
  <c r="P17" i="8"/>
  <c r="R13" i="8"/>
  <c r="Q13" i="8"/>
  <c r="P13" i="8"/>
  <c r="R12" i="8"/>
  <c r="Q12" i="8"/>
  <c r="P12" i="8"/>
  <c r="R11" i="8"/>
  <c r="Q11" i="8"/>
  <c r="P11" i="8"/>
  <c r="L7" i="8"/>
  <c r="K7" i="8"/>
  <c r="J7" i="8"/>
  <c r="L6" i="8"/>
  <c r="K6" i="8"/>
  <c r="J6" i="8"/>
  <c r="L5" i="8"/>
  <c r="K5" i="8"/>
  <c r="J5" i="8"/>
  <c r="I11" i="7"/>
  <c r="I10" i="7"/>
  <c r="I9" i="7"/>
  <c r="H11" i="7"/>
  <c r="H10" i="7"/>
  <c r="H9" i="7"/>
  <c r="H8" i="7"/>
  <c r="H7" i="7"/>
  <c r="C14" i="7"/>
  <c r="E14" i="7" s="1"/>
  <c r="D14" i="7"/>
  <c r="F14" i="7" s="1"/>
  <c r="C15" i="7"/>
  <c r="D15" i="7"/>
  <c r="E15" i="7" s="1"/>
  <c r="C16" i="7"/>
  <c r="D16" i="7"/>
  <c r="F16" i="7" s="1"/>
  <c r="C17" i="7"/>
  <c r="D17" i="7"/>
  <c r="B15" i="7"/>
  <c r="B16" i="7"/>
  <c r="B17" i="7"/>
  <c r="B14" i="7"/>
  <c r="G7" i="7"/>
  <c r="F7" i="7"/>
  <c r="E7" i="7"/>
  <c r="V23" i="7"/>
  <c r="U23" i="7"/>
  <c r="T23" i="7"/>
  <c r="E17" i="7"/>
  <c r="F15" i="7"/>
  <c r="G11" i="7"/>
  <c r="F11" i="7"/>
  <c r="E11" i="7"/>
  <c r="G10" i="7"/>
  <c r="F10" i="7"/>
  <c r="E10" i="7"/>
  <c r="G9" i="7"/>
  <c r="F9" i="7"/>
  <c r="E9" i="7"/>
  <c r="G8" i="7"/>
  <c r="F8" i="7"/>
  <c r="E8" i="7"/>
  <c r="BJ6" i="6"/>
  <c r="BI6" i="6"/>
  <c r="BH6" i="6"/>
  <c r="BJ5" i="6"/>
  <c r="BI5" i="6"/>
  <c r="BH5" i="6"/>
  <c r="BJ4" i="6"/>
  <c r="BI4" i="6"/>
  <c r="BH4" i="6"/>
  <c r="AU6" i="6"/>
  <c r="AT6" i="6"/>
  <c r="AS6" i="6"/>
  <c r="AU5" i="6"/>
  <c r="AT5" i="6"/>
  <c r="AS5" i="6"/>
  <c r="AU4" i="6"/>
  <c r="AT4" i="6"/>
  <c r="AS4" i="6"/>
  <c r="AE6" i="6"/>
  <c r="AD6" i="6"/>
  <c r="AC6" i="6"/>
  <c r="AE5" i="6"/>
  <c r="AD5" i="6"/>
  <c r="AC5" i="6"/>
  <c r="AE4" i="6"/>
  <c r="AD4" i="6"/>
  <c r="AC4" i="6"/>
  <c r="O6" i="6"/>
  <c r="N6" i="6"/>
  <c r="M6" i="6"/>
  <c r="O5" i="6"/>
  <c r="N5" i="6"/>
  <c r="M5" i="6"/>
  <c r="O4" i="6"/>
  <c r="N4" i="6"/>
  <c r="M4" i="6"/>
  <c r="AO6" i="5"/>
  <c r="AN6" i="5"/>
  <c r="AM6" i="5"/>
  <c r="AO5" i="5"/>
  <c r="AN5" i="5"/>
  <c r="AM5" i="5"/>
  <c r="AO4" i="5"/>
  <c r="AN4" i="5"/>
  <c r="AM4" i="5"/>
  <c r="AD6" i="5"/>
  <c r="AC6" i="5"/>
  <c r="AB6" i="5"/>
  <c r="AD5" i="5"/>
  <c r="AC5" i="5"/>
  <c r="AB5" i="5"/>
  <c r="AD4" i="5"/>
  <c r="AC4" i="5"/>
  <c r="AB4" i="5"/>
  <c r="R6" i="5"/>
  <c r="Q6" i="5"/>
  <c r="P6" i="5"/>
  <c r="R5" i="5"/>
  <c r="Q5" i="5"/>
  <c r="P5" i="5"/>
  <c r="R4" i="5"/>
  <c r="Q4" i="5"/>
  <c r="P4" i="5"/>
  <c r="H6" i="5"/>
  <c r="G6" i="5"/>
  <c r="F6" i="5"/>
  <c r="H5" i="5"/>
  <c r="G5" i="5"/>
  <c r="F5" i="5"/>
  <c r="H4" i="5"/>
  <c r="G4" i="5"/>
  <c r="F4" i="5"/>
  <c r="BM6" i="4"/>
  <c r="BL6" i="4"/>
  <c r="BK6" i="4"/>
  <c r="BM5" i="4"/>
  <c r="BL5" i="4"/>
  <c r="BK5" i="4"/>
  <c r="BM4" i="4"/>
  <c r="BL4" i="4"/>
  <c r="BK4" i="4"/>
  <c r="AX6" i="4"/>
  <c r="AW6" i="4"/>
  <c r="AV6" i="4"/>
  <c r="AX5" i="4"/>
  <c r="AW5" i="4"/>
  <c r="AV5" i="4"/>
  <c r="AX4" i="4"/>
  <c r="AW4" i="4"/>
  <c r="AV4" i="4"/>
  <c r="AG6" i="4"/>
  <c r="AF6" i="4"/>
  <c r="AE6" i="4"/>
  <c r="AG5" i="4"/>
  <c r="AF5" i="4"/>
  <c r="AE5" i="4"/>
  <c r="AG4" i="4"/>
  <c r="AF4" i="4"/>
  <c r="AE4" i="4"/>
  <c r="O6" i="4"/>
  <c r="N6" i="4"/>
  <c r="M6" i="4"/>
  <c r="O5" i="4"/>
  <c r="N5" i="4"/>
  <c r="M5" i="4"/>
  <c r="O4" i="4"/>
  <c r="N4" i="4"/>
  <c r="M4" i="4"/>
  <c r="AP6" i="3"/>
  <c r="AO6" i="3"/>
  <c r="AN6" i="3"/>
  <c r="AP5" i="3"/>
  <c r="AO5" i="3"/>
  <c r="AN5" i="3"/>
  <c r="AP4" i="3"/>
  <c r="AO4" i="3"/>
  <c r="AN4" i="3"/>
  <c r="AE6" i="3"/>
  <c r="AD6" i="3"/>
  <c r="AC6" i="3"/>
  <c r="AE5" i="3"/>
  <c r="AD5" i="3"/>
  <c r="AC5" i="3"/>
  <c r="AE4" i="3"/>
  <c r="AD4" i="3"/>
  <c r="AC4" i="3"/>
  <c r="T6" i="3"/>
  <c r="S6" i="3"/>
  <c r="R6" i="3"/>
  <c r="T5" i="3"/>
  <c r="S5" i="3"/>
  <c r="R5" i="3"/>
  <c r="T4" i="3"/>
  <c r="S4" i="3"/>
  <c r="R4" i="3"/>
  <c r="J6" i="3"/>
  <c r="I6" i="3"/>
  <c r="H6" i="3"/>
  <c r="J5" i="3"/>
  <c r="I5" i="3"/>
  <c r="H5" i="3"/>
  <c r="J4" i="3"/>
  <c r="I4" i="3"/>
  <c r="H4" i="3"/>
  <c r="G4" i="2"/>
  <c r="H4" i="2"/>
  <c r="I4" i="2"/>
  <c r="U4" i="2"/>
  <c r="V4" i="2"/>
  <c r="W4" i="2"/>
  <c r="AD4" i="2"/>
  <c r="AE4" i="2"/>
  <c r="AF4" i="2"/>
  <c r="AR4" i="2"/>
  <c r="AS4" i="2"/>
  <c r="AT4" i="2"/>
  <c r="G5" i="2"/>
  <c r="H5" i="2"/>
  <c r="I5" i="2"/>
  <c r="U5" i="2"/>
  <c r="V5" i="2"/>
  <c r="W5" i="2"/>
  <c r="AD5" i="2"/>
  <c r="AE5" i="2"/>
  <c r="AF5" i="2"/>
  <c r="AR5" i="2"/>
  <c r="AS5" i="2"/>
  <c r="AT5" i="2"/>
  <c r="G6" i="2"/>
  <c r="H6" i="2"/>
  <c r="I6" i="2"/>
  <c r="U6" i="2"/>
  <c r="V6" i="2"/>
  <c r="W6" i="2"/>
  <c r="AD6" i="2"/>
  <c r="AE6" i="2"/>
  <c r="AF6" i="2"/>
  <c r="AR6" i="2"/>
  <c r="AS6" i="2"/>
  <c r="AT6" i="2"/>
  <c r="M40" i="1"/>
  <c r="M39" i="1"/>
  <c r="M38" i="1"/>
  <c r="M25" i="1"/>
  <c r="L40" i="1"/>
  <c r="L39" i="1"/>
  <c r="L38" i="1"/>
  <c r="L37" i="1"/>
  <c r="L36" i="1"/>
  <c r="L35" i="1"/>
  <c r="J38" i="1"/>
  <c r="K38" i="1"/>
  <c r="J39" i="1"/>
  <c r="K39" i="1"/>
  <c r="J40" i="1"/>
  <c r="K40" i="1"/>
  <c r="B36" i="1"/>
  <c r="K36" i="1" s="1"/>
  <c r="C36" i="1"/>
  <c r="D36" i="1"/>
  <c r="E36" i="1"/>
  <c r="F36" i="1"/>
  <c r="G36" i="1"/>
  <c r="H36" i="1"/>
  <c r="I36" i="1"/>
  <c r="B38" i="1"/>
  <c r="C38" i="1"/>
  <c r="D38" i="1"/>
  <c r="E38" i="1"/>
  <c r="F39" i="1"/>
  <c r="G39" i="1"/>
  <c r="H39" i="1"/>
  <c r="I39" i="1"/>
  <c r="F40" i="1"/>
  <c r="G40" i="1"/>
  <c r="H40" i="1"/>
  <c r="I40" i="1"/>
  <c r="C35" i="1"/>
  <c r="D35" i="1"/>
  <c r="E35" i="1"/>
  <c r="F35" i="1"/>
  <c r="G35" i="1"/>
  <c r="H35" i="1"/>
  <c r="I35" i="1"/>
  <c r="B35" i="1"/>
  <c r="K35" i="1"/>
  <c r="M29" i="1"/>
  <c r="M28" i="1"/>
  <c r="M27" i="1"/>
  <c r="L29" i="1"/>
  <c r="L28" i="1"/>
  <c r="L27" i="1"/>
  <c r="L25" i="1"/>
  <c r="L24" i="1"/>
  <c r="J28" i="1"/>
  <c r="K28" i="1"/>
  <c r="J29" i="1"/>
  <c r="K29" i="1"/>
  <c r="K27" i="1"/>
  <c r="J27" i="1"/>
  <c r="J25" i="1"/>
  <c r="K25" i="1"/>
  <c r="K24" i="1"/>
  <c r="J24" i="1"/>
  <c r="B14" i="1"/>
  <c r="C14" i="1"/>
  <c r="D14" i="1"/>
  <c r="E14" i="1"/>
  <c r="B15" i="1"/>
  <c r="C15" i="1"/>
  <c r="K15" i="1" s="1"/>
  <c r="D15" i="1"/>
  <c r="E15" i="1"/>
  <c r="J15" i="1" s="1"/>
  <c r="C13" i="1"/>
  <c r="D13" i="1"/>
  <c r="E13" i="1"/>
  <c r="B13" i="1"/>
  <c r="K7" i="1"/>
  <c r="J7" i="1"/>
  <c r="H7" i="1"/>
  <c r="G7" i="1"/>
  <c r="F7" i="1"/>
  <c r="H6" i="1"/>
  <c r="G6" i="1"/>
  <c r="F6" i="1"/>
  <c r="H5" i="1"/>
  <c r="G5" i="1"/>
  <c r="F5" i="1"/>
  <c r="F17" i="7" l="1"/>
  <c r="E16" i="7"/>
  <c r="J36" i="1"/>
  <c r="J35" i="1"/>
  <c r="F13" i="1"/>
  <c r="G13" i="1"/>
  <c r="G14" i="1"/>
  <c r="H13" i="1"/>
  <c r="H15" i="1"/>
  <c r="G15" i="1"/>
  <c r="H14" i="1"/>
  <c r="F14" i="1"/>
  <c r="F15" i="1"/>
</calcChain>
</file>

<file path=xl/sharedStrings.xml><?xml version="1.0" encoding="utf-8"?>
<sst xmlns="http://schemas.openxmlformats.org/spreadsheetml/2006/main" count="541" uniqueCount="86">
  <si>
    <t>Values in pmol/10E7 cells/s</t>
  </si>
  <si>
    <t>exp</t>
  </si>
  <si>
    <t>AQP038</t>
  </si>
  <si>
    <t>AQP039</t>
  </si>
  <si>
    <t>AQP040</t>
  </si>
  <si>
    <t>AQP041</t>
  </si>
  <si>
    <t>AVG</t>
  </si>
  <si>
    <t>SEM</t>
  </si>
  <si>
    <t>n</t>
  </si>
  <si>
    <t>+AQP2-WT</t>
  </si>
  <si>
    <t>AQP2/3-dKO</t>
  </si>
  <si>
    <t>ttest VS</t>
  </si>
  <si>
    <t>AQP2 mutants</t>
  </si>
  <si>
    <t>KO AQP2/3</t>
  </si>
  <si>
    <t xml:space="preserve"> + AQP2 W.T</t>
  </si>
  <si>
    <t>I110W</t>
  </si>
  <si>
    <t>values are percent of +AQP2-WT</t>
  </si>
  <si>
    <t>AQP001</t>
  </si>
  <si>
    <t>AQP002</t>
  </si>
  <si>
    <t>AQP003</t>
  </si>
  <si>
    <t>AQP004</t>
  </si>
  <si>
    <t>L258Y</t>
  </si>
  <si>
    <t>L264R</t>
  </si>
  <si>
    <t>S131P/S263A</t>
  </si>
  <si>
    <t>AQP016</t>
  </si>
  <si>
    <t>AQP017</t>
  </si>
  <si>
    <t>AQP018</t>
  </si>
  <si>
    <t>AQP023</t>
  </si>
  <si>
    <t>ttest vs WT</t>
  </si>
  <si>
    <t>ttest vs 2/3 dKO</t>
  </si>
  <si>
    <t>Values as percent of AQP2 /3 null EC50 values</t>
  </si>
  <si>
    <t>Pentamidine</t>
  </si>
  <si>
    <t>Repeat 1</t>
  </si>
  <si>
    <t>Repeat 2</t>
  </si>
  <si>
    <t>Repeat 3</t>
  </si>
  <si>
    <t>Repeat 4</t>
  </si>
  <si>
    <t>Repeat 5</t>
  </si>
  <si>
    <t>MEAN</t>
  </si>
  <si>
    <t>dKO AQP2/3</t>
  </si>
  <si>
    <t xml:space="preserve"> +AQP2</t>
  </si>
  <si>
    <t>Diminazene</t>
  </si>
  <si>
    <t>Repeat 6</t>
  </si>
  <si>
    <t>Repeat 7</t>
  </si>
  <si>
    <t>Repeat 8</t>
  </si>
  <si>
    <t>Repeat 9</t>
  </si>
  <si>
    <t>Cymelarsan</t>
  </si>
  <si>
    <t>PAO</t>
  </si>
  <si>
    <t>ttest vs dKO</t>
  </si>
  <si>
    <t>L258Y - EC50 values</t>
  </si>
  <si>
    <t>S131P/S263A - Ec50 values</t>
  </si>
  <si>
    <t>I110W - EC50 values</t>
  </si>
  <si>
    <t>Repeat 10</t>
  </si>
  <si>
    <t>Repeat 11</t>
  </si>
  <si>
    <t>Repeat 12</t>
  </si>
  <si>
    <t>Repeat 13</t>
  </si>
  <si>
    <t>L264R - EC50 values</t>
  </si>
  <si>
    <t>I110W/L264R - EC50 values</t>
  </si>
  <si>
    <t>I110W/L264R</t>
  </si>
  <si>
    <t>Pentamidine transport rates in TbAQP3 mutants, expressed as percent of TbAQP2WT control</t>
  </si>
  <si>
    <t>AQP3 mutants</t>
  </si>
  <si>
    <t>Performed over 30 minutes</t>
  </si>
  <si>
    <t>AQP024</t>
  </si>
  <si>
    <t>AQP025</t>
  </si>
  <si>
    <t>AQP026</t>
  </si>
  <si>
    <t>%</t>
  </si>
  <si>
    <t>+AQP2WT</t>
  </si>
  <si>
    <t>AQP3/3 dKO</t>
  </si>
  <si>
    <t>+AQP3-WT</t>
  </si>
  <si>
    <t xml:space="preserve">W102I/R256L </t>
  </si>
  <si>
    <t xml:space="preserve">W102I/R256L/Y250L </t>
  </si>
  <si>
    <t>AQP006</t>
  </si>
  <si>
    <t>AQP007</t>
  </si>
  <si>
    <t>AQP008</t>
  </si>
  <si>
    <t>AQP009</t>
  </si>
  <si>
    <t>AQP010</t>
  </si>
  <si>
    <t>AQP011</t>
  </si>
  <si>
    <t>AQP012</t>
  </si>
  <si>
    <t>AQP013</t>
  </si>
  <si>
    <t>AQP014</t>
  </si>
  <si>
    <t>AQP015</t>
  </si>
  <si>
    <t>pmol/10E7 cells/s</t>
  </si>
  <si>
    <t>AQP3 mutants -EC50 vlues, expresed as % of aqp2/aqp3 null</t>
  </si>
  <si>
    <t>AQP3-WT</t>
  </si>
  <si>
    <t>Repeat 14</t>
  </si>
  <si>
    <t>AQP3 W102I/R256L</t>
  </si>
  <si>
    <t>AQP3 W102I/Y250L/R256L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</si>
</sst>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0.000000"/>
    <numFmt numFmtId="166" formatCode="0.0000000"/>
    <numFmt numFmtId="167" formatCode="0.0"/>
    <numFmt numFmtId="168" formatCode="0.0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rgb="FFF8CBAD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theme="7" tint="0.39997558519241921"/>
        <bgColor rgb="FFF8CBAD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rgb="FFF8CBAD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rgb="FFF8CBAD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rgb="FFF8CBAD"/>
      </patternFill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3" borderId="7" xfId="0" quotePrefix="1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12" xfId="0" applyBorder="1"/>
    <xf numFmtId="0" fontId="0" fillId="0" borderId="8" xfId="0" applyBorder="1"/>
    <xf numFmtId="11" fontId="0" fillId="0" borderId="9" xfId="0" applyNumberFormat="1" applyBorder="1"/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9" xfId="0" applyBorder="1"/>
    <xf numFmtId="0" fontId="0" fillId="3" borderId="11" xfId="0" applyFill="1" applyBorder="1"/>
    <xf numFmtId="0" fontId="0" fillId="3" borderId="12" xfId="0" applyFill="1" applyBorder="1"/>
    <xf numFmtId="164" fontId="0" fillId="0" borderId="12" xfId="0" applyNumberFormat="1" applyBorder="1"/>
    <xf numFmtId="166" fontId="0" fillId="0" borderId="14" xfId="0" applyNumberFormat="1" applyBorder="1"/>
    <xf numFmtId="167" fontId="0" fillId="3" borderId="15" xfId="0" applyNumberFormat="1" applyFill="1" applyBorder="1"/>
    <xf numFmtId="168" fontId="0" fillId="3" borderId="9" xfId="0" applyNumberFormat="1" applyFill="1" applyBorder="1"/>
    <xf numFmtId="0" fontId="4" fillId="0" borderId="16" xfId="0" applyFont="1" applyBorder="1"/>
    <xf numFmtId="2" fontId="0" fillId="0" borderId="8" xfId="0" applyNumberFormat="1" applyBorder="1"/>
    <xf numFmtId="0" fontId="0" fillId="3" borderId="16" xfId="0" applyFill="1" applyBorder="1"/>
    <xf numFmtId="0" fontId="1" fillId="0" borderId="0" xfId="0" applyFont="1"/>
    <xf numFmtId="0" fontId="0" fillId="0" borderId="16" xfId="0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3" borderId="10" xfId="0" applyFill="1" applyBorder="1" applyAlignment="1">
      <alignment horizontal="center"/>
    </xf>
    <xf numFmtId="11" fontId="0" fillId="3" borderId="9" xfId="0" applyNumberFormat="1" applyFill="1" applyBorder="1"/>
    <xf numFmtId="165" fontId="0" fillId="3" borderId="9" xfId="0" applyNumberFormat="1" applyFill="1" applyBorder="1"/>
    <xf numFmtId="0" fontId="0" fillId="3" borderId="2" xfId="0" applyFill="1" applyBorder="1"/>
    <xf numFmtId="164" fontId="0" fillId="3" borderId="2" xfId="0" applyNumberFormat="1" applyFill="1" applyBorder="1"/>
    <xf numFmtId="0" fontId="0" fillId="3" borderId="3" xfId="0" applyFill="1" applyBorder="1" applyAlignment="1">
      <alignment horizontal="center"/>
    </xf>
    <xf numFmtId="0" fontId="0" fillId="3" borderId="17" xfId="0" applyFill="1" applyBorder="1"/>
    <xf numFmtId="166" fontId="0" fillId="3" borderId="4" xfId="0" applyNumberFormat="1" applyFill="1" applyBorder="1"/>
    <xf numFmtId="165" fontId="0" fillId="3" borderId="5" xfId="0" applyNumberFormat="1" applyFill="1" applyBorder="1"/>
    <xf numFmtId="165" fontId="0" fillId="3" borderId="18" xfId="0" applyNumberFormat="1" applyFill="1" applyBorder="1"/>
    <xf numFmtId="0" fontId="0" fillId="3" borderId="18" xfId="0" applyFill="1" applyBorder="1"/>
    <xf numFmtId="0" fontId="0" fillId="3" borderId="6" xfId="0" applyFill="1" applyBorder="1" applyAlignment="1">
      <alignment horizontal="center"/>
    </xf>
    <xf numFmtId="167" fontId="0" fillId="3" borderId="1" xfId="0" applyNumberFormat="1" applyFill="1" applyBorder="1"/>
    <xf numFmtId="167" fontId="0" fillId="3" borderId="2" xfId="0" applyNumberFormat="1" applyFill="1" applyBorder="1"/>
    <xf numFmtId="0" fontId="0" fillId="3" borderId="19" xfId="0" applyFill="1" applyBorder="1"/>
    <xf numFmtId="167" fontId="0" fillId="3" borderId="20" xfId="0" applyNumberFormat="1" applyFill="1" applyBorder="1"/>
    <xf numFmtId="168" fontId="0" fillId="3" borderId="18" xfId="0" applyNumberFormat="1" applyFill="1" applyBorder="1"/>
    <xf numFmtId="0" fontId="2" fillId="4" borderId="12" xfId="0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right" vertical="center"/>
    </xf>
    <xf numFmtId="0" fontId="0" fillId="0" borderId="0" xfId="0" applyFill="1"/>
    <xf numFmtId="0" fontId="0" fillId="3" borderId="16" xfId="0" quotePrefix="1" applyFill="1" applyBorder="1"/>
    <xf numFmtId="0" fontId="5" fillId="3" borderId="12" xfId="0" applyFont="1" applyFill="1" applyBorder="1"/>
    <xf numFmtId="11" fontId="0" fillId="0" borderId="8" xfId="0" applyNumberFormat="1" applyBorder="1"/>
    <xf numFmtId="2" fontId="0" fillId="5" borderId="21" xfId="0" applyNumberFormat="1" applyFill="1" applyBorder="1"/>
    <xf numFmtId="0" fontId="0" fillId="2" borderId="22" xfId="0" applyFill="1" applyBorder="1"/>
    <xf numFmtId="0" fontId="0" fillId="2" borderId="6" xfId="0" applyFill="1" applyBorder="1"/>
    <xf numFmtId="0" fontId="0" fillId="2" borderId="23" xfId="0" applyFill="1" applyBorder="1"/>
    <xf numFmtId="0" fontId="0" fillId="3" borderId="24" xfId="0" applyFill="1" applyBorder="1"/>
    <xf numFmtId="0" fontId="0" fillId="0" borderId="25" xfId="0" applyBorder="1"/>
    <xf numFmtId="0" fontId="0" fillId="0" borderId="14" xfId="0" applyBorder="1"/>
    <xf numFmtId="0" fontId="0" fillId="0" borderId="26" xfId="0" applyBorder="1"/>
    <xf numFmtId="11" fontId="0" fillId="0" borderId="24" xfId="0" applyNumberFormat="1" applyBorder="1"/>
    <xf numFmtId="0" fontId="1" fillId="0" borderId="26" xfId="0" applyFont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26" xfId="0" applyFill="1" applyBorder="1"/>
    <xf numFmtId="0" fontId="0" fillId="3" borderId="30" xfId="0" quotePrefix="1" applyFill="1" applyBorder="1"/>
    <xf numFmtId="0" fontId="5" fillId="3" borderId="1" xfId="0" applyFont="1" applyFill="1" applyBorder="1"/>
    <xf numFmtId="0" fontId="0" fillId="3" borderId="31" xfId="0" applyFill="1" applyBorder="1"/>
    <xf numFmtId="0" fontId="0" fillId="0" borderId="32" xfId="0" applyBorder="1"/>
    <xf numFmtId="0" fontId="0" fillId="0" borderId="2" xfId="0" applyBorder="1"/>
    <xf numFmtId="0" fontId="0" fillId="0" borderId="3" xfId="0" applyBorder="1"/>
    <xf numFmtId="0" fontId="0" fillId="0" borderId="22" xfId="0" applyBorder="1"/>
    <xf numFmtId="0" fontId="0" fillId="3" borderId="4" xfId="0" applyFill="1" applyBorder="1"/>
    <xf numFmtId="0" fontId="0" fillId="3" borderId="5" xfId="0" applyFill="1" applyBorder="1"/>
    <xf numFmtId="0" fontId="0" fillId="3" borderId="33" xfId="0" applyFill="1" applyBorder="1"/>
    <xf numFmtId="0" fontId="0" fillId="0" borderId="6" xfId="0" applyBorder="1"/>
    <xf numFmtId="0" fontId="1" fillId="0" borderId="23" xfId="0" applyFont="1" applyBorder="1"/>
    <xf numFmtId="167" fontId="0" fillId="3" borderId="8" xfId="0" applyNumberFormat="1" applyFill="1" applyBorder="1"/>
    <xf numFmtId="164" fontId="0" fillId="5" borderId="21" xfId="0" applyNumberFormat="1" applyFill="1" applyBorder="1"/>
    <xf numFmtId="168" fontId="0" fillId="0" borderId="8" xfId="0" applyNumberFormat="1" applyBorder="1"/>
    <xf numFmtId="2" fontId="0" fillId="3" borderId="8" xfId="0" applyNumberFormat="1" applyFill="1" applyBorder="1"/>
    <xf numFmtId="164" fontId="0" fillId="0" borderId="25" xfId="0" applyNumberFormat="1" applyBorder="1"/>
    <xf numFmtId="164" fontId="0" fillId="0" borderId="9" xfId="0" applyNumberFormat="1" applyBorder="1"/>
    <xf numFmtId="164" fontId="0" fillId="0" borderId="34" xfId="0" applyNumberFormat="1" applyBorder="1"/>
    <xf numFmtId="164" fontId="0" fillId="0" borderId="18" xfId="0" applyNumberFormat="1" applyBorder="1"/>
    <xf numFmtId="0" fontId="0" fillId="3" borderId="8" xfId="0" quotePrefix="1" applyFill="1" applyBorder="1"/>
    <xf numFmtId="2" fontId="0" fillId="5" borderId="8" xfId="0" applyNumberFormat="1" applyFill="1" applyBorder="1"/>
    <xf numFmtId="0" fontId="0" fillId="3" borderId="1" xfId="0" quotePrefix="1" applyFill="1" applyBorder="1"/>
    <xf numFmtId="0" fontId="4" fillId="0" borderId="12" xfId="0" applyFont="1" applyBorder="1"/>
    <xf numFmtId="167" fontId="0" fillId="3" borderId="5" xfId="0" applyNumberFormat="1" applyFill="1" applyBorder="1"/>
    <xf numFmtId="2" fontId="0" fillId="0" borderId="5" xfId="0" applyNumberFormat="1" applyBorder="1"/>
    <xf numFmtId="0" fontId="0" fillId="2" borderId="28" xfId="0" applyFill="1" applyBorder="1" applyAlignment="1">
      <alignment horizontal="right"/>
    </xf>
    <xf numFmtId="0" fontId="0" fillId="2" borderId="29" xfId="0" applyFill="1" applyBorder="1" applyAlignment="1">
      <alignment horizontal="right"/>
    </xf>
    <xf numFmtId="0" fontId="6" fillId="6" borderId="35" xfId="0" applyFont="1" applyFill="1" applyBorder="1"/>
    <xf numFmtId="0" fontId="7" fillId="7" borderId="0" xfId="0" applyFont="1" applyFill="1" applyBorder="1"/>
    <xf numFmtId="0" fontId="0" fillId="7" borderId="0" xfId="0" applyFill="1" applyAlignment="1">
      <alignment horizontal="center"/>
    </xf>
    <xf numFmtId="0" fontId="8" fillId="8" borderId="36" xfId="0" applyFont="1" applyFill="1" applyBorder="1"/>
    <xf numFmtId="14" fontId="9" fillId="8" borderId="37" xfId="0" applyNumberFormat="1" applyFont="1" applyFill="1" applyBorder="1" applyAlignment="1">
      <alignment horizontal="center"/>
    </xf>
    <xf numFmtId="0" fontId="7" fillId="9" borderId="36" xfId="0" applyFont="1" applyFill="1" applyBorder="1" applyAlignment="1">
      <alignment horizontal="center"/>
    </xf>
    <xf numFmtId="0" fontId="7" fillId="9" borderId="38" xfId="0" applyFont="1" applyFill="1" applyBorder="1" applyAlignment="1">
      <alignment horizontal="center"/>
    </xf>
    <xf numFmtId="0" fontId="0" fillId="0" borderId="8" xfId="0" applyFont="1" applyBorder="1"/>
    <xf numFmtId="167" fontId="0" fillId="0" borderId="8" xfId="0" applyNumberFormat="1" applyFont="1" applyFill="1" applyBorder="1" applyAlignment="1">
      <alignment horizontal="center"/>
    </xf>
    <xf numFmtId="2" fontId="0" fillId="0" borderId="8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167" fontId="0" fillId="0" borderId="8" xfId="0" applyNumberFormat="1" applyBorder="1" applyAlignment="1">
      <alignment horizontal="center"/>
    </xf>
    <xf numFmtId="0" fontId="0" fillId="0" borderId="8" xfId="0" applyFont="1" applyFill="1" applyBorder="1"/>
    <xf numFmtId="2" fontId="0" fillId="0" borderId="8" xfId="0" applyNumberFormat="1" applyBorder="1" applyAlignment="1">
      <alignment horizontal="center"/>
    </xf>
    <xf numFmtId="0" fontId="6" fillId="10" borderId="35" xfId="0" applyFont="1" applyFill="1" applyBorder="1"/>
    <xf numFmtId="0" fontId="7" fillId="11" borderId="0" xfId="0" applyFont="1" applyFill="1" applyBorder="1"/>
    <xf numFmtId="0" fontId="0" fillId="11" borderId="0" xfId="0" applyFill="1" applyAlignment="1">
      <alignment horizontal="center"/>
    </xf>
    <xf numFmtId="0" fontId="0" fillId="11" borderId="0" xfId="0" applyFill="1"/>
    <xf numFmtId="0" fontId="0" fillId="0" borderId="8" xfId="0" applyFill="1" applyBorder="1"/>
    <xf numFmtId="0" fontId="6" fillId="12" borderId="35" xfId="0" applyFont="1" applyFill="1" applyBorder="1"/>
    <xf numFmtId="0" fontId="7" fillId="13" borderId="0" xfId="0" applyFont="1" applyFill="1" applyBorder="1"/>
    <xf numFmtId="0" fontId="0" fillId="13" borderId="0" xfId="0" applyFill="1"/>
    <xf numFmtId="0" fontId="6" fillId="14" borderId="35" xfId="0" applyFont="1" applyFill="1" applyBorder="1"/>
    <xf numFmtId="0" fontId="7" fillId="15" borderId="0" xfId="0" applyFont="1" applyFill="1" applyBorder="1"/>
    <xf numFmtId="0" fontId="0" fillId="15" borderId="0" xfId="0" applyFill="1"/>
    <xf numFmtId="0" fontId="0" fillId="15" borderId="0" xfId="0" applyFill="1" applyAlignment="1">
      <alignment horizontal="center"/>
    </xf>
    <xf numFmtId="0" fontId="8" fillId="8" borderId="8" xfId="0" applyFont="1" applyFill="1" applyBorder="1"/>
    <xf numFmtId="14" fontId="9" fillId="8" borderId="8" xfId="0" applyNumberFormat="1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/>
    </xf>
    <xf numFmtId="0" fontId="6" fillId="6" borderId="0" xfId="0" applyFont="1" applyFill="1" applyBorder="1"/>
    <xf numFmtId="0" fontId="0" fillId="0" borderId="12" xfId="0" applyFont="1" applyBorder="1"/>
    <xf numFmtId="0" fontId="0" fillId="0" borderId="4" xfId="0" applyFont="1" applyFill="1" applyBorder="1"/>
    <xf numFmtId="0" fontId="0" fillId="0" borderId="5" xfId="0" applyBorder="1"/>
    <xf numFmtId="167" fontId="0" fillId="0" borderId="39" xfId="0" applyNumberFormat="1" applyFont="1" applyFill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2" fontId="0" fillId="0" borderId="12" xfId="0" applyNumberFormat="1" applyFont="1" applyFill="1" applyBorder="1" applyAlignment="1">
      <alignment horizontal="center"/>
    </xf>
    <xf numFmtId="2" fontId="0" fillId="0" borderId="14" xfId="0" applyNumberFormat="1" applyFont="1" applyFill="1" applyBorder="1" applyAlignment="1">
      <alignment horizontal="center"/>
    </xf>
    <xf numFmtId="2" fontId="0" fillId="0" borderId="4" xfId="0" applyNumberFormat="1" applyFont="1" applyFill="1" applyBorder="1" applyAlignment="1">
      <alignment horizontal="center"/>
    </xf>
    <xf numFmtId="2" fontId="0" fillId="0" borderId="6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4" fillId="0" borderId="0" xfId="0" applyFont="1"/>
    <xf numFmtId="0" fontId="0" fillId="2" borderId="8" xfId="0" applyFill="1" applyBorder="1"/>
    <xf numFmtId="0" fontId="0" fillId="2" borderId="32" xfId="0" applyFill="1" applyBorder="1"/>
    <xf numFmtId="0" fontId="0" fillId="2" borderId="43" xfId="0" applyFill="1" applyBorder="1"/>
    <xf numFmtId="0" fontId="0" fillId="2" borderId="35" xfId="0" applyFill="1" applyBorder="1"/>
    <xf numFmtId="0" fontId="0" fillId="2" borderId="8" xfId="0" quotePrefix="1" applyFill="1" applyBorder="1"/>
    <xf numFmtId="0" fontId="0" fillId="3" borderId="39" xfId="0" applyFill="1" applyBorder="1"/>
    <xf numFmtId="0" fontId="0" fillId="0" borderId="8" xfId="0" quotePrefix="1" applyBorder="1"/>
    <xf numFmtId="11" fontId="0" fillId="3" borderId="8" xfId="0" applyNumberFormat="1" applyFill="1" applyBorder="1"/>
    <xf numFmtId="2" fontId="0" fillId="0" borderId="9" xfId="0" applyNumberFormat="1" applyBorder="1"/>
    <xf numFmtId="168" fontId="0" fillId="3" borderId="8" xfId="0" applyNumberFormat="1" applyFill="1" applyBorder="1"/>
    <xf numFmtId="0" fontId="5" fillId="3" borderId="8" xfId="0" applyFont="1" applyFill="1" applyBorder="1"/>
    <xf numFmtId="0" fontId="6" fillId="7" borderId="0" xfId="0" applyFont="1" applyFill="1" applyBorder="1"/>
    <xf numFmtId="0" fontId="6" fillId="16" borderId="35" xfId="0" applyFont="1" applyFill="1" applyBorder="1"/>
    <xf numFmtId="0" fontId="0" fillId="17" borderId="0" xfId="0" applyFill="1"/>
    <xf numFmtId="0" fontId="10" fillId="1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0"/>
  <sheetViews>
    <sheetView workbookViewId="0">
      <selection activeCell="Q24" sqref="Q24"/>
    </sheetView>
  </sheetViews>
  <sheetFormatPr defaultRowHeight="15" x14ac:dyDescent="0.25"/>
  <cols>
    <col min="1" max="1" width="18.28515625" customWidth="1"/>
    <col min="2" max="2" width="12.42578125" customWidth="1"/>
    <col min="10" max="10" width="12.42578125" customWidth="1"/>
    <col min="11" max="11" width="11.28515625" customWidth="1"/>
    <col min="13" max="13" width="16" customWidth="1"/>
  </cols>
  <sheetData>
    <row r="2" spans="1:11" ht="15.75" thickBot="1" x14ac:dyDescent="0.3">
      <c r="B2" s="1" t="s">
        <v>0</v>
      </c>
      <c r="C2" s="1"/>
      <c r="D2" s="1"/>
      <c r="E2" s="1"/>
    </row>
    <row r="3" spans="1:11" x14ac:dyDescent="0.25">
      <c r="B3" s="2" t="s">
        <v>1</v>
      </c>
      <c r="C3" s="3"/>
      <c r="D3" s="3"/>
      <c r="E3" s="3"/>
      <c r="F3" s="3"/>
      <c r="G3" s="3"/>
      <c r="H3" s="4"/>
    </row>
    <row r="4" spans="1:11" ht="15.75" thickBot="1" x14ac:dyDescent="0.3"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</row>
    <row r="5" spans="1:11" x14ac:dyDescent="0.25">
      <c r="A5" s="8" t="s">
        <v>9</v>
      </c>
      <c r="B5" s="33">
        <v>2.12E-2</v>
      </c>
      <c r="C5" s="33">
        <v>2.5590000000000002E-2</v>
      </c>
      <c r="D5" s="33">
        <v>5.8279999999999998E-2</v>
      </c>
      <c r="E5" s="33">
        <v>4.6149999999999997E-2</v>
      </c>
      <c r="F5" s="34">
        <f>AVERAGE(B5:E5)</f>
        <v>3.7804999999999998E-2</v>
      </c>
      <c r="G5" s="33">
        <f>STDEV(B5:E5)/SQRT(COUNT(B5:E5))</f>
        <v>8.7263819344941974E-3</v>
      </c>
      <c r="H5" s="35">
        <f>COUNT(B5:E5)</f>
        <v>4</v>
      </c>
      <c r="J5" s="14" t="s">
        <v>11</v>
      </c>
      <c r="K5" s="15"/>
    </row>
    <row r="6" spans="1:11" x14ac:dyDescent="0.25">
      <c r="A6" s="17" t="s">
        <v>10</v>
      </c>
      <c r="B6" s="18">
        <v>1.0450000000000001E-4</v>
      </c>
      <c r="C6" s="9">
        <v>1.529E-4</v>
      </c>
      <c r="D6" s="9">
        <v>1.563E-4</v>
      </c>
      <c r="E6" s="31">
        <v>8.0199999999999998E-5</v>
      </c>
      <c r="F6" s="32">
        <f>AVERAGE(B6:E6)</f>
        <v>1.2347500000000001E-4</v>
      </c>
      <c r="G6" s="10">
        <f>STDEV(B6:E6)/SQRT(COUNT(B6:E6))</f>
        <v>1.865495354233472E-5</v>
      </c>
      <c r="H6" s="30">
        <f>COUNT(B6:E6)</f>
        <v>4</v>
      </c>
      <c r="J6" s="47" t="s">
        <v>13</v>
      </c>
      <c r="K6" s="48" t="s">
        <v>14</v>
      </c>
    </row>
    <row r="7" spans="1:11" ht="15.75" thickBot="1" x14ac:dyDescent="0.3">
      <c r="A7" s="36" t="s">
        <v>15</v>
      </c>
      <c r="B7" s="37">
        <v>1.0569999999999999E-4</v>
      </c>
      <c r="C7" s="38">
        <v>3.9120000000000002E-4</v>
      </c>
      <c r="D7" s="38">
        <v>2.9310000000000002E-4</v>
      </c>
      <c r="E7" s="39">
        <v>7.4629999999999995E-5</v>
      </c>
      <c r="F7" s="39">
        <f>AVERAGE(B7:E7)</f>
        <v>2.1615750000000001E-4</v>
      </c>
      <c r="G7" s="40">
        <f>STDEV(B7:E7)/SQRT(COUNT(B7:E7))</f>
        <v>7.5713779940752321E-5</v>
      </c>
      <c r="H7" s="41">
        <f>COUNT(B7:E7)</f>
        <v>4</v>
      </c>
      <c r="J7" s="19">
        <f>TTEST(B7:E7,B6:E6,2,2)</f>
        <v>0.27951441456043641</v>
      </c>
      <c r="K7" s="20">
        <f>TTEST(B7:E7,B5:E5,2,2)</f>
        <v>5.0521236246526382E-3</v>
      </c>
    </row>
    <row r="10" spans="1:11" ht="15.75" thickBot="1" x14ac:dyDescent="0.3">
      <c r="B10" s="1" t="s">
        <v>16</v>
      </c>
    </row>
    <row r="11" spans="1:11" x14ac:dyDescent="0.25">
      <c r="B11" s="2" t="s">
        <v>1</v>
      </c>
      <c r="C11" s="3"/>
      <c r="D11" s="3"/>
      <c r="E11" s="3"/>
      <c r="F11" s="3"/>
      <c r="G11" s="3"/>
      <c r="H11" s="4"/>
    </row>
    <row r="12" spans="1:11" ht="15.75" thickBot="1" x14ac:dyDescent="0.3">
      <c r="B12" s="5" t="s">
        <v>2</v>
      </c>
      <c r="C12" s="6" t="s">
        <v>3</v>
      </c>
      <c r="D12" s="6" t="s">
        <v>4</v>
      </c>
      <c r="E12" s="6" t="s">
        <v>5</v>
      </c>
      <c r="F12" s="6" t="s">
        <v>6</v>
      </c>
      <c r="G12" s="6" t="s">
        <v>7</v>
      </c>
      <c r="H12" s="7" t="s">
        <v>8</v>
      </c>
    </row>
    <row r="13" spans="1:11" x14ac:dyDescent="0.25">
      <c r="A13" s="8" t="s">
        <v>9</v>
      </c>
      <c r="B13" s="42">
        <f>(B5/B$5)*100</f>
        <v>100</v>
      </c>
      <c r="C13" s="42">
        <f t="shared" ref="C13:E13" si="0">(C5/C$5)*100</f>
        <v>100</v>
      </c>
      <c r="D13" s="42">
        <f t="shared" si="0"/>
        <v>100</v>
      </c>
      <c r="E13" s="42">
        <f t="shared" si="0"/>
        <v>100</v>
      </c>
      <c r="F13" s="43">
        <f>AVERAGE(B13:E13)</f>
        <v>100</v>
      </c>
      <c r="G13" s="33">
        <f>STDEV(B13:E13)/SQRT(COUNT(B13:E13))</f>
        <v>0</v>
      </c>
      <c r="H13" s="35">
        <f>COUNT(B13:E13)</f>
        <v>4</v>
      </c>
      <c r="J13" s="14" t="s">
        <v>11</v>
      </c>
      <c r="K13" s="15"/>
    </row>
    <row r="14" spans="1:11" x14ac:dyDescent="0.25">
      <c r="A14" s="17" t="s">
        <v>10</v>
      </c>
      <c r="B14" s="21">
        <f t="shared" ref="B14:E14" si="1">(B6/B$5)*100</f>
        <v>0.49292452830188682</v>
      </c>
      <c r="C14" s="21">
        <f t="shared" si="1"/>
        <v>0.59749902305588121</v>
      </c>
      <c r="D14" s="21">
        <f t="shared" si="1"/>
        <v>0.26818805765271103</v>
      </c>
      <c r="E14" s="21">
        <f t="shared" si="1"/>
        <v>0.17378114842903575</v>
      </c>
      <c r="F14" s="22">
        <f>AVERAGE(B14:E14)</f>
        <v>0.38309818935987872</v>
      </c>
      <c r="G14" s="22">
        <f>STDEV(B14:E14)/SQRT(COUNT(B14:E14))</f>
        <v>9.7914718083284308E-2</v>
      </c>
      <c r="H14" s="30">
        <f>COUNT(B14:E14)</f>
        <v>4</v>
      </c>
      <c r="J14" s="47" t="s">
        <v>13</v>
      </c>
      <c r="K14" s="48" t="s">
        <v>14</v>
      </c>
    </row>
    <row r="15" spans="1:11" ht="15.75" thickBot="1" x14ac:dyDescent="0.3">
      <c r="A15" s="44" t="s">
        <v>15</v>
      </c>
      <c r="B15" s="45">
        <f t="shared" ref="B15:E15" si="2">(B7/B$5)*100</f>
        <v>0.49858490566037733</v>
      </c>
      <c r="C15" s="45">
        <f t="shared" si="2"/>
        <v>1.5287221570926144</v>
      </c>
      <c r="D15" s="45">
        <f t="shared" si="2"/>
        <v>0.50291695264241598</v>
      </c>
      <c r="E15" s="45">
        <f t="shared" si="2"/>
        <v>0.16171180931744311</v>
      </c>
      <c r="F15" s="46">
        <f>AVERAGE(B15:E15)</f>
        <v>0.67298395617821272</v>
      </c>
      <c r="G15" s="46">
        <f>STDEV(B15:E15)/SQRT(COUNT(B15:E15))</f>
        <v>0.29622976600000378</v>
      </c>
      <c r="H15" s="41">
        <f>COUNT(B15:E15)</f>
        <v>4</v>
      </c>
      <c r="I15" s="26"/>
      <c r="J15" s="19">
        <f>TTEST(B15:E15,B14:E14,2,2)</f>
        <v>0.38866699609696154</v>
      </c>
      <c r="K15" s="20">
        <f>TTEST(B15:E15,B13:E13,2,2)</f>
        <v>4.7490941060878159E-14</v>
      </c>
    </row>
    <row r="16" spans="1:11" x14ac:dyDescent="0.25">
      <c r="F16" s="28"/>
      <c r="G16" s="28"/>
      <c r="H16" s="29"/>
    </row>
    <row r="21" spans="1:13" ht="15.75" thickBot="1" x14ac:dyDescent="0.3">
      <c r="B21" s="1" t="s">
        <v>0</v>
      </c>
      <c r="D21" s="49"/>
      <c r="E21" s="49"/>
    </row>
    <row r="22" spans="1:13" x14ac:dyDescent="0.25">
      <c r="B22" s="2" t="s">
        <v>1</v>
      </c>
      <c r="C22" s="3"/>
      <c r="D22" s="3"/>
      <c r="E22" s="3"/>
      <c r="F22" s="3"/>
      <c r="G22" s="3"/>
      <c r="H22" s="3"/>
      <c r="I22" s="3"/>
      <c r="J22" s="3"/>
      <c r="K22" s="3"/>
      <c r="L22" s="4"/>
      <c r="M22" s="54"/>
    </row>
    <row r="23" spans="1:13" ht="15.75" thickBot="1" x14ac:dyDescent="0.3">
      <c r="B23" s="63" t="s">
        <v>17</v>
      </c>
      <c r="C23" s="64" t="s">
        <v>18</v>
      </c>
      <c r="D23" s="64" t="s">
        <v>19</v>
      </c>
      <c r="E23" s="64" t="s">
        <v>20</v>
      </c>
      <c r="F23" s="64" t="s">
        <v>24</v>
      </c>
      <c r="G23" s="64" t="s">
        <v>25</v>
      </c>
      <c r="H23" s="64" t="s">
        <v>26</v>
      </c>
      <c r="I23" s="64" t="s">
        <v>27</v>
      </c>
      <c r="J23" s="93" t="s">
        <v>6</v>
      </c>
      <c r="K23" s="93" t="s">
        <v>7</v>
      </c>
      <c r="L23" s="94" t="s">
        <v>8</v>
      </c>
      <c r="M23" s="66" t="s">
        <v>28</v>
      </c>
    </row>
    <row r="24" spans="1:13" x14ac:dyDescent="0.25">
      <c r="A24" s="67" t="s">
        <v>9</v>
      </c>
      <c r="B24" s="68">
        <v>4.9500000000000004E-3</v>
      </c>
      <c r="C24" s="33">
        <v>1.332E-2</v>
      </c>
      <c r="D24" s="33">
        <v>4.1330000000000004E-3</v>
      </c>
      <c r="E24" s="33">
        <v>4.8390000000000004E-3</v>
      </c>
      <c r="F24" s="33">
        <v>4.335E-2</v>
      </c>
      <c r="G24" s="33">
        <v>1.6459999999999999E-2</v>
      </c>
      <c r="H24" s="33">
        <v>1.277E-2</v>
      </c>
      <c r="I24" s="69">
        <v>3.9050000000000001E-2</v>
      </c>
      <c r="J24" s="70">
        <f>AVERAGE(B24:I24)</f>
        <v>1.7358999999999999E-2</v>
      </c>
      <c r="K24" s="71">
        <f>STDEV(B24:I24)/SQRT(COUNT(B24:I24))</f>
        <v>5.4606922670769765E-3</v>
      </c>
      <c r="L24" s="72">
        <f>COUNT(B24:I24)</f>
        <v>8</v>
      </c>
      <c r="M24" s="73"/>
    </row>
    <row r="25" spans="1:13" x14ac:dyDescent="0.25">
      <c r="A25" s="27" t="s">
        <v>10</v>
      </c>
      <c r="B25" s="11">
        <v>4.6600000000000001E-5</v>
      </c>
      <c r="C25" s="12">
        <v>2.61E-4</v>
      </c>
      <c r="D25" s="52">
        <v>6.5950000000000004E-6</v>
      </c>
      <c r="E25" s="52">
        <v>3.3550000000000001E-6</v>
      </c>
      <c r="F25" s="13">
        <v>6.0050000000000001E-4</v>
      </c>
      <c r="G25" s="13">
        <v>2.4570000000000001E-4</v>
      </c>
      <c r="H25" s="13">
        <v>1.7770000000000001E-4</v>
      </c>
      <c r="I25" s="61">
        <v>4.0069999999999998E-4</v>
      </c>
      <c r="J25" s="83">
        <f>AVERAGE(B25:I25)</f>
        <v>2.1776875E-4</v>
      </c>
      <c r="K25" s="84">
        <f>STDEV(B25:I25)/SQRT(COUNT(B25:I25))</f>
        <v>7.3687079968207919E-5</v>
      </c>
      <c r="L25" s="59">
        <f>COUNT(B25:I25)</f>
        <v>8</v>
      </c>
      <c r="M25" s="62">
        <f>TTEST(B24:I24,B25:I25,2,2)</f>
        <v>7.2521992446392984E-3</v>
      </c>
    </row>
    <row r="26" spans="1:13" x14ac:dyDescent="0.25">
      <c r="A26" s="23" t="s">
        <v>12</v>
      </c>
      <c r="B26" s="53"/>
      <c r="C26" s="53"/>
      <c r="D26" s="53"/>
      <c r="E26" s="53"/>
      <c r="F26" s="53"/>
      <c r="G26" s="53"/>
      <c r="H26" s="53"/>
      <c r="I26" s="53"/>
      <c r="J26" s="80"/>
      <c r="K26" s="80"/>
      <c r="L26" s="53"/>
      <c r="M26" s="60"/>
    </row>
    <row r="27" spans="1:13" x14ac:dyDescent="0.25">
      <c r="A27" s="25" t="s">
        <v>21</v>
      </c>
      <c r="B27" s="18">
        <v>3.7300000000000001E-4</v>
      </c>
      <c r="C27" s="9">
        <v>5.2709999999999996E-4</v>
      </c>
      <c r="D27" s="9">
        <v>2.05E-4</v>
      </c>
      <c r="E27" s="9">
        <v>4.8490000000000002E-4</v>
      </c>
      <c r="F27" s="10"/>
      <c r="G27" s="10"/>
      <c r="H27" s="10"/>
      <c r="I27" s="57"/>
      <c r="J27" s="83">
        <f>AVERAGE(B27:I27)</f>
        <v>3.9749999999999996E-4</v>
      </c>
      <c r="K27" s="84">
        <f>STDEV(B27:I27)/SQRT(COUNT(B27:I27))</f>
        <v>7.1932503084488864E-5</v>
      </c>
      <c r="L27" s="59">
        <f t="shared" ref="L27:L29" si="3">COUNT(B27:I27)</f>
        <v>4</v>
      </c>
      <c r="M27" s="62">
        <f>TTEST(B24:E24,B27:E27,2,2)</f>
        <v>2.5823229876628048E-2</v>
      </c>
    </row>
    <row r="28" spans="1:13" x14ac:dyDescent="0.25">
      <c r="A28" s="27" t="s">
        <v>22</v>
      </c>
      <c r="B28" s="11"/>
      <c r="C28" s="12"/>
      <c r="D28" s="12"/>
      <c r="E28" s="12"/>
      <c r="F28" s="16">
        <v>1.8450000000000001E-4</v>
      </c>
      <c r="G28" s="16">
        <v>2.432E-4</v>
      </c>
      <c r="H28" s="16">
        <v>2.031E-4</v>
      </c>
      <c r="I28" s="61">
        <v>6.0220000000000003E-5</v>
      </c>
      <c r="J28" s="83">
        <f t="shared" ref="J28:J29" si="4">AVERAGE(B28:I28)</f>
        <v>1.7275500000000002E-4</v>
      </c>
      <c r="K28" s="84">
        <f t="shared" ref="K28:K29" si="5">STDEV(B28:I28)/SQRT(COUNT(B28:I28))</f>
        <v>3.94603052657562E-5</v>
      </c>
      <c r="L28" s="59">
        <f t="shared" si="3"/>
        <v>4</v>
      </c>
      <c r="M28" s="62">
        <f>TTEST(F28:I28,F$24:I$24,2,2)</f>
        <v>1.1734387206555692E-2</v>
      </c>
    </row>
    <row r="29" spans="1:13" ht="15.75" thickBot="1" x14ac:dyDescent="0.3">
      <c r="A29" s="44" t="s">
        <v>23</v>
      </c>
      <c r="B29" s="74"/>
      <c r="C29" s="75"/>
      <c r="D29" s="75"/>
      <c r="E29" s="75"/>
      <c r="F29" s="40">
        <v>1.495E-3</v>
      </c>
      <c r="G29" s="40">
        <v>6.1510000000000004E-4</v>
      </c>
      <c r="H29" s="40">
        <v>8.3730000000000002E-4</v>
      </c>
      <c r="I29" s="76">
        <v>1.5120000000000001E-3</v>
      </c>
      <c r="J29" s="85">
        <f t="shared" si="4"/>
        <v>1.1148500000000001E-3</v>
      </c>
      <c r="K29" s="86">
        <f t="shared" si="5"/>
        <v>2.2895163426657022E-4</v>
      </c>
      <c r="L29" s="77">
        <f t="shared" si="3"/>
        <v>4</v>
      </c>
      <c r="M29" s="78">
        <f>TTEST(F29:I29,F$24:I$24,2,2)</f>
        <v>1.3621776390652304E-2</v>
      </c>
    </row>
    <row r="32" spans="1:13" ht="15.75" thickBot="1" x14ac:dyDescent="0.3">
      <c r="B32" s="1" t="s">
        <v>16</v>
      </c>
    </row>
    <row r="33" spans="1:13" x14ac:dyDescent="0.25">
      <c r="B33" s="2" t="s">
        <v>1</v>
      </c>
      <c r="C33" s="3"/>
      <c r="D33" s="3"/>
      <c r="E33" s="3"/>
      <c r="F33" s="3"/>
      <c r="G33" s="3"/>
      <c r="H33" s="3"/>
      <c r="I33" s="3"/>
      <c r="J33" s="3"/>
      <c r="K33" s="3"/>
      <c r="L33" s="4"/>
      <c r="M33" s="54"/>
    </row>
    <row r="34" spans="1:13" ht="15.75" thickBot="1" x14ac:dyDescent="0.3">
      <c r="B34" s="63" t="s">
        <v>17</v>
      </c>
      <c r="C34" s="64" t="s">
        <v>18</v>
      </c>
      <c r="D34" s="64" t="s">
        <v>19</v>
      </c>
      <c r="E34" s="64" t="s">
        <v>20</v>
      </c>
      <c r="F34" s="64" t="s">
        <v>24</v>
      </c>
      <c r="G34" s="64" t="s">
        <v>25</v>
      </c>
      <c r="H34" s="64" t="s">
        <v>26</v>
      </c>
      <c r="I34" s="64" t="s">
        <v>27</v>
      </c>
      <c r="J34" s="93" t="s">
        <v>6</v>
      </c>
      <c r="K34" s="93" t="s">
        <v>7</v>
      </c>
      <c r="L34" s="94" t="s">
        <v>8</v>
      </c>
      <c r="M34" s="56" t="s">
        <v>29</v>
      </c>
    </row>
    <row r="35" spans="1:13" x14ac:dyDescent="0.25">
      <c r="A35" s="89" t="s">
        <v>9</v>
      </c>
      <c r="B35" s="43">
        <f>(B24/B$24)*100</f>
        <v>100</v>
      </c>
      <c r="C35" s="43">
        <f t="shared" ref="C35:I35" si="6">(C24/C$24)*100</f>
        <v>100</v>
      </c>
      <c r="D35" s="43">
        <f t="shared" si="6"/>
        <v>100</v>
      </c>
      <c r="E35" s="43">
        <f t="shared" si="6"/>
        <v>100</v>
      </c>
      <c r="F35" s="43">
        <f t="shared" si="6"/>
        <v>100</v>
      </c>
      <c r="G35" s="43">
        <f t="shared" si="6"/>
        <v>100</v>
      </c>
      <c r="H35" s="43">
        <f t="shared" si="6"/>
        <v>100</v>
      </c>
      <c r="I35" s="43">
        <f t="shared" si="6"/>
        <v>100</v>
      </c>
      <c r="J35" s="71">
        <f>AVERAGE(B35:I35)</f>
        <v>100</v>
      </c>
      <c r="K35" s="71">
        <f>STDEV(B35:I35)/SQRT(COUNT(B35:I35))</f>
        <v>0</v>
      </c>
      <c r="L35" s="72">
        <f t="shared" ref="L35:L40" si="7">COUNT(B35:I35)</f>
        <v>8</v>
      </c>
      <c r="M35" s="73"/>
    </row>
    <row r="36" spans="1:13" x14ac:dyDescent="0.25">
      <c r="A36" s="11" t="s">
        <v>10</v>
      </c>
      <c r="B36" s="82">
        <f t="shared" ref="B36:I36" si="8">(B25/B$24)*100</f>
        <v>0.94141414141414126</v>
      </c>
      <c r="C36" s="82">
        <f t="shared" si="8"/>
        <v>1.9594594594594597</v>
      </c>
      <c r="D36" s="82">
        <f t="shared" si="8"/>
        <v>0.15956932010646019</v>
      </c>
      <c r="E36" s="82">
        <f t="shared" si="8"/>
        <v>6.9332506716263689E-2</v>
      </c>
      <c r="F36" s="82">
        <f t="shared" si="8"/>
        <v>1.3852364475201846</v>
      </c>
      <c r="G36" s="82">
        <f t="shared" si="8"/>
        <v>1.4927095990279466</v>
      </c>
      <c r="H36" s="82">
        <f t="shared" si="8"/>
        <v>1.3915426781519187</v>
      </c>
      <c r="I36" s="82">
        <f t="shared" si="8"/>
        <v>1.0261203585147247</v>
      </c>
      <c r="J36" s="24">
        <f>AVERAGE(B36:I36)</f>
        <v>1.0531730638638874</v>
      </c>
      <c r="K36" s="24">
        <f>STDEV(B36:I36)/SQRT(COUNT(B36:I36))</f>
        <v>0.23218678139992679</v>
      </c>
      <c r="L36" s="59">
        <f t="shared" si="7"/>
        <v>8</v>
      </c>
      <c r="M36" s="60"/>
    </row>
    <row r="37" spans="1:13" x14ac:dyDescent="0.25">
      <c r="A37" s="90" t="s">
        <v>12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59">
        <f t="shared" si="7"/>
        <v>0</v>
      </c>
      <c r="M37" s="60"/>
    </row>
    <row r="38" spans="1:13" x14ac:dyDescent="0.25">
      <c r="A38" s="18" t="s">
        <v>21</v>
      </c>
      <c r="B38" s="79">
        <f t="shared" ref="B38:I38" si="9">(B27/B$24)*100</f>
        <v>7.5353535353535355</v>
      </c>
      <c r="C38" s="79">
        <f t="shared" si="9"/>
        <v>3.9572072072072069</v>
      </c>
      <c r="D38" s="79">
        <f t="shared" si="9"/>
        <v>4.960077425598838</v>
      </c>
      <c r="E38" s="79">
        <f t="shared" si="9"/>
        <v>10.020665426741061</v>
      </c>
      <c r="F38" s="79"/>
      <c r="G38" s="79"/>
      <c r="H38" s="79"/>
      <c r="I38" s="79"/>
      <c r="J38" s="24">
        <f t="shared" ref="J37:J40" si="10">AVERAGE(B38:I38)</f>
        <v>6.6183258987251605</v>
      </c>
      <c r="K38" s="24">
        <f t="shared" ref="K37:K40" si="11">STDEV(B38:I38)/SQRT(COUNT(B38:I38))</f>
        <v>1.3616226422670521</v>
      </c>
      <c r="L38" s="59">
        <f t="shared" si="7"/>
        <v>4</v>
      </c>
      <c r="M38" s="62">
        <f>TTEST(B36:E36,B38:E38,2,2)</f>
        <v>6.5045608252682621E-3</v>
      </c>
    </row>
    <row r="39" spans="1:13" x14ac:dyDescent="0.25">
      <c r="A39" s="11" t="s">
        <v>22</v>
      </c>
      <c r="B39" s="79"/>
      <c r="C39" s="79"/>
      <c r="D39" s="79"/>
      <c r="E39" s="79"/>
      <c r="F39" s="79">
        <f t="shared" ref="B39:I39" si="12">(F28/F$24)*100</f>
        <v>0.42560553633217996</v>
      </c>
      <c r="G39" s="79">
        <f t="shared" si="12"/>
        <v>1.4775212636695019</v>
      </c>
      <c r="H39" s="79">
        <f t="shared" si="12"/>
        <v>1.5904463586530933</v>
      </c>
      <c r="I39" s="79">
        <f t="shared" si="12"/>
        <v>0.15421254801536491</v>
      </c>
      <c r="J39" s="24">
        <f t="shared" si="10"/>
        <v>0.911946426667535</v>
      </c>
      <c r="K39" s="24">
        <f t="shared" si="11"/>
        <v>0.36411137792618442</v>
      </c>
      <c r="L39" s="59">
        <f t="shared" si="7"/>
        <v>4</v>
      </c>
      <c r="M39" s="62">
        <f>TTEST(F36:I36,F39:I39,2,2)</f>
        <v>0.31784665837484782</v>
      </c>
    </row>
    <row r="40" spans="1:13" ht="15.75" thickBot="1" x14ac:dyDescent="0.3">
      <c r="A40" s="74" t="s">
        <v>23</v>
      </c>
      <c r="B40" s="91"/>
      <c r="C40" s="91"/>
      <c r="D40" s="91"/>
      <c r="E40" s="91"/>
      <c r="F40" s="91">
        <f t="shared" ref="B40:I40" si="13">(F29/F$24)*100</f>
        <v>3.4486735870818914</v>
      </c>
      <c r="G40" s="91">
        <f t="shared" si="13"/>
        <v>3.7369380315917384</v>
      </c>
      <c r="H40" s="91">
        <f t="shared" si="13"/>
        <v>6.5567736883320276</v>
      </c>
      <c r="I40" s="91">
        <f t="shared" si="13"/>
        <v>3.8719590268886042</v>
      </c>
      <c r="J40" s="92">
        <f t="shared" si="10"/>
        <v>4.4035860834735656</v>
      </c>
      <c r="K40" s="92">
        <f t="shared" si="11"/>
        <v>0.72313678338726295</v>
      </c>
      <c r="L40" s="77">
        <f t="shared" si="7"/>
        <v>4</v>
      </c>
      <c r="M40" s="78">
        <f>TTEST(F36:I36,F40:I40,2,2)</f>
        <v>5.5808369018261863E-3</v>
      </c>
    </row>
  </sheetData>
  <mergeCells count="2">
    <mergeCell ref="J5:K5"/>
    <mergeCell ref="J13:K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"/>
  <sheetViews>
    <sheetView workbookViewId="0">
      <selection activeCell="A2" sqref="A2"/>
    </sheetView>
  </sheetViews>
  <sheetFormatPr defaultRowHeight="15" x14ac:dyDescent="0.25"/>
  <cols>
    <col min="1" max="1" width="13.42578125" customWidth="1"/>
    <col min="11" max="11" width="13.28515625" customWidth="1"/>
    <col min="25" max="25" width="11.5703125" customWidth="1"/>
    <col min="34" max="34" width="12.140625" customWidth="1"/>
  </cols>
  <sheetData>
    <row r="1" spans="1:46" x14ac:dyDescent="0.25">
      <c r="A1" t="s">
        <v>49</v>
      </c>
    </row>
    <row r="2" spans="1:46" ht="15.75" thickBot="1" x14ac:dyDescent="0.3">
      <c r="A2" s="95" t="s">
        <v>30</v>
      </c>
      <c r="B2" s="96"/>
      <c r="C2" s="96"/>
      <c r="D2" s="96"/>
      <c r="E2" s="96"/>
      <c r="F2" s="96"/>
      <c r="G2" s="96"/>
      <c r="H2" s="96"/>
      <c r="I2" s="97"/>
      <c r="K2" s="109" t="s">
        <v>30</v>
      </c>
      <c r="L2" s="110"/>
      <c r="M2" s="110"/>
      <c r="N2" s="110"/>
      <c r="O2" s="110"/>
      <c r="P2" s="110"/>
      <c r="Q2" s="110"/>
      <c r="R2" s="110"/>
      <c r="S2" s="111"/>
      <c r="T2" s="112"/>
      <c r="U2" s="112"/>
      <c r="V2" s="112"/>
      <c r="W2" s="112"/>
      <c r="Y2" s="114" t="s">
        <v>30</v>
      </c>
      <c r="Z2" s="115"/>
      <c r="AA2" s="116"/>
      <c r="AB2" s="116"/>
      <c r="AC2" s="116"/>
      <c r="AD2" s="116"/>
      <c r="AE2" s="116"/>
      <c r="AF2" s="116"/>
      <c r="AH2" s="117" t="s">
        <v>30</v>
      </c>
      <c r="AI2" s="118"/>
      <c r="AJ2" s="119"/>
      <c r="AK2" s="119"/>
      <c r="AL2" s="119"/>
      <c r="AM2" s="119"/>
      <c r="AN2" s="119"/>
      <c r="AO2" s="119"/>
      <c r="AP2" s="120"/>
      <c r="AQ2" s="119"/>
      <c r="AR2" s="119"/>
      <c r="AS2" s="119"/>
      <c r="AT2" s="119"/>
    </row>
    <row r="3" spans="1:46" ht="15.75" x14ac:dyDescent="0.25">
      <c r="A3" s="98" t="s">
        <v>31</v>
      </c>
      <c r="B3" s="99" t="s">
        <v>32</v>
      </c>
      <c r="C3" s="99" t="s">
        <v>33</v>
      </c>
      <c r="D3" s="99" t="s">
        <v>34</v>
      </c>
      <c r="E3" s="99" t="s">
        <v>35</v>
      </c>
      <c r="F3" s="99" t="s">
        <v>36</v>
      </c>
      <c r="G3" s="100" t="s">
        <v>37</v>
      </c>
      <c r="H3" s="101" t="s">
        <v>7</v>
      </c>
      <c r="I3" s="101" t="s">
        <v>8</v>
      </c>
      <c r="K3" s="98" t="s">
        <v>40</v>
      </c>
      <c r="L3" s="99" t="s">
        <v>32</v>
      </c>
      <c r="M3" s="99" t="s">
        <v>33</v>
      </c>
      <c r="N3" s="99" t="s">
        <v>34</v>
      </c>
      <c r="O3" s="99" t="s">
        <v>35</v>
      </c>
      <c r="P3" s="99" t="s">
        <v>36</v>
      </c>
      <c r="Q3" s="99" t="s">
        <v>41</v>
      </c>
      <c r="R3" s="99" t="s">
        <v>42</v>
      </c>
      <c r="S3" s="99" t="s">
        <v>43</v>
      </c>
      <c r="T3" s="99" t="s">
        <v>44</v>
      </c>
      <c r="U3" s="100" t="s">
        <v>37</v>
      </c>
      <c r="V3" s="101" t="s">
        <v>7</v>
      </c>
      <c r="W3" s="101" t="s">
        <v>8</v>
      </c>
      <c r="Y3" s="98" t="s">
        <v>45</v>
      </c>
      <c r="Z3" s="99" t="s">
        <v>32</v>
      </c>
      <c r="AA3" s="99" t="s">
        <v>33</v>
      </c>
      <c r="AB3" s="99" t="s">
        <v>34</v>
      </c>
      <c r="AC3" s="99" t="s">
        <v>35</v>
      </c>
      <c r="AD3" s="100" t="s">
        <v>37</v>
      </c>
      <c r="AE3" s="101" t="s">
        <v>7</v>
      </c>
      <c r="AF3" s="101" t="s">
        <v>8</v>
      </c>
      <c r="AH3" s="121" t="s">
        <v>46</v>
      </c>
      <c r="AI3" s="122" t="s">
        <v>32</v>
      </c>
      <c r="AJ3" s="122" t="s">
        <v>33</v>
      </c>
      <c r="AK3" s="122" t="s">
        <v>34</v>
      </c>
      <c r="AL3" s="122" t="s">
        <v>35</v>
      </c>
      <c r="AM3" s="122" t="s">
        <v>36</v>
      </c>
      <c r="AN3" s="122" t="s">
        <v>41</v>
      </c>
      <c r="AO3" s="122" t="s">
        <v>42</v>
      </c>
      <c r="AP3" s="122" t="s">
        <v>43</v>
      </c>
      <c r="AQ3" s="122" t="s">
        <v>44</v>
      </c>
      <c r="AR3" s="123" t="s">
        <v>37</v>
      </c>
      <c r="AS3" s="123" t="s">
        <v>7</v>
      </c>
      <c r="AT3" s="123" t="s">
        <v>8</v>
      </c>
    </row>
    <row r="4" spans="1:46" x14ac:dyDescent="0.25">
      <c r="A4" s="102" t="s">
        <v>38</v>
      </c>
      <c r="B4" s="103">
        <v>100</v>
      </c>
      <c r="C4" s="103">
        <v>100</v>
      </c>
      <c r="D4" s="103">
        <v>100</v>
      </c>
      <c r="E4" s="103">
        <v>100</v>
      </c>
      <c r="F4" s="103">
        <v>100</v>
      </c>
      <c r="G4" s="104">
        <f>AVERAGE(B4:D4)</f>
        <v>100</v>
      </c>
      <c r="H4" s="104">
        <f>STDEV(B4:D4)/SQRT(COUNT(B4:D4))</f>
        <v>0</v>
      </c>
      <c r="I4" s="105">
        <f>COUNT(B4:F4)</f>
        <v>5</v>
      </c>
      <c r="K4" s="102" t="s">
        <v>38</v>
      </c>
      <c r="L4" s="103">
        <v>100</v>
      </c>
      <c r="M4" s="103">
        <v>100</v>
      </c>
      <c r="N4" s="103">
        <v>100</v>
      </c>
      <c r="O4" s="103">
        <v>100</v>
      </c>
      <c r="P4" s="103">
        <v>100</v>
      </c>
      <c r="Q4" s="103">
        <v>100</v>
      </c>
      <c r="R4" s="103">
        <v>100</v>
      </c>
      <c r="S4" s="103">
        <v>100</v>
      </c>
      <c r="T4" s="103">
        <v>100</v>
      </c>
      <c r="U4" s="104">
        <f>AVERAGE(L4:T4)</f>
        <v>100</v>
      </c>
      <c r="V4" s="104">
        <f>STDEV(L4:T4)/SQRT(COUNT(L4:T4))</f>
        <v>0</v>
      </c>
      <c r="W4" s="105">
        <f>COUNT(L4:T4)</f>
        <v>9</v>
      </c>
      <c r="Y4" s="102" t="s">
        <v>38</v>
      </c>
      <c r="Z4" s="103">
        <v>100</v>
      </c>
      <c r="AA4" s="103">
        <v>100</v>
      </c>
      <c r="AB4" s="103">
        <v>100</v>
      </c>
      <c r="AC4" s="103">
        <v>100</v>
      </c>
      <c r="AD4" s="104">
        <f>AVERAGE(Z4:AC4)</f>
        <v>100</v>
      </c>
      <c r="AE4" s="104">
        <f>STDEV(Z4:AC4)/SQRT(COUNT(Z4:AC4))</f>
        <v>0</v>
      </c>
      <c r="AF4" s="105">
        <f>COUNT(Z4:AC4)</f>
        <v>4</v>
      </c>
      <c r="AH4" s="102" t="s">
        <v>38</v>
      </c>
      <c r="AI4" s="103">
        <v>100</v>
      </c>
      <c r="AJ4" s="103">
        <v>100</v>
      </c>
      <c r="AK4" s="103">
        <v>100</v>
      </c>
      <c r="AL4" s="103">
        <v>100</v>
      </c>
      <c r="AM4" s="103">
        <v>100</v>
      </c>
      <c r="AN4" s="103">
        <v>100</v>
      </c>
      <c r="AO4" s="103">
        <v>100</v>
      </c>
      <c r="AP4" s="103">
        <v>100</v>
      </c>
      <c r="AQ4" s="103">
        <v>100</v>
      </c>
      <c r="AR4" s="104">
        <f>AVERAGE(AI4:AQ4)</f>
        <v>100</v>
      </c>
      <c r="AS4" s="104">
        <f>STDEV(AI4:AQ4)/SQRT(COUNT(AI4:AQ4))</f>
        <v>0</v>
      </c>
      <c r="AT4" s="105">
        <f>COUNT(AI4:AQ4)</f>
        <v>9</v>
      </c>
    </row>
    <row r="5" spans="1:46" x14ac:dyDescent="0.25">
      <c r="A5" s="102" t="s">
        <v>39</v>
      </c>
      <c r="B5" s="106">
        <v>3.0434782608695653E-2</v>
      </c>
      <c r="C5" s="106">
        <v>8.3682864450127875E-2</v>
      </c>
      <c r="D5" s="106">
        <v>0.16252397391637896</v>
      </c>
      <c r="E5" s="106">
        <v>5.0755939524838013E-2</v>
      </c>
      <c r="F5" s="106">
        <v>7.8696343402225755E-2</v>
      </c>
      <c r="G5" s="104">
        <f>AVERAGE(B5:F5)</f>
        <v>8.1218780780453262E-2</v>
      </c>
      <c r="H5" s="104">
        <f>STDEV(B5:F5)/SQRT(COUNT(B5:F5))</f>
        <v>2.2505519319938286E-2</v>
      </c>
      <c r="I5" s="105">
        <f>COUNT(B5:F5)</f>
        <v>5</v>
      </c>
      <c r="K5" s="102" t="s">
        <v>39</v>
      </c>
      <c r="L5" s="106">
        <v>73.456401493007164</v>
      </c>
      <c r="M5" s="106">
        <v>59.688806943382659</v>
      </c>
      <c r="N5" s="106">
        <v>91.579349732427929</v>
      </c>
      <c r="O5" s="106">
        <v>107.86077258623017</v>
      </c>
      <c r="P5" s="106">
        <v>87.566641279512567</v>
      </c>
      <c r="Q5" s="12">
        <v>60.415079969535412</v>
      </c>
      <c r="R5" s="12">
        <v>142.86827747466873</v>
      </c>
      <c r="S5" s="105">
        <v>93.843843843843842</v>
      </c>
      <c r="T5" s="12">
        <v>153.4875922199866</v>
      </c>
      <c r="U5" s="104">
        <f>AVERAGE(L5:T5)</f>
        <v>96.751862838066117</v>
      </c>
      <c r="V5" s="104">
        <f>STDEV(L5:T5)/SQRT(COUNT(L5:T5))</f>
        <v>11.071337333510257</v>
      </c>
      <c r="W5" s="105">
        <f>COUNT(L5:T5)</f>
        <v>9</v>
      </c>
      <c r="Y5" s="102" t="s">
        <v>39</v>
      </c>
      <c r="Z5" s="106">
        <v>11.986588432523051</v>
      </c>
      <c r="AA5" s="12">
        <v>12.135989010989009</v>
      </c>
      <c r="AB5" s="12">
        <v>10.317460317460318</v>
      </c>
      <c r="AC5" s="12">
        <v>12.837837837837837</v>
      </c>
      <c r="AD5" s="104">
        <f>AVERAGE(Z5:AC5)</f>
        <v>11.819468899702555</v>
      </c>
      <c r="AE5" s="104">
        <f>STDEV(Z5:AC5)/SQRT(COUNT(Z5:AC5))</f>
        <v>0.5339490451958756</v>
      </c>
      <c r="AF5" s="105">
        <f>COUNT(Z5:AC5)</f>
        <v>4</v>
      </c>
      <c r="AH5" s="102" t="s">
        <v>39</v>
      </c>
      <c r="AI5" s="106">
        <v>71.273769812423154</v>
      </c>
      <c r="AJ5" s="12">
        <v>95.826567839503269</v>
      </c>
      <c r="AK5" s="12">
        <v>73.075485926640553</v>
      </c>
      <c r="AL5" s="12">
        <v>63.024736230663159</v>
      </c>
      <c r="AM5" s="12">
        <v>128.77841618785911</v>
      </c>
      <c r="AN5" s="12">
        <v>97.16629381058911</v>
      </c>
      <c r="AO5" s="12">
        <v>100</v>
      </c>
      <c r="AP5" s="12">
        <v>101.5748031496063</v>
      </c>
      <c r="AQ5" s="12">
        <v>105.4263565891473</v>
      </c>
      <c r="AR5" s="104">
        <f>AVERAGE(AI5:AQ5)</f>
        <v>92.90515883849244</v>
      </c>
      <c r="AS5" s="104">
        <f>STDEV(AI5:AQ5)/SQRT(COUNT(AI5:AQ5))</f>
        <v>6.8209592897812401</v>
      </c>
      <c r="AT5" s="105">
        <f>COUNT(AI5:AQ5)</f>
        <v>9</v>
      </c>
    </row>
    <row r="6" spans="1:46" x14ac:dyDescent="0.25">
      <c r="A6" s="107" t="s">
        <v>23</v>
      </c>
      <c r="B6" s="108">
        <v>0.26317135549872123</v>
      </c>
      <c r="C6" s="108">
        <v>2.8695652173913047</v>
      </c>
      <c r="D6" s="108">
        <v>3.0955120828538552</v>
      </c>
      <c r="E6" s="108">
        <v>0.2419006479481641</v>
      </c>
      <c r="F6" s="108">
        <v>3.1399046104928461</v>
      </c>
      <c r="G6" s="104">
        <f>AVERAGE(B6:F6)</f>
        <v>1.9220107828369783</v>
      </c>
      <c r="H6" s="104">
        <f>STDEV(B6:F6)/SQRT(COUNT(B6:F6))</f>
        <v>0.68310864414363648</v>
      </c>
      <c r="I6" s="105">
        <f>COUNT(B6:F6)</f>
        <v>5</v>
      </c>
      <c r="K6" s="107" t="s">
        <v>23</v>
      </c>
      <c r="L6" s="108">
        <v>132.67751944956606</v>
      </c>
      <c r="M6" s="108">
        <v>97.863920492872239</v>
      </c>
      <c r="N6" s="108">
        <v>86.727076494131396</v>
      </c>
      <c r="O6" s="108">
        <v>77.431757881009133</v>
      </c>
      <c r="P6" s="12">
        <v>45.944402132520942</v>
      </c>
      <c r="Q6" s="113">
        <v>56.873571972581871</v>
      </c>
      <c r="R6" s="12">
        <v>126.61730319563524</v>
      </c>
      <c r="S6" s="12">
        <v>73.223223223223215</v>
      </c>
      <c r="T6" s="12">
        <v>143.93024815560028</v>
      </c>
      <c r="U6" s="104">
        <f>AVERAGE(L6:T6)</f>
        <v>93.476558110793405</v>
      </c>
      <c r="V6" s="104">
        <f>STDEV(L6:T6)/SQRT(COUNT(L6:T6))</f>
        <v>11.494033040877143</v>
      </c>
      <c r="W6" s="105">
        <f>COUNT(L6:T6)</f>
        <v>9</v>
      </c>
      <c r="Y6" s="107" t="s">
        <v>23</v>
      </c>
      <c r="Z6" s="108">
        <v>58.633696563285831</v>
      </c>
      <c r="AA6" s="12">
        <v>53.674450549450547</v>
      </c>
      <c r="AB6" s="12">
        <v>50.925925925925931</v>
      </c>
      <c r="AC6" s="12">
        <v>69.932432432432421</v>
      </c>
      <c r="AD6" s="104">
        <f>AVERAGE(Z6:AC6)</f>
        <v>58.291626367773681</v>
      </c>
      <c r="AE6" s="104">
        <f>STDEV(Z6:AC6)/SQRT(COUNT(Z6:AC6))</f>
        <v>4.1952079148913004</v>
      </c>
      <c r="AF6" s="105">
        <f>COUNT(Z6:AC6)</f>
        <v>4</v>
      </c>
      <c r="AH6" s="107" t="s">
        <v>23</v>
      </c>
      <c r="AI6" s="108">
        <v>119.31953285822019</v>
      </c>
      <c r="AJ6" s="12">
        <v>59.44779982743745</v>
      </c>
      <c r="AK6" s="12">
        <v>100.33085812504675</v>
      </c>
      <c r="AL6" s="12">
        <v>66.946118361606892</v>
      </c>
      <c r="AM6" s="12">
        <v>99.712715463402461</v>
      </c>
      <c r="AN6" s="12">
        <v>103.5048471290082</v>
      </c>
      <c r="AO6" s="12">
        <v>98.52941176470587</v>
      </c>
      <c r="AP6" s="12">
        <v>97.637795275590548</v>
      </c>
      <c r="AQ6" s="12">
        <v>107.75193798449611</v>
      </c>
      <c r="AR6" s="104">
        <f>AVERAGE(AI6:AQ6)</f>
        <v>94.797890754390494</v>
      </c>
      <c r="AS6" s="104">
        <f>STDEV(AI6:AQ6)/SQRT(COUNT(AI6:AQ6))</f>
        <v>6.397740541878302</v>
      </c>
      <c r="AT6" s="105">
        <f>COUNT(AI6:AQ6)</f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"/>
  <sheetViews>
    <sheetView workbookViewId="0">
      <selection activeCell="A2" sqref="A2:J2"/>
    </sheetView>
  </sheetViews>
  <sheetFormatPr defaultRowHeight="15" x14ac:dyDescent="0.25"/>
  <cols>
    <col min="1" max="1" width="16.7109375" customWidth="1"/>
    <col min="12" max="12" width="14" customWidth="1"/>
  </cols>
  <sheetData>
    <row r="1" spans="1:42" x14ac:dyDescent="0.25">
      <c r="A1" t="s">
        <v>48</v>
      </c>
    </row>
    <row r="2" spans="1:42" ht="15.75" thickBot="1" x14ac:dyDescent="0.3">
      <c r="A2" s="124" t="s">
        <v>30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42" ht="15.75" x14ac:dyDescent="0.25">
      <c r="A3" s="98" t="s">
        <v>31</v>
      </c>
      <c r="B3" s="99" t="s">
        <v>32</v>
      </c>
      <c r="C3" s="99" t="s">
        <v>33</v>
      </c>
      <c r="D3" s="99" t="s">
        <v>34</v>
      </c>
      <c r="E3" s="99" t="s">
        <v>35</v>
      </c>
      <c r="F3" s="99" t="s">
        <v>36</v>
      </c>
      <c r="G3" s="99" t="s">
        <v>41</v>
      </c>
      <c r="H3" s="100" t="s">
        <v>37</v>
      </c>
      <c r="I3" s="101" t="s">
        <v>7</v>
      </c>
      <c r="J3" s="101" t="s">
        <v>8</v>
      </c>
      <c r="L3" s="98" t="s">
        <v>40</v>
      </c>
      <c r="M3" s="99" t="s">
        <v>32</v>
      </c>
      <c r="N3" s="99" t="s">
        <v>33</v>
      </c>
      <c r="O3" s="99" t="s">
        <v>34</v>
      </c>
      <c r="P3" s="99" t="s">
        <v>35</v>
      </c>
      <c r="Q3" s="99" t="s">
        <v>36</v>
      </c>
      <c r="R3" s="100" t="s">
        <v>37</v>
      </c>
      <c r="S3" s="101" t="s">
        <v>7</v>
      </c>
      <c r="T3" s="101" t="s">
        <v>8</v>
      </c>
      <c r="V3" s="98" t="s">
        <v>45</v>
      </c>
      <c r="W3" s="99" t="s">
        <v>32</v>
      </c>
      <c r="X3" s="99" t="s">
        <v>33</v>
      </c>
      <c r="Y3" s="99" t="s">
        <v>34</v>
      </c>
      <c r="Z3" s="99" t="s">
        <v>35</v>
      </c>
      <c r="AA3" s="99" t="s">
        <v>36</v>
      </c>
      <c r="AB3" s="99" t="s">
        <v>41</v>
      </c>
      <c r="AC3" s="100" t="s">
        <v>37</v>
      </c>
      <c r="AD3" s="101" t="s">
        <v>7</v>
      </c>
      <c r="AE3" s="101" t="s">
        <v>8</v>
      </c>
      <c r="AG3" s="98" t="s">
        <v>46</v>
      </c>
      <c r="AH3" s="99" t="s">
        <v>32</v>
      </c>
      <c r="AI3" s="99" t="s">
        <v>33</v>
      </c>
      <c r="AJ3" s="99" t="s">
        <v>34</v>
      </c>
      <c r="AK3" s="99" t="s">
        <v>35</v>
      </c>
      <c r="AL3" s="99" t="s">
        <v>36</v>
      </c>
      <c r="AM3" s="99" t="s">
        <v>41</v>
      </c>
      <c r="AN3" s="100" t="s">
        <v>37</v>
      </c>
      <c r="AO3" s="101" t="s">
        <v>7</v>
      </c>
      <c r="AP3" s="101" t="s">
        <v>8</v>
      </c>
    </row>
    <row r="4" spans="1:42" x14ac:dyDescent="0.25">
      <c r="A4" s="125" t="s">
        <v>38</v>
      </c>
      <c r="B4" s="103">
        <v>100</v>
      </c>
      <c r="C4" s="103">
        <v>100</v>
      </c>
      <c r="D4" s="103">
        <v>100</v>
      </c>
      <c r="E4" s="103">
        <v>100</v>
      </c>
      <c r="F4" s="103">
        <v>100</v>
      </c>
      <c r="G4" s="128">
        <v>100</v>
      </c>
      <c r="H4" s="133">
        <f>AVERAGE(B4:G4)</f>
        <v>100</v>
      </c>
      <c r="I4" s="134">
        <f>STDEV(B4:G4)/SQRT(COUNT(B4:G4))</f>
        <v>0</v>
      </c>
      <c r="J4" s="131">
        <f>COUNT(B4:G4)</f>
        <v>6</v>
      </c>
      <c r="L4" s="102" t="s">
        <v>38</v>
      </c>
      <c r="M4" s="103">
        <v>100</v>
      </c>
      <c r="N4" s="103">
        <v>100</v>
      </c>
      <c r="O4" s="103">
        <v>100</v>
      </c>
      <c r="P4" s="103">
        <v>100</v>
      </c>
      <c r="Q4" s="103">
        <v>100</v>
      </c>
      <c r="R4" s="104">
        <f>AVERAGE(M4:Q4)</f>
        <v>100</v>
      </c>
      <c r="S4" s="104">
        <f>STDEV(M4:Q4)/SQRT(COUNT(M4:Q4))</f>
        <v>0</v>
      </c>
      <c r="T4" s="105">
        <f>COUNT(M4:Q4)</f>
        <v>5</v>
      </c>
      <c r="V4" s="102" t="s">
        <v>38</v>
      </c>
      <c r="W4" s="103">
        <v>100</v>
      </c>
      <c r="X4" s="103">
        <v>100</v>
      </c>
      <c r="Y4" s="103">
        <v>100</v>
      </c>
      <c r="Z4" s="103">
        <v>100</v>
      </c>
      <c r="AA4" s="103">
        <v>100</v>
      </c>
      <c r="AB4" s="103">
        <v>100</v>
      </c>
      <c r="AC4" s="104">
        <f>AVERAGE(W4:AB4)</f>
        <v>100</v>
      </c>
      <c r="AD4" s="104">
        <f>STDEV(W4:AB4)/SQRT(COUNT(W4:AB4))</f>
        <v>0</v>
      </c>
      <c r="AE4" s="105">
        <f>COUNT(W4:AB4)</f>
        <v>6</v>
      </c>
      <c r="AG4" s="102" t="s">
        <v>38</v>
      </c>
      <c r="AH4" s="103">
        <v>100</v>
      </c>
      <c r="AI4" s="103">
        <v>100</v>
      </c>
      <c r="AJ4" s="103">
        <v>100</v>
      </c>
      <c r="AK4" s="103">
        <v>100</v>
      </c>
      <c r="AL4" s="103">
        <v>100</v>
      </c>
      <c r="AM4" s="103">
        <v>100</v>
      </c>
      <c r="AN4" s="104">
        <f>AVERAGE(AH4:AM4)</f>
        <v>100</v>
      </c>
      <c r="AO4" s="104">
        <f>STDEV(AH4:AM4)/SQRT(COUNT(AH4:AM4))</f>
        <v>0</v>
      </c>
      <c r="AP4" s="105">
        <f>COUNT(AH4:AM4)</f>
        <v>6</v>
      </c>
    </row>
    <row r="5" spans="1:42" x14ac:dyDescent="0.25">
      <c r="A5" s="125" t="s">
        <v>39</v>
      </c>
      <c r="B5" s="12">
        <v>0.15562260010970927</v>
      </c>
      <c r="C5" s="12">
        <v>8.0169888693614536E-2</v>
      </c>
      <c r="D5" s="12">
        <v>4.3452488687782807E-2</v>
      </c>
      <c r="E5" s="12">
        <v>0.11197469498418436</v>
      </c>
      <c r="F5" s="12">
        <v>3.0434782608695653E-2</v>
      </c>
      <c r="G5" s="129">
        <v>8.3682864450127875E-2</v>
      </c>
      <c r="H5" s="133">
        <f>AVERAGE(B5:G5)</f>
        <v>8.4222886589019094E-2</v>
      </c>
      <c r="I5" s="134">
        <f>STDEV(B5:G5)/SQRT(COUNT(B5:G5))</f>
        <v>1.8654924149504024E-2</v>
      </c>
      <c r="J5" s="131">
        <f t="shared" ref="J5:J6" si="0">COUNT(B5:G5)</f>
        <v>6</v>
      </c>
      <c r="L5" s="102" t="s">
        <v>39</v>
      </c>
      <c r="M5" s="12">
        <v>125.77910689391555</v>
      </c>
      <c r="N5" s="12">
        <v>111.10536493232001</v>
      </c>
      <c r="O5" s="12">
        <v>126.2467958807393</v>
      </c>
      <c r="P5" s="12">
        <v>87.566641279512567</v>
      </c>
      <c r="Q5" s="12">
        <v>60.415079969535412</v>
      </c>
      <c r="R5" s="104">
        <f t="shared" ref="R5:R6" si="1">AVERAGE(M5:Q5)</f>
        <v>102.22259779120456</v>
      </c>
      <c r="S5" s="104">
        <f t="shared" ref="S5:S6" si="2">STDEV(M5:Q5)/SQRT(COUNT(M5:Q5))</f>
        <v>12.59690512530039</v>
      </c>
      <c r="T5" s="105">
        <f t="shared" ref="T5:T6" si="3">COUNT(M5:Q5)</f>
        <v>5</v>
      </c>
      <c r="V5" s="102" t="s">
        <v>39</v>
      </c>
      <c r="W5" s="12">
        <v>19.386798768242063</v>
      </c>
      <c r="X5" s="12">
        <v>8.0115458627325218</v>
      </c>
      <c r="Y5" s="12">
        <v>13.541354135413542</v>
      </c>
      <c r="Z5" s="12">
        <v>11.997932282243475</v>
      </c>
      <c r="AA5" s="12">
        <v>11.986588432523051</v>
      </c>
      <c r="AB5" s="12">
        <v>12.135989010989009</v>
      </c>
      <c r="AC5" s="104">
        <f t="shared" ref="AC5:AC6" si="4">AVERAGE(W5:AB5)</f>
        <v>12.843368082023943</v>
      </c>
      <c r="AD5" s="104">
        <f t="shared" ref="AD5:AD6" si="5">STDEV(W5:AB5)/SQRT(COUNT(W5:AB5))</f>
        <v>1.5121661487679783</v>
      </c>
      <c r="AE5" s="105">
        <f t="shared" ref="AE5:AE6" si="6">COUNT(W5:AB5)</f>
        <v>6</v>
      </c>
      <c r="AG5" s="102" t="s">
        <v>39</v>
      </c>
      <c r="AH5" s="12">
        <v>121.79247654440093</v>
      </c>
      <c r="AI5" s="12">
        <v>67.493698749261185</v>
      </c>
      <c r="AJ5" s="12">
        <v>122.4107124659461</v>
      </c>
      <c r="AK5" s="12">
        <v>69.516213406887587</v>
      </c>
      <c r="AL5" s="12">
        <v>128.77841618785911</v>
      </c>
      <c r="AM5" s="12">
        <v>97.16629381058911</v>
      </c>
      <c r="AN5" s="104">
        <f t="shared" ref="AN5:AN6" si="7">AVERAGE(AH5:AM5)</f>
        <v>101.19296852749066</v>
      </c>
      <c r="AO5" s="104">
        <f t="shared" ref="AO5:AO6" si="8">STDEV(AH5:AM5)/SQRT(COUNT(AH5:AM5))</f>
        <v>11.240938600834347</v>
      </c>
      <c r="AP5" s="105">
        <f t="shared" ref="AP5:AP6" si="9">COUNT(AH5:AM5)</f>
        <v>6</v>
      </c>
    </row>
    <row r="6" spans="1:42" ht="15.75" thickBot="1" x14ac:dyDescent="0.3">
      <c r="A6" s="126" t="s">
        <v>21</v>
      </c>
      <c r="B6" s="127">
        <v>0.71256171146461877</v>
      </c>
      <c r="C6" s="127">
        <v>0.36789689513766849</v>
      </c>
      <c r="D6" s="127">
        <v>0.41823529411764715</v>
      </c>
      <c r="E6" s="127">
        <v>0.24676909173068232</v>
      </c>
      <c r="F6" s="127">
        <v>4.8746803069053712E-2</v>
      </c>
      <c r="G6" s="130">
        <v>1.2150895140664963</v>
      </c>
      <c r="H6" s="135">
        <f>AVERAGE(B6:G6)</f>
        <v>0.50154988493102781</v>
      </c>
      <c r="I6" s="136">
        <f>STDEV(B6:G6)/SQRT(COUNT(B6:G6))</f>
        <v>0.16816788432341728</v>
      </c>
      <c r="J6" s="132">
        <f t="shared" si="0"/>
        <v>6</v>
      </c>
      <c r="L6" s="107" t="s">
        <v>21</v>
      </c>
      <c r="M6" s="12">
        <v>148.14711618835329</v>
      </c>
      <c r="N6" s="12">
        <v>58.600311041990658</v>
      </c>
      <c r="O6" s="12">
        <v>114.89136195018546</v>
      </c>
      <c r="P6" s="12">
        <v>165.36557501904034</v>
      </c>
      <c r="Q6" s="12">
        <v>41.450875856816452</v>
      </c>
      <c r="R6" s="104">
        <f t="shared" si="1"/>
        <v>105.69104801127723</v>
      </c>
      <c r="S6" s="104">
        <f t="shared" si="2"/>
        <v>24.282246500248437</v>
      </c>
      <c r="T6" s="105">
        <f t="shared" si="3"/>
        <v>5</v>
      </c>
      <c r="V6" s="107" t="s">
        <v>21</v>
      </c>
      <c r="W6" s="12">
        <v>41.317445441156778</v>
      </c>
      <c r="X6" s="12">
        <v>31.89223861449647</v>
      </c>
      <c r="Y6" s="12">
        <v>24.262426242624262</v>
      </c>
      <c r="Z6" s="12">
        <v>21.69811320754717</v>
      </c>
      <c r="AA6" s="12">
        <v>37.887678122380549</v>
      </c>
      <c r="AB6" s="12">
        <v>41.895604395604394</v>
      </c>
      <c r="AC6" s="104">
        <f t="shared" si="4"/>
        <v>33.158917670634935</v>
      </c>
      <c r="AD6" s="104">
        <f t="shared" si="5"/>
        <v>3.5466158528174825</v>
      </c>
      <c r="AE6" s="105">
        <f t="shared" si="6"/>
        <v>6</v>
      </c>
      <c r="AG6" s="107" t="s">
        <v>21</v>
      </c>
      <c r="AH6" s="12">
        <v>143.07745612902792</v>
      </c>
      <c r="AI6" s="12">
        <v>71.247273987214086</v>
      </c>
      <c r="AJ6" s="12">
        <v>73.843864857703849</v>
      </c>
      <c r="AK6" s="12">
        <v>64.782292636198775</v>
      </c>
      <c r="AL6" s="12">
        <v>90.544591556332747</v>
      </c>
      <c r="AM6" s="12">
        <v>102.16256524981358</v>
      </c>
      <c r="AN6" s="104">
        <f t="shared" si="7"/>
        <v>90.943007402715168</v>
      </c>
      <c r="AO6" s="104">
        <f t="shared" si="8"/>
        <v>11.844441094330138</v>
      </c>
      <c r="AP6" s="105">
        <f t="shared" si="9"/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"/>
  <sheetViews>
    <sheetView workbookViewId="0">
      <selection activeCell="J2" sqref="A2:J2"/>
    </sheetView>
  </sheetViews>
  <sheetFormatPr defaultRowHeight="15" x14ac:dyDescent="0.25"/>
  <cols>
    <col min="17" max="17" width="14.42578125" customWidth="1"/>
    <col min="35" max="35" width="15.42578125" customWidth="1"/>
  </cols>
  <sheetData>
    <row r="1" spans="1:65" x14ac:dyDescent="0.25">
      <c r="A1" t="s">
        <v>50</v>
      </c>
    </row>
    <row r="2" spans="1:65" ht="15.75" thickBot="1" x14ac:dyDescent="0.3">
      <c r="A2" s="124" t="s">
        <v>30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65" ht="15.75" x14ac:dyDescent="0.25">
      <c r="A3" s="98" t="s">
        <v>31</v>
      </c>
      <c r="B3" s="99" t="s">
        <v>32</v>
      </c>
      <c r="C3" s="99" t="s">
        <v>33</v>
      </c>
      <c r="D3" s="99" t="s">
        <v>34</v>
      </c>
      <c r="E3" s="99" t="s">
        <v>35</v>
      </c>
      <c r="F3" s="99" t="s">
        <v>36</v>
      </c>
      <c r="G3" s="99" t="s">
        <v>41</v>
      </c>
      <c r="H3" s="99" t="s">
        <v>42</v>
      </c>
      <c r="I3" s="99" t="s">
        <v>43</v>
      </c>
      <c r="J3" s="99" t="s">
        <v>44</v>
      </c>
      <c r="K3" s="99" t="s">
        <v>51</v>
      </c>
      <c r="L3" s="99" t="s">
        <v>52</v>
      </c>
      <c r="M3" s="100" t="s">
        <v>37</v>
      </c>
      <c r="N3" s="101" t="s">
        <v>7</v>
      </c>
      <c r="O3" s="101" t="s">
        <v>8</v>
      </c>
      <c r="Q3" s="98" t="s">
        <v>40</v>
      </c>
      <c r="R3" s="99" t="s">
        <v>32</v>
      </c>
      <c r="S3" s="99" t="s">
        <v>33</v>
      </c>
      <c r="T3" s="99" t="s">
        <v>34</v>
      </c>
      <c r="U3" s="99" t="s">
        <v>35</v>
      </c>
      <c r="V3" s="99" t="s">
        <v>36</v>
      </c>
      <c r="W3" s="99" t="s">
        <v>41</v>
      </c>
      <c r="X3" s="99" t="s">
        <v>42</v>
      </c>
      <c r="Y3" s="99" t="s">
        <v>43</v>
      </c>
      <c r="Z3" s="99" t="s">
        <v>44</v>
      </c>
      <c r="AA3" s="99" t="s">
        <v>51</v>
      </c>
      <c r="AB3" s="99" t="s">
        <v>52</v>
      </c>
      <c r="AC3" s="99" t="s">
        <v>53</v>
      </c>
      <c r="AD3" s="99" t="s">
        <v>54</v>
      </c>
      <c r="AE3" s="100" t="s">
        <v>37</v>
      </c>
      <c r="AF3" s="101" t="s">
        <v>7</v>
      </c>
      <c r="AG3" s="101" t="s">
        <v>8</v>
      </c>
      <c r="AI3" s="98" t="s">
        <v>45</v>
      </c>
      <c r="AJ3" s="99" t="s">
        <v>32</v>
      </c>
      <c r="AK3" s="99" t="s">
        <v>33</v>
      </c>
      <c r="AL3" s="99" t="s">
        <v>34</v>
      </c>
      <c r="AM3" s="99" t="s">
        <v>35</v>
      </c>
      <c r="AN3" s="99" t="s">
        <v>36</v>
      </c>
      <c r="AO3" s="99" t="s">
        <v>41</v>
      </c>
      <c r="AP3" s="99" t="s">
        <v>42</v>
      </c>
      <c r="AQ3" s="99" t="s">
        <v>43</v>
      </c>
      <c r="AR3" s="99" t="s">
        <v>44</v>
      </c>
      <c r="AS3" s="99" t="s">
        <v>51</v>
      </c>
      <c r="AT3" s="99" t="s">
        <v>52</v>
      </c>
      <c r="AU3" s="99" t="s">
        <v>53</v>
      </c>
      <c r="AV3" s="100" t="s">
        <v>37</v>
      </c>
      <c r="AW3" s="101" t="s">
        <v>7</v>
      </c>
      <c r="AX3" s="101" t="s">
        <v>8</v>
      </c>
      <c r="AZ3" s="98" t="s">
        <v>46</v>
      </c>
      <c r="BA3" s="99" t="s">
        <v>32</v>
      </c>
      <c r="BB3" s="99" t="s">
        <v>33</v>
      </c>
      <c r="BC3" s="99" t="s">
        <v>34</v>
      </c>
      <c r="BD3" s="99" t="s">
        <v>35</v>
      </c>
      <c r="BE3" s="99" t="s">
        <v>36</v>
      </c>
      <c r="BF3" s="99" t="s">
        <v>41</v>
      </c>
      <c r="BG3" s="99" t="s">
        <v>42</v>
      </c>
      <c r="BH3" s="99" t="s">
        <v>43</v>
      </c>
      <c r="BI3" s="99" t="s">
        <v>44</v>
      </c>
      <c r="BJ3" s="99" t="s">
        <v>51</v>
      </c>
      <c r="BK3" s="100" t="s">
        <v>37</v>
      </c>
      <c r="BL3" s="101" t="s">
        <v>7</v>
      </c>
      <c r="BM3" s="101" t="s">
        <v>8</v>
      </c>
    </row>
    <row r="4" spans="1:65" x14ac:dyDescent="0.25">
      <c r="A4" s="102" t="s">
        <v>38</v>
      </c>
      <c r="B4" s="103">
        <v>100</v>
      </c>
      <c r="C4" s="103">
        <v>100</v>
      </c>
      <c r="D4" s="103">
        <v>100</v>
      </c>
      <c r="E4" s="103">
        <v>100</v>
      </c>
      <c r="F4" s="103">
        <v>100</v>
      </c>
      <c r="G4" s="103">
        <v>100</v>
      </c>
      <c r="H4" s="103">
        <v>100</v>
      </c>
      <c r="I4" s="103">
        <v>100</v>
      </c>
      <c r="J4" s="103">
        <v>100</v>
      </c>
      <c r="K4" s="103">
        <v>100</v>
      </c>
      <c r="L4" s="103">
        <v>100</v>
      </c>
      <c r="M4" s="104">
        <f>AVERAGE(B4:L4)</f>
        <v>100</v>
      </c>
      <c r="N4" s="104">
        <f>STDEV(B4:L4)/SQRT(COUNT(B4:L4))</f>
        <v>0</v>
      </c>
      <c r="O4" s="105">
        <f>COUNT(B4:L4)</f>
        <v>11</v>
      </c>
      <c r="Q4" s="102" t="s">
        <v>38</v>
      </c>
      <c r="R4" s="12">
        <v>100</v>
      </c>
      <c r="S4" s="12">
        <v>100</v>
      </c>
      <c r="T4" s="12">
        <v>100</v>
      </c>
      <c r="U4" s="12">
        <v>100</v>
      </c>
      <c r="V4" s="12">
        <v>100</v>
      </c>
      <c r="W4" s="12">
        <v>100</v>
      </c>
      <c r="X4" s="12">
        <v>100</v>
      </c>
      <c r="Y4" s="12">
        <v>100</v>
      </c>
      <c r="Z4" s="12">
        <v>100</v>
      </c>
      <c r="AA4" s="12">
        <v>100</v>
      </c>
      <c r="AB4" s="12">
        <v>100</v>
      </c>
      <c r="AC4" s="12">
        <v>100</v>
      </c>
      <c r="AD4" s="12">
        <v>100</v>
      </c>
      <c r="AE4" s="104">
        <f t="shared" ref="AE4:AE5" si="0">AVERAGE(R4:AD4)</f>
        <v>100</v>
      </c>
      <c r="AF4" s="104">
        <f t="shared" ref="AF4:AF5" si="1">STDEV(R4:AD4)/SQRT(COUNT(R4:AD4))</f>
        <v>0</v>
      </c>
      <c r="AG4" s="105">
        <f t="shared" ref="AG4:AG5" si="2">COUNT(R4:AD4)</f>
        <v>13</v>
      </c>
      <c r="AI4" s="102" t="s">
        <v>38</v>
      </c>
      <c r="AJ4" s="12">
        <v>100</v>
      </c>
      <c r="AK4" s="12">
        <v>100</v>
      </c>
      <c r="AL4" s="12">
        <v>100</v>
      </c>
      <c r="AM4" s="12">
        <v>100</v>
      </c>
      <c r="AN4" s="12">
        <v>100</v>
      </c>
      <c r="AO4" s="12">
        <v>100</v>
      </c>
      <c r="AP4" s="12">
        <v>100</v>
      </c>
      <c r="AQ4" s="12">
        <v>100</v>
      </c>
      <c r="AR4" s="12">
        <v>100</v>
      </c>
      <c r="AS4" s="12">
        <v>100</v>
      </c>
      <c r="AT4" s="12">
        <v>100</v>
      </c>
      <c r="AU4" s="12">
        <v>100</v>
      </c>
      <c r="AV4" s="104">
        <f>AVERAGE(AJ4:AU4)</f>
        <v>100</v>
      </c>
      <c r="AW4" s="104">
        <f>STDEV(AJ4:AU4)/SQRT(COUNT(AJ4:AU4))</f>
        <v>0</v>
      </c>
      <c r="AX4" s="105">
        <f>COUNT(AJ4:AU4)</f>
        <v>12</v>
      </c>
      <c r="AZ4" s="102" t="s">
        <v>38</v>
      </c>
      <c r="BA4" s="12">
        <v>100</v>
      </c>
      <c r="BB4" s="12">
        <v>100</v>
      </c>
      <c r="BC4" s="12">
        <v>100</v>
      </c>
      <c r="BD4" s="12">
        <v>100</v>
      </c>
      <c r="BE4" s="12">
        <v>100</v>
      </c>
      <c r="BF4" s="12">
        <v>100</v>
      </c>
      <c r="BG4" s="12">
        <v>100</v>
      </c>
      <c r="BH4" s="12">
        <v>100</v>
      </c>
      <c r="BI4" s="12">
        <v>100</v>
      </c>
      <c r="BJ4" s="12">
        <v>100</v>
      </c>
      <c r="BK4" s="104">
        <f>AVERAGE(BA4:BJ4)</f>
        <v>100</v>
      </c>
      <c r="BL4" s="104">
        <f>STDEV(BA4:BJ4)/SQRT(COUNT(BA4:BJ4))</f>
        <v>0</v>
      </c>
      <c r="BM4" s="105">
        <f>COUNT(BA4:BJ4)</f>
        <v>10</v>
      </c>
    </row>
    <row r="5" spans="1:65" x14ac:dyDescent="0.25">
      <c r="A5" s="102" t="s">
        <v>39</v>
      </c>
      <c r="B5" s="12">
        <v>2.5645529597751624</v>
      </c>
      <c r="C5" s="12">
        <v>3.0251466890192797</v>
      </c>
      <c r="D5" s="12">
        <v>1.4647495361781075</v>
      </c>
      <c r="E5" s="12">
        <v>0.21994516792323512</v>
      </c>
      <c r="F5" s="12">
        <v>0.93077208611729767</v>
      </c>
      <c r="G5" s="12">
        <v>1.090119165839126</v>
      </c>
      <c r="H5" s="12">
        <v>0.38554658840792366</v>
      </c>
      <c r="I5" s="105">
        <v>0.10177930836561919</v>
      </c>
      <c r="J5" s="12">
        <v>0.1678847143592383</v>
      </c>
      <c r="K5" s="12">
        <v>2.7167332952598513</v>
      </c>
      <c r="L5" s="12">
        <v>2.7060146149522204</v>
      </c>
      <c r="M5" s="104">
        <f t="shared" ref="M5:M6" si="3">AVERAGE(B5:L5)</f>
        <v>1.3975676478360963</v>
      </c>
      <c r="N5" s="104">
        <f t="shared" ref="N5:N6" si="4">STDEV(B5:L5)/SQRT(COUNT(B5:L5))</f>
        <v>0.34879278380562567</v>
      </c>
      <c r="O5" s="105">
        <f t="shared" ref="O5:O6" si="5">COUNT(B5:L5)</f>
        <v>11</v>
      </c>
      <c r="Q5" s="102" t="s">
        <v>39</v>
      </c>
      <c r="R5" s="12">
        <v>79.277673545966223</v>
      </c>
      <c r="S5" s="12">
        <v>128.13051146384481</v>
      </c>
      <c r="T5" s="12">
        <v>138.38808250572959</v>
      </c>
      <c r="U5" s="12">
        <v>139.3370856785491</v>
      </c>
      <c r="V5" s="105">
        <v>87.813884785819809</v>
      </c>
      <c r="W5" s="104">
        <v>87.566641279512567</v>
      </c>
      <c r="X5" s="105">
        <v>60.415079969535412</v>
      </c>
      <c r="Y5" s="105"/>
      <c r="Z5" s="12"/>
      <c r="AA5" s="12"/>
      <c r="AB5" s="12"/>
      <c r="AC5" s="12"/>
      <c r="AD5" s="12"/>
      <c r="AE5" s="104">
        <f t="shared" si="0"/>
        <v>102.98985131842251</v>
      </c>
      <c r="AF5" s="104">
        <f t="shared" si="1"/>
        <v>12.001262738714136</v>
      </c>
      <c r="AG5" s="105">
        <f t="shared" si="2"/>
        <v>7</v>
      </c>
      <c r="AI5" s="102" t="s">
        <v>39</v>
      </c>
      <c r="AJ5" s="12">
        <v>12.299208144796378</v>
      </c>
      <c r="AK5" s="12">
        <v>8.0614115490375777</v>
      </c>
      <c r="AL5" s="12">
        <v>12.608695652173912</v>
      </c>
      <c r="AM5" s="12">
        <v>14.781818181818181</v>
      </c>
      <c r="AN5" s="12">
        <v>19.143603133159271</v>
      </c>
      <c r="AO5" s="12">
        <v>47.928994082840234</v>
      </c>
      <c r="AP5" s="12">
        <v>12.370703501445551</v>
      </c>
      <c r="AQ5" s="105">
        <v>28.703969392635102</v>
      </c>
      <c r="AR5" s="12">
        <v>19.079743988929248</v>
      </c>
      <c r="AS5" s="12">
        <v>13.576367064739159</v>
      </c>
      <c r="AT5" s="12">
        <v>11.986588432523051</v>
      </c>
      <c r="AU5" s="12">
        <v>12.135989010989009</v>
      </c>
      <c r="AV5" s="104">
        <f t="shared" ref="AV5:AV6" si="6">AVERAGE(AJ5:AU5)</f>
        <v>17.723091011257221</v>
      </c>
      <c r="AW5" s="104">
        <f t="shared" ref="AW5:AW6" si="7">STDEV(AJ5:AU5)/SQRT(COUNT(AJ5:AU5))</f>
        <v>3.1435068427004373</v>
      </c>
      <c r="AX5" s="105">
        <f t="shared" ref="AX5:AX6" si="8">COUNT(AJ5:AU5)</f>
        <v>12</v>
      </c>
      <c r="AZ5" s="102" t="s">
        <v>39</v>
      </c>
      <c r="BA5" s="12">
        <v>160.29411764705884</v>
      </c>
      <c r="BB5" s="12">
        <v>90.370370370370352</v>
      </c>
      <c r="BC5" s="12">
        <v>92.253044654939103</v>
      </c>
      <c r="BD5" s="12">
        <v>96.815286624203821</v>
      </c>
      <c r="BE5" s="12">
        <v>101.2372634643377</v>
      </c>
      <c r="BF5" s="12">
        <v>100.07215007215009</v>
      </c>
      <c r="BG5" s="105">
        <v>87.424094025465237</v>
      </c>
      <c r="BH5" s="12">
        <v>85.854664563872376</v>
      </c>
      <c r="BI5">
        <v>128.77841618785911</v>
      </c>
      <c r="BJ5">
        <v>97.16629381058911</v>
      </c>
      <c r="BK5" s="104">
        <f t="shared" ref="BK5:BK6" si="9">AVERAGE(BA5:BJ5)</f>
        <v>104.02657014208458</v>
      </c>
      <c r="BL5" s="104">
        <f t="shared" ref="BL5:BL6" si="10">STDEV(BA5:BJ5)/SQRT(COUNT(BA5:BJ5))</f>
        <v>7.3273782761774857</v>
      </c>
      <c r="BM5" s="105">
        <f t="shared" ref="BM5:BM6" si="11">COUNT(BA5:BJ5)</f>
        <v>10</v>
      </c>
    </row>
    <row r="6" spans="1:65" x14ac:dyDescent="0.25">
      <c r="A6" s="12" t="s">
        <v>15</v>
      </c>
      <c r="B6" s="12">
        <v>126.34814684700511</v>
      </c>
      <c r="C6" s="12">
        <v>120.6202849958089</v>
      </c>
      <c r="D6" s="12">
        <v>139.13110698824983</v>
      </c>
      <c r="E6" s="12">
        <v>61.857436600411241</v>
      </c>
      <c r="F6" s="12">
        <v>158.01781737193764</v>
      </c>
      <c r="G6" s="12">
        <v>127.35849056603772</v>
      </c>
      <c r="H6" s="12">
        <v>105.94277329420396</v>
      </c>
      <c r="I6" s="105">
        <v>78.418711436361036</v>
      </c>
      <c r="J6" s="12">
        <v>136.10396294390119</v>
      </c>
      <c r="K6" s="12">
        <v>156.75191815856778</v>
      </c>
      <c r="L6" s="12">
        <v>132.83887468030687</v>
      </c>
      <c r="M6" s="104">
        <f t="shared" si="3"/>
        <v>122.12632035298103</v>
      </c>
      <c r="N6" s="104">
        <f t="shared" si="4"/>
        <v>9.0143803552264377</v>
      </c>
      <c r="O6" s="105">
        <f t="shared" si="5"/>
        <v>11</v>
      </c>
      <c r="Q6" s="12" t="s">
        <v>15</v>
      </c>
      <c r="R6" s="12">
        <v>122.7515799708313</v>
      </c>
      <c r="S6" s="12">
        <v>117.06817016914405</v>
      </c>
      <c r="T6" s="12">
        <v>131.56066854786192</v>
      </c>
      <c r="U6" s="12">
        <v>64.418386491557243</v>
      </c>
      <c r="V6" s="12">
        <v>146.97971781305114</v>
      </c>
      <c r="W6" s="12">
        <v>104.88922841864017</v>
      </c>
      <c r="X6" s="12">
        <v>104.43535703051275</v>
      </c>
      <c r="Y6" s="105">
        <v>154.06330196749357</v>
      </c>
      <c r="Z6" s="12">
        <v>130.23764853033143</v>
      </c>
      <c r="AA6" s="12">
        <v>107.04471101417666</v>
      </c>
      <c r="AB6" s="12">
        <v>121.41802067946826</v>
      </c>
      <c r="AC6" s="12">
        <v>86.728865194211707</v>
      </c>
      <c r="AD6" s="12">
        <v>98.895658796648888</v>
      </c>
      <c r="AE6" s="104">
        <f>AVERAGE(R6:AD6)</f>
        <v>114.65317804799454</v>
      </c>
      <c r="AF6" s="104">
        <f>STDEV(R6:AD6)/SQRT(COUNT(R6:AD6))</f>
        <v>6.7241002093566449</v>
      </c>
      <c r="AG6" s="105">
        <f>COUNT(R6:AD6)</f>
        <v>13</v>
      </c>
      <c r="AI6" s="12" t="s">
        <v>15</v>
      </c>
      <c r="AJ6" s="12">
        <v>112.44343891402715</v>
      </c>
      <c r="AK6" s="12">
        <v>153.3455545371219</v>
      </c>
      <c r="AL6" s="12">
        <v>101.44220572640509</v>
      </c>
      <c r="AM6" s="12">
        <v>102.54545454545453</v>
      </c>
      <c r="AN6" s="12">
        <v>100.88772845953005</v>
      </c>
      <c r="AO6" s="12">
        <v>103.38123415046492</v>
      </c>
      <c r="AP6" s="12">
        <v>66.174108576935438</v>
      </c>
      <c r="AQ6" s="105">
        <v>105.88235294117648</v>
      </c>
      <c r="AR6" s="12">
        <v>100.53623940494722</v>
      </c>
      <c r="AS6" s="12">
        <v>74.010056568196106</v>
      </c>
      <c r="AT6" s="12">
        <v>146.6051969823973</v>
      </c>
      <c r="AU6" s="12">
        <v>112.43131868131869</v>
      </c>
      <c r="AV6" s="104">
        <f t="shared" si="6"/>
        <v>106.64040745733125</v>
      </c>
      <c r="AW6" s="104">
        <f t="shared" si="7"/>
        <v>7.1102610007223115</v>
      </c>
      <c r="AX6" s="105">
        <f t="shared" si="8"/>
        <v>12</v>
      </c>
      <c r="AZ6" s="12" t="s">
        <v>15</v>
      </c>
      <c r="BA6" s="12">
        <v>102.94117647058823</v>
      </c>
      <c r="BB6" s="12">
        <v>102.40740740740742</v>
      </c>
      <c r="BC6" s="12">
        <v>103.04465493910691</v>
      </c>
      <c r="BD6" s="12">
        <v>88.717015468607826</v>
      </c>
      <c r="BE6" s="12">
        <v>101.2372634643377</v>
      </c>
      <c r="BF6" s="12">
        <v>98.05194805194806</v>
      </c>
      <c r="BG6" s="105">
        <v>135.45543584720863</v>
      </c>
      <c r="BH6" s="12">
        <v>104.11258037122406</v>
      </c>
      <c r="BI6" s="12">
        <v>97.52685485885587</v>
      </c>
      <c r="BJ6" s="12">
        <v>99.925428784489199</v>
      </c>
      <c r="BK6" s="104">
        <f t="shared" si="9"/>
        <v>103.34197656637738</v>
      </c>
      <c r="BL6" s="104">
        <f t="shared" si="10"/>
        <v>3.836640171992566</v>
      </c>
      <c r="BM6" s="105">
        <f t="shared" si="11"/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"/>
  <sheetViews>
    <sheetView workbookViewId="0">
      <selection activeCell="AJ20" sqref="AJ20"/>
    </sheetView>
  </sheetViews>
  <sheetFormatPr defaultRowHeight="15" x14ac:dyDescent="0.25"/>
  <cols>
    <col min="1" max="1" width="14.5703125" customWidth="1"/>
    <col min="10" max="10" width="13.85546875" customWidth="1"/>
    <col min="20" max="20" width="14.85546875" customWidth="1"/>
    <col min="32" max="32" width="13.7109375" customWidth="1"/>
  </cols>
  <sheetData>
    <row r="1" spans="1:41" x14ac:dyDescent="0.25">
      <c r="A1" t="s">
        <v>55</v>
      </c>
    </row>
    <row r="2" spans="1:41" ht="15.75" thickBot="1" x14ac:dyDescent="0.3">
      <c r="A2" s="124" t="s">
        <v>30</v>
      </c>
      <c r="B2" s="124"/>
      <c r="C2" s="124"/>
      <c r="D2" s="124"/>
      <c r="E2" s="124"/>
      <c r="F2" s="124"/>
      <c r="G2" s="124"/>
      <c r="H2" s="124"/>
      <c r="I2" s="137"/>
      <c r="J2" s="137"/>
    </row>
    <row r="3" spans="1:41" ht="15.75" x14ac:dyDescent="0.25">
      <c r="A3" s="98" t="s">
        <v>31</v>
      </c>
      <c r="B3" s="99" t="s">
        <v>32</v>
      </c>
      <c r="C3" s="99" t="s">
        <v>33</v>
      </c>
      <c r="D3" s="99" t="s">
        <v>34</v>
      </c>
      <c r="E3" s="99" t="s">
        <v>35</v>
      </c>
      <c r="F3" s="100" t="s">
        <v>37</v>
      </c>
      <c r="G3" s="101" t="s">
        <v>7</v>
      </c>
      <c r="H3" s="101" t="s">
        <v>8</v>
      </c>
      <c r="J3" s="98" t="s">
        <v>40</v>
      </c>
      <c r="K3" s="99" t="s">
        <v>32</v>
      </c>
      <c r="L3" s="99" t="s">
        <v>33</v>
      </c>
      <c r="M3" s="99" t="s">
        <v>34</v>
      </c>
      <c r="N3" s="99" t="s">
        <v>35</v>
      </c>
      <c r="O3" s="99" t="s">
        <v>36</v>
      </c>
      <c r="P3" s="100" t="s">
        <v>37</v>
      </c>
      <c r="Q3" s="101" t="s">
        <v>7</v>
      </c>
      <c r="R3" s="101" t="s">
        <v>8</v>
      </c>
      <c r="T3" s="98" t="s">
        <v>45</v>
      </c>
      <c r="U3" s="99" t="s">
        <v>32</v>
      </c>
      <c r="V3" s="99" t="s">
        <v>33</v>
      </c>
      <c r="W3" s="99" t="s">
        <v>34</v>
      </c>
      <c r="X3" s="99" t="s">
        <v>35</v>
      </c>
      <c r="Y3" s="99" t="s">
        <v>36</v>
      </c>
      <c r="Z3" s="99" t="s">
        <v>41</v>
      </c>
      <c r="AA3" s="99" t="s">
        <v>42</v>
      </c>
      <c r="AB3" s="100" t="s">
        <v>37</v>
      </c>
      <c r="AC3" s="101" t="s">
        <v>7</v>
      </c>
      <c r="AD3" s="101" t="s">
        <v>8</v>
      </c>
      <c r="AF3" s="98" t="s">
        <v>46</v>
      </c>
      <c r="AG3" s="99" t="s">
        <v>32</v>
      </c>
      <c r="AH3" s="99" t="s">
        <v>33</v>
      </c>
      <c r="AI3" s="99" t="s">
        <v>34</v>
      </c>
      <c r="AJ3" s="99" t="s">
        <v>35</v>
      </c>
      <c r="AK3" s="99" t="s">
        <v>36</v>
      </c>
      <c r="AL3" s="99" t="s">
        <v>41</v>
      </c>
      <c r="AM3" s="100" t="s">
        <v>37</v>
      </c>
      <c r="AN3" s="101" t="s">
        <v>7</v>
      </c>
      <c r="AO3" s="101" t="s">
        <v>8</v>
      </c>
    </row>
    <row r="4" spans="1:41" x14ac:dyDescent="0.25">
      <c r="A4" s="102" t="s">
        <v>38</v>
      </c>
      <c r="B4" s="12">
        <v>100</v>
      </c>
      <c r="C4" s="12">
        <v>100</v>
      </c>
      <c r="D4" s="12">
        <v>100</v>
      </c>
      <c r="E4" s="12">
        <v>100</v>
      </c>
      <c r="F4" s="104">
        <f>AVERAGE(B4:E4)</f>
        <v>100</v>
      </c>
      <c r="G4" s="104">
        <f>STDEV(B4:E4)/SQRT(COUNT(B4:E4))</f>
        <v>0</v>
      </c>
      <c r="H4" s="105">
        <f>COUNT(B4:E4)</f>
        <v>4</v>
      </c>
      <c r="J4" s="102" t="s">
        <v>38</v>
      </c>
      <c r="K4" s="12">
        <v>100</v>
      </c>
      <c r="L4" s="12">
        <v>100</v>
      </c>
      <c r="M4" s="12">
        <v>100</v>
      </c>
      <c r="N4" s="12">
        <v>100</v>
      </c>
      <c r="O4" s="12">
        <v>100</v>
      </c>
      <c r="P4" s="104">
        <f>AVERAGE(K4:O4)</f>
        <v>100</v>
      </c>
      <c r="Q4" s="104">
        <f>STDEV(K4:O4)/SQRT(COUNT(K4:O4))</f>
        <v>0</v>
      </c>
      <c r="R4" s="105">
        <f>COUNT(K4:O4)</f>
        <v>5</v>
      </c>
      <c r="T4" s="102" t="s">
        <v>38</v>
      </c>
      <c r="U4" s="12">
        <v>100</v>
      </c>
      <c r="V4" s="12">
        <v>100</v>
      </c>
      <c r="W4" s="12">
        <v>100</v>
      </c>
      <c r="X4" s="12">
        <v>100</v>
      </c>
      <c r="Y4" s="12">
        <v>100</v>
      </c>
      <c r="Z4" s="12">
        <v>100</v>
      </c>
      <c r="AA4" s="12">
        <v>100</v>
      </c>
      <c r="AB4" s="104">
        <f>AVERAGE(U4:AA4)</f>
        <v>100</v>
      </c>
      <c r="AC4" s="104">
        <f>STDEV(U4:AA4)/SQRT(COUNT(U4:AA4))</f>
        <v>0</v>
      </c>
      <c r="AD4" s="105">
        <f>COUNT(U4:AA4)</f>
        <v>7</v>
      </c>
      <c r="AF4" s="102" t="s">
        <v>38</v>
      </c>
      <c r="AG4" s="12">
        <v>100</v>
      </c>
      <c r="AH4" s="12">
        <v>100</v>
      </c>
      <c r="AI4" s="12">
        <v>100</v>
      </c>
      <c r="AJ4" s="12">
        <v>100</v>
      </c>
      <c r="AK4" s="12">
        <v>100</v>
      </c>
      <c r="AL4" s="12">
        <v>100</v>
      </c>
      <c r="AM4" s="104">
        <f>AVERAGE(AG4:AL4)</f>
        <v>100</v>
      </c>
      <c r="AN4" s="104">
        <f>STDEV(AG4:AL4)/SQRT(COUNT(AG4:AL4))</f>
        <v>0</v>
      </c>
      <c r="AO4" s="105">
        <f>COUNT(AG4:AL4)</f>
        <v>6</v>
      </c>
    </row>
    <row r="5" spans="1:41" x14ac:dyDescent="0.25">
      <c r="A5" s="102" t="s">
        <v>39</v>
      </c>
      <c r="B5" s="12">
        <v>0.15134529147982065</v>
      </c>
      <c r="C5" s="12">
        <v>5.460377358490566E-2</v>
      </c>
      <c r="D5" s="12">
        <v>0.40323590814196236</v>
      </c>
      <c r="E5" s="12">
        <v>3.0434782608695653E-2</v>
      </c>
      <c r="F5" s="104">
        <f t="shared" ref="F5:F6" si="0">AVERAGE(B5:E5)</f>
        <v>0.15990493895384611</v>
      </c>
      <c r="G5" s="104">
        <f t="shared" ref="G5:G6" si="1">STDEV(B5:E5)/SQRT(COUNT(B5:E5))</f>
        <v>8.5212521059115365E-2</v>
      </c>
      <c r="H5" s="105">
        <f t="shared" ref="H5:H6" si="2">COUNT(B5:E5)</f>
        <v>4</v>
      </c>
      <c r="J5" s="102" t="s">
        <v>39</v>
      </c>
      <c r="K5" s="12">
        <v>73.456401493007164</v>
      </c>
      <c r="L5" s="12">
        <v>59.688806943382659</v>
      </c>
      <c r="M5" s="12">
        <v>91.579349732427929</v>
      </c>
      <c r="N5" s="12">
        <v>107.86077258623017</v>
      </c>
      <c r="O5" s="12">
        <v>60.415079969535412</v>
      </c>
      <c r="P5" s="104">
        <f t="shared" ref="P5:P6" si="3">AVERAGE(K5:O5)</f>
        <v>78.600082144916655</v>
      </c>
      <c r="Q5" s="104">
        <f t="shared" ref="Q5:Q6" si="4">STDEV(K5:O5)/SQRT(COUNT(K5:O5))</f>
        <v>9.3258712105792352</v>
      </c>
      <c r="R5" s="105">
        <f t="shared" ref="R5:R6" si="5">COUNT(K5:O5)</f>
        <v>5</v>
      </c>
      <c r="T5" s="102" t="s">
        <v>39</v>
      </c>
      <c r="U5" s="12">
        <v>19.386798768242063</v>
      </c>
      <c r="V5" s="12">
        <v>12.914062499999998</v>
      </c>
      <c r="W5" s="12">
        <v>10.622164614387557</v>
      </c>
      <c r="X5" s="12">
        <v>13.617594254937163</v>
      </c>
      <c r="Y5" s="12">
        <v>13.028322440087145</v>
      </c>
      <c r="Z5" s="12">
        <v>11.986588432523051</v>
      </c>
      <c r="AA5" s="12">
        <v>12.135989010989009</v>
      </c>
      <c r="AB5" s="104">
        <f t="shared" ref="AB5:AB6" si="6">AVERAGE(U5:AA5)</f>
        <v>13.384502860166569</v>
      </c>
      <c r="AC5" s="104">
        <f t="shared" ref="AC5:AC6" si="7">STDEV(U5:AA5)/SQRT(COUNT(U5:AA5))</f>
        <v>1.0642852570670656</v>
      </c>
      <c r="AD5" s="105">
        <f t="shared" ref="AD5:AD6" si="8">COUNT(U5:AA5)</f>
        <v>7</v>
      </c>
      <c r="AF5" s="102" t="s">
        <v>39</v>
      </c>
      <c r="AG5" s="12">
        <v>71.273769812423154</v>
      </c>
      <c r="AH5" s="12">
        <v>95.826567839503269</v>
      </c>
      <c r="AI5" s="12">
        <v>73.075485926640553</v>
      </c>
      <c r="AJ5" s="12">
        <v>63.024736230663159</v>
      </c>
      <c r="AK5" s="12">
        <v>128.77841618785911</v>
      </c>
      <c r="AL5" s="12">
        <v>97.16629381058911</v>
      </c>
      <c r="AM5" s="104">
        <f t="shared" ref="AM5:AM6" si="9">AVERAGE(AG5:AL5)</f>
        <v>88.190878301279724</v>
      </c>
      <c r="AN5" s="104">
        <f t="shared" ref="AN5:AN6" si="10">STDEV(AG5:AL5)/SQRT(COUNT(AG5:AL5))</f>
        <v>9.8897395027454458</v>
      </c>
      <c r="AO5" s="105">
        <f t="shared" ref="AO5:AO6" si="11">COUNT(AG5:AL5)</f>
        <v>6</v>
      </c>
    </row>
    <row r="6" spans="1:41" x14ac:dyDescent="0.25">
      <c r="A6" s="12" t="s">
        <v>22</v>
      </c>
      <c r="B6" s="12">
        <v>110.03363228699554</v>
      </c>
      <c r="C6" s="12">
        <v>117.9245283018868</v>
      </c>
      <c r="D6" s="12">
        <v>151.93110647181629</v>
      </c>
      <c r="E6" s="12">
        <v>126.44501278772378</v>
      </c>
      <c r="F6" s="104">
        <f t="shared" si="0"/>
        <v>126.5835699621056</v>
      </c>
      <c r="G6" s="104">
        <f t="shared" si="1"/>
        <v>9.0893538674150971</v>
      </c>
      <c r="H6" s="105">
        <f t="shared" si="2"/>
        <v>4</v>
      </c>
      <c r="J6" s="12" t="s">
        <v>22</v>
      </c>
      <c r="K6" s="12">
        <v>109.87768134190765</v>
      </c>
      <c r="L6" s="12">
        <v>101.02082115393264</v>
      </c>
      <c r="M6" s="12">
        <v>76.37945766065566</v>
      </c>
      <c r="N6" s="12">
        <v>59.104195709852945</v>
      </c>
      <c r="O6" s="12">
        <v>150.38080731150038</v>
      </c>
      <c r="P6" s="104">
        <f t="shared" si="3"/>
        <v>99.352592635569863</v>
      </c>
      <c r="Q6" s="104">
        <f t="shared" si="4"/>
        <v>15.596694453223551</v>
      </c>
      <c r="R6" s="105">
        <f t="shared" si="5"/>
        <v>5</v>
      </c>
      <c r="T6" s="12" t="s">
        <v>22</v>
      </c>
      <c r="U6" s="12">
        <v>111.17954210737713</v>
      </c>
      <c r="V6" s="12">
        <v>106.56249999999999</v>
      </c>
      <c r="W6" s="12">
        <v>90.149060272197019</v>
      </c>
      <c r="X6" s="12">
        <v>84.631956912028727</v>
      </c>
      <c r="Y6" s="105">
        <v>74.364560639070447</v>
      </c>
      <c r="Z6" s="12">
        <v>124.39228834870076</v>
      </c>
      <c r="AA6" s="12">
        <v>106.04395604395604</v>
      </c>
      <c r="AB6" s="104">
        <f t="shared" si="6"/>
        <v>99.617694903332875</v>
      </c>
      <c r="AC6" s="104">
        <f t="shared" si="7"/>
        <v>6.5263789207483782</v>
      </c>
      <c r="AD6" s="105">
        <f t="shared" si="8"/>
        <v>7</v>
      </c>
      <c r="AF6" s="12" t="s">
        <v>22</v>
      </c>
      <c r="AG6" s="12">
        <v>116.40499208522147</v>
      </c>
      <c r="AH6" s="12">
        <v>82.666974652327241</v>
      </c>
      <c r="AI6" s="12">
        <v>120.64432411867416</v>
      </c>
      <c r="AJ6" s="12">
        <v>66.531017099997982</v>
      </c>
      <c r="AK6" s="12">
        <v>101.52385710716962</v>
      </c>
      <c r="AL6" s="12">
        <v>102.90827740492171</v>
      </c>
      <c r="AM6" s="104">
        <f t="shared" si="9"/>
        <v>98.446573744718705</v>
      </c>
      <c r="AN6" s="104">
        <f t="shared" si="10"/>
        <v>8.3909075529412718</v>
      </c>
      <c r="AO6" s="105">
        <f t="shared" si="11"/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"/>
  <sheetViews>
    <sheetView topLeftCell="X1" workbookViewId="0">
      <selection activeCell="AW3" sqref="AW3:BJ6"/>
    </sheetView>
  </sheetViews>
  <sheetFormatPr defaultRowHeight="15" x14ac:dyDescent="0.25"/>
  <sheetData>
    <row r="1" spans="1:62" x14ac:dyDescent="0.25">
      <c r="A1" t="s">
        <v>56</v>
      </c>
    </row>
    <row r="2" spans="1:62" ht="15.75" thickBot="1" x14ac:dyDescent="0.3">
      <c r="A2" s="124" t="s">
        <v>30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62" ht="15.75" x14ac:dyDescent="0.25">
      <c r="A3" s="98" t="s">
        <v>31</v>
      </c>
      <c r="B3" s="99" t="s">
        <v>32</v>
      </c>
      <c r="C3" s="99" t="s">
        <v>33</v>
      </c>
      <c r="D3" s="99" t="s">
        <v>34</v>
      </c>
      <c r="E3" s="99" t="s">
        <v>35</v>
      </c>
      <c r="F3" s="99" t="s">
        <v>36</v>
      </c>
      <c r="G3" s="99" t="s">
        <v>41</v>
      </c>
      <c r="H3" s="99" t="s">
        <v>42</v>
      </c>
      <c r="I3" s="99" t="s">
        <v>43</v>
      </c>
      <c r="J3" s="99" t="s">
        <v>44</v>
      </c>
      <c r="K3" s="99" t="s">
        <v>51</v>
      </c>
      <c r="L3" s="99" t="s">
        <v>52</v>
      </c>
      <c r="M3" s="100" t="s">
        <v>37</v>
      </c>
      <c r="N3" s="101" t="s">
        <v>7</v>
      </c>
      <c r="O3" s="101" t="s">
        <v>8</v>
      </c>
      <c r="Q3" s="98" t="s">
        <v>40</v>
      </c>
      <c r="R3" s="99" t="s">
        <v>32</v>
      </c>
      <c r="S3" s="99" t="s">
        <v>33</v>
      </c>
      <c r="T3" s="99" t="s">
        <v>34</v>
      </c>
      <c r="U3" s="99" t="s">
        <v>35</v>
      </c>
      <c r="V3" s="99" t="s">
        <v>36</v>
      </c>
      <c r="W3" s="99" t="s">
        <v>41</v>
      </c>
      <c r="X3" s="99" t="s">
        <v>42</v>
      </c>
      <c r="Y3" s="99" t="s">
        <v>43</v>
      </c>
      <c r="Z3" s="99" t="s">
        <v>44</v>
      </c>
      <c r="AA3" s="99" t="s">
        <v>51</v>
      </c>
      <c r="AB3" s="99" t="s">
        <v>52</v>
      </c>
      <c r="AC3" s="100" t="s">
        <v>37</v>
      </c>
      <c r="AD3" s="101" t="s">
        <v>7</v>
      </c>
      <c r="AE3" s="101" t="s">
        <v>8</v>
      </c>
      <c r="AG3" s="98" t="s">
        <v>40</v>
      </c>
      <c r="AH3" s="99" t="s">
        <v>32</v>
      </c>
      <c r="AI3" s="99" t="s">
        <v>33</v>
      </c>
      <c r="AJ3" s="99" t="s">
        <v>34</v>
      </c>
      <c r="AK3" s="99" t="s">
        <v>35</v>
      </c>
      <c r="AL3" s="99" t="s">
        <v>36</v>
      </c>
      <c r="AM3" s="99" t="s">
        <v>41</v>
      </c>
      <c r="AN3" s="99" t="s">
        <v>42</v>
      </c>
      <c r="AO3" s="99" t="s">
        <v>43</v>
      </c>
      <c r="AP3" s="99" t="s">
        <v>44</v>
      </c>
      <c r="AQ3" s="99" t="s">
        <v>51</v>
      </c>
      <c r="AR3" s="99" t="s">
        <v>52</v>
      </c>
      <c r="AS3" s="100" t="s">
        <v>37</v>
      </c>
      <c r="AT3" s="101" t="s">
        <v>7</v>
      </c>
      <c r="AU3" s="101" t="s">
        <v>8</v>
      </c>
      <c r="AW3" s="98" t="s">
        <v>46</v>
      </c>
      <c r="AX3" s="99" t="s">
        <v>32</v>
      </c>
      <c r="AY3" s="99" t="s">
        <v>33</v>
      </c>
      <c r="AZ3" s="99" t="s">
        <v>34</v>
      </c>
      <c r="BA3" s="99" t="s">
        <v>35</v>
      </c>
      <c r="BB3" s="99" t="s">
        <v>36</v>
      </c>
      <c r="BC3" s="99" t="s">
        <v>41</v>
      </c>
      <c r="BD3" s="99" t="s">
        <v>42</v>
      </c>
      <c r="BE3" s="99" t="s">
        <v>43</v>
      </c>
      <c r="BF3" s="99" t="s">
        <v>44</v>
      </c>
      <c r="BG3" s="99" t="s">
        <v>51</v>
      </c>
      <c r="BH3" s="100" t="s">
        <v>37</v>
      </c>
      <c r="BI3" s="101" t="s">
        <v>7</v>
      </c>
      <c r="BJ3" s="101" t="s">
        <v>8</v>
      </c>
    </row>
    <row r="4" spans="1:62" x14ac:dyDescent="0.25">
      <c r="A4" s="102" t="s">
        <v>38</v>
      </c>
      <c r="B4" s="103">
        <v>100</v>
      </c>
      <c r="C4" s="103">
        <v>100</v>
      </c>
      <c r="D4" s="103">
        <v>100</v>
      </c>
      <c r="E4" s="103">
        <v>100</v>
      </c>
      <c r="F4" s="103">
        <v>100</v>
      </c>
      <c r="G4" s="103">
        <v>100</v>
      </c>
      <c r="H4" s="103">
        <v>100</v>
      </c>
      <c r="I4" s="103">
        <v>100</v>
      </c>
      <c r="J4" s="103">
        <v>100</v>
      </c>
      <c r="K4" s="103">
        <v>100</v>
      </c>
      <c r="L4" s="103">
        <v>100</v>
      </c>
      <c r="M4" s="104">
        <f>AVERAGE(B4:L4)</f>
        <v>100</v>
      </c>
      <c r="N4" s="104">
        <f>STDEV(B4:L4)/SQRT(COUNT(B4:L4))</f>
        <v>0</v>
      </c>
      <c r="O4" s="105">
        <f>COUNT(B4:L4)</f>
        <v>11</v>
      </c>
      <c r="Q4" s="12" t="s">
        <v>38</v>
      </c>
      <c r="R4" s="12">
        <v>100</v>
      </c>
      <c r="S4" s="12">
        <v>100</v>
      </c>
      <c r="T4" s="12">
        <v>100</v>
      </c>
      <c r="U4" s="12">
        <v>100</v>
      </c>
      <c r="V4" s="12">
        <v>100</v>
      </c>
      <c r="W4" s="12">
        <v>100</v>
      </c>
      <c r="X4" s="12">
        <v>100</v>
      </c>
      <c r="Y4" s="12">
        <v>100</v>
      </c>
      <c r="Z4" s="12">
        <v>100</v>
      </c>
      <c r="AA4" s="12">
        <v>100</v>
      </c>
      <c r="AB4" s="12">
        <v>100</v>
      </c>
      <c r="AC4" s="104">
        <f>AVERAGE(R4:AB4)</f>
        <v>100</v>
      </c>
      <c r="AD4" s="104">
        <f>STDEV(R4:AB4)/SQRT(COUNT(R4:AB4))</f>
        <v>0</v>
      </c>
      <c r="AE4" s="105">
        <f>COUNT(R4:AB4)</f>
        <v>11</v>
      </c>
      <c r="AG4" s="12" t="s">
        <v>38</v>
      </c>
      <c r="AH4" s="12">
        <v>100</v>
      </c>
      <c r="AI4" s="12">
        <v>100</v>
      </c>
      <c r="AJ4" s="12">
        <v>100</v>
      </c>
      <c r="AK4" s="12">
        <v>100</v>
      </c>
      <c r="AL4" s="12">
        <v>100</v>
      </c>
      <c r="AM4" s="12">
        <v>100</v>
      </c>
      <c r="AN4" s="12">
        <v>100</v>
      </c>
      <c r="AO4" s="12">
        <v>100</v>
      </c>
      <c r="AP4" s="12">
        <v>100</v>
      </c>
      <c r="AQ4" s="12">
        <v>100</v>
      </c>
      <c r="AR4" s="12">
        <v>100</v>
      </c>
      <c r="AS4" s="104">
        <f>AVERAGE(AH4:AR4)</f>
        <v>100</v>
      </c>
      <c r="AT4" s="104">
        <f>STDEV(AH4:AR4)/SQRT(COUNT(AH4:AR4))</f>
        <v>0</v>
      </c>
      <c r="AU4" s="105">
        <f>COUNT(AH4:AR4)</f>
        <v>11</v>
      </c>
      <c r="AW4" s="12" t="s">
        <v>38</v>
      </c>
      <c r="AX4" s="12">
        <v>100</v>
      </c>
      <c r="AY4" s="12">
        <v>100</v>
      </c>
      <c r="AZ4" s="12">
        <v>100</v>
      </c>
      <c r="BA4" s="12">
        <v>100</v>
      </c>
      <c r="BB4" s="12">
        <v>100</v>
      </c>
      <c r="BC4" s="12">
        <v>100</v>
      </c>
      <c r="BD4" s="12">
        <v>100</v>
      </c>
      <c r="BE4" s="12">
        <v>100</v>
      </c>
      <c r="BF4" s="12">
        <v>100</v>
      </c>
      <c r="BG4" s="12">
        <v>100</v>
      </c>
      <c r="BH4" s="104">
        <f>AVERAGE(AX4:BG4)</f>
        <v>100</v>
      </c>
      <c r="BI4" s="104">
        <f>STDEV(AX4:BG4)/SQRT(COUNT(AX4:BG4))</f>
        <v>0</v>
      </c>
      <c r="BJ4" s="105">
        <f>COUNT(AX4:BG4)</f>
        <v>10</v>
      </c>
    </row>
    <row r="5" spans="1:62" x14ac:dyDescent="0.25">
      <c r="A5" s="102" t="s">
        <v>39</v>
      </c>
      <c r="B5" s="12">
        <v>3.0251466890192797</v>
      </c>
      <c r="C5" s="12">
        <v>1.4647495361781075</v>
      </c>
      <c r="D5" s="12">
        <v>0.21994516792323512</v>
      </c>
      <c r="E5" s="12">
        <v>0.93077208611729767</v>
      </c>
      <c r="F5" s="12">
        <v>1.090119165839126</v>
      </c>
      <c r="G5" s="12">
        <v>0.38554658840792366</v>
      </c>
      <c r="H5" s="12">
        <v>0.10177930836561919</v>
      </c>
      <c r="I5" s="105">
        <v>0.21758658008658011</v>
      </c>
      <c r="J5" s="12">
        <v>0.10511247443762781</v>
      </c>
      <c r="K5" s="12">
        <v>3.0434782608695653E-2</v>
      </c>
      <c r="L5" s="12">
        <v>8.3682864450127875E-2</v>
      </c>
      <c r="M5" s="104">
        <f t="shared" ref="M5:M6" si="0">AVERAGE(B5:L5)</f>
        <v>0.69589774940305649</v>
      </c>
      <c r="N5" s="104">
        <f t="shared" ref="N5:N6" si="1">STDEV(B5:L5)/SQRT(COUNT(B5:L5))</f>
        <v>0.27466330526044136</v>
      </c>
      <c r="O5" s="105">
        <f t="shared" ref="O5:O6" si="2">COUNT(B5:L5)</f>
        <v>11</v>
      </c>
      <c r="Q5" s="12" t="s">
        <v>39</v>
      </c>
      <c r="R5" s="12">
        <v>79.277673545966223</v>
      </c>
      <c r="S5" s="12">
        <v>128.13051146384481</v>
      </c>
      <c r="T5" s="12">
        <v>138.38808250572959</v>
      </c>
      <c r="U5" s="12">
        <v>139.3370856785491</v>
      </c>
      <c r="V5" s="12">
        <v>87.813884785819809</v>
      </c>
      <c r="W5" s="12">
        <v>87.566641279512567</v>
      </c>
      <c r="X5" s="12">
        <v>60.415079969535412</v>
      </c>
      <c r="Y5" s="105"/>
      <c r="Z5" s="12"/>
      <c r="AA5" s="12"/>
      <c r="AB5" s="12"/>
      <c r="AC5" s="104">
        <f t="shared" ref="AC5:AC6" si="3">AVERAGE(R5:AB5)</f>
        <v>102.98985131842251</v>
      </c>
      <c r="AD5" s="104">
        <f t="shared" ref="AD5:AD6" si="4">STDEV(R5:AB5)/SQRT(COUNT(R5:AB5))</f>
        <v>12.001262738714136</v>
      </c>
      <c r="AE5" s="105">
        <f t="shared" ref="AE5:AE6" si="5">COUNT(R5:AB5)</f>
        <v>7</v>
      </c>
      <c r="AG5" s="12" t="s">
        <v>39</v>
      </c>
      <c r="AH5" s="12">
        <v>79.277673545966223</v>
      </c>
      <c r="AI5" s="12">
        <v>128.13051146384481</v>
      </c>
      <c r="AJ5" s="12">
        <v>138.38808250572959</v>
      </c>
      <c r="AK5" s="12">
        <v>139.3370856785491</v>
      </c>
      <c r="AL5" s="12">
        <v>87.813884785819809</v>
      </c>
      <c r="AM5" s="12">
        <v>87.566641279512567</v>
      </c>
      <c r="AN5" s="12">
        <v>60.415079969535412</v>
      </c>
      <c r="AO5" s="105"/>
      <c r="AP5" s="12"/>
      <c r="AQ5" s="12"/>
      <c r="AR5" s="12"/>
      <c r="AS5" s="104">
        <f t="shared" ref="AS5:AS6" si="6">AVERAGE(AH5:AR5)</f>
        <v>102.98985131842251</v>
      </c>
      <c r="AT5" s="104">
        <f t="shared" ref="AT5:AT6" si="7">STDEV(AH5:AR5)/SQRT(COUNT(AH5:AR5))</f>
        <v>12.001262738714136</v>
      </c>
      <c r="AU5" s="105">
        <f t="shared" ref="AU5:AU6" si="8">COUNT(AH5:AR5)</f>
        <v>7</v>
      </c>
      <c r="AW5" s="12" t="s">
        <v>39</v>
      </c>
      <c r="AX5" s="12">
        <v>160.29411764705884</v>
      </c>
      <c r="AY5" s="12">
        <v>90.370370370370352</v>
      </c>
      <c r="AZ5" s="12">
        <v>92.253044654939103</v>
      </c>
      <c r="BA5" s="12">
        <v>96.815286624203821</v>
      </c>
      <c r="BB5" s="12">
        <v>101.2372634643377</v>
      </c>
      <c r="BC5" s="12">
        <v>100.07215007215009</v>
      </c>
      <c r="BD5" s="105">
        <v>87.424094025465237</v>
      </c>
      <c r="BE5" s="12">
        <v>85.854664563872376</v>
      </c>
      <c r="BF5" s="12">
        <v>128.77841618785911</v>
      </c>
      <c r="BG5" s="12">
        <v>97.16629381058911</v>
      </c>
      <c r="BH5" s="104">
        <f t="shared" ref="BH5:BH6" si="9">AVERAGE(AX5:BG5)</f>
        <v>104.02657014208458</v>
      </c>
      <c r="BI5" s="104">
        <f t="shared" ref="BI5:BI6" si="10">STDEV(AX5:BG5)/SQRT(COUNT(AX5:BG5))</f>
        <v>7.3273782761774857</v>
      </c>
      <c r="BJ5" s="105">
        <f t="shared" ref="BJ5:BJ6" si="11">COUNT(AX5:BG5)</f>
        <v>10</v>
      </c>
    </row>
    <row r="6" spans="1:62" x14ac:dyDescent="0.25">
      <c r="A6" s="12" t="s">
        <v>57</v>
      </c>
      <c r="B6" s="12">
        <v>110.56160938809725</v>
      </c>
      <c r="C6" s="12">
        <v>100.46382189239331</v>
      </c>
      <c r="D6" s="12">
        <v>61.36394790952707</v>
      </c>
      <c r="E6" s="12">
        <v>144.78470675575352</v>
      </c>
      <c r="F6" s="12">
        <v>133.01886792452828</v>
      </c>
      <c r="G6" s="12">
        <v>112.17901687454143</v>
      </c>
      <c r="H6" s="12">
        <v>36.633663366336641</v>
      </c>
      <c r="I6" s="105">
        <v>146.10389610389609</v>
      </c>
      <c r="J6" s="12">
        <v>74.64212678936606</v>
      </c>
      <c r="K6" s="12">
        <v>97.723785166240404</v>
      </c>
      <c r="L6" s="12">
        <v>98.030690537084382</v>
      </c>
      <c r="M6" s="104">
        <f t="shared" si="0"/>
        <v>101.40964842797858</v>
      </c>
      <c r="N6" s="104">
        <f t="shared" si="1"/>
        <v>10.277882706096173</v>
      </c>
      <c r="O6" s="105">
        <f t="shared" si="2"/>
        <v>11</v>
      </c>
      <c r="Q6" s="12" t="s">
        <v>57</v>
      </c>
      <c r="R6" s="12">
        <v>137.67622751579972</v>
      </c>
      <c r="S6" s="12">
        <v>95.694515633008734</v>
      </c>
      <c r="T6" s="12">
        <v>102.88691122205339</v>
      </c>
      <c r="U6" s="12">
        <v>76.378986866791749</v>
      </c>
      <c r="V6" s="12">
        <v>134.06084656084656</v>
      </c>
      <c r="W6" s="12">
        <v>120.97020626432391</v>
      </c>
      <c r="X6" s="12">
        <v>63.038691412393831</v>
      </c>
      <c r="Y6" s="12">
        <v>125.10944340212633</v>
      </c>
      <c r="Z6" s="12">
        <v>100.13086150490729</v>
      </c>
      <c r="AA6" s="12">
        <v>140.17517136329019</v>
      </c>
      <c r="AB6" s="12">
        <v>93.545316070068537</v>
      </c>
      <c r="AC6" s="104">
        <f t="shared" si="3"/>
        <v>108.15156161960094</v>
      </c>
      <c r="AD6" s="104">
        <f t="shared" si="4"/>
        <v>7.7022027966039026</v>
      </c>
      <c r="AE6" s="105">
        <f t="shared" si="5"/>
        <v>11</v>
      </c>
      <c r="AG6" s="12" t="s">
        <v>57</v>
      </c>
      <c r="AH6" s="12">
        <v>137.67622751579972</v>
      </c>
      <c r="AI6" s="12">
        <v>95.694515633008734</v>
      </c>
      <c r="AJ6" s="12">
        <v>102.88691122205339</v>
      </c>
      <c r="AK6" s="12">
        <v>76.378986866791749</v>
      </c>
      <c r="AL6" s="12">
        <v>134.06084656084656</v>
      </c>
      <c r="AM6" s="12">
        <v>120.97020626432391</v>
      </c>
      <c r="AN6" s="12">
        <v>63.038691412393831</v>
      </c>
      <c r="AO6" s="12">
        <v>125.10944340212633</v>
      </c>
      <c r="AP6" s="12">
        <v>100.13086150490729</v>
      </c>
      <c r="AQ6" s="12">
        <v>140.17517136329019</v>
      </c>
      <c r="AR6" s="12">
        <v>93.545316070068537</v>
      </c>
      <c r="AS6" s="104">
        <f t="shared" si="6"/>
        <v>108.15156161960094</v>
      </c>
      <c r="AT6" s="104">
        <f t="shared" si="7"/>
        <v>7.7022027966039026</v>
      </c>
      <c r="AU6" s="105">
        <f t="shared" si="8"/>
        <v>11</v>
      </c>
      <c r="AW6" s="12" t="s">
        <v>57</v>
      </c>
      <c r="AX6" s="12">
        <v>154.41176470588235</v>
      </c>
      <c r="AY6" s="12">
        <v>110.4320987654321</v>
      </c>
      <c r="AZ6" s="12">
        <v>100.74424898511501</v>
      </c>
      <c r="BA6" s="12">
        <v>92.963299969669393</v>
      </c>
      <c r="BB6" s="12">
        <v>104.07569141193595</v>
      </c>
      <c r="BC6" s="12">
        <v>100.72150072150072</v>
      </c>
      <c r="BD6" s="105">
        <v>58.9030362389814</v>
      </c>
      <c r="BE6" s="12">
        <v>99.963605483440489</v>
      </c>
      <c r="BF6" s="12">
        <v>132.65051211591307</v>
      </c>
      <c r="BG6" s="12">
        <v>101.78970917225951</v>
      </c>
      <c r="BH6" s="104">
        <f t="shared" si="9"/>
        <v>105.665546757013</v>
      </c>
      <c r="BI6" s="104">
        <f t="shared" si="10"/>
        <v>7.869707219906358</v>
      </c>
      <c r="BJ6" s="105">
        <f t="shared" si="11"/>
        <v>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workbookViewId="0">
      <selection activeCell="O40" sqref="O40"/>
    </sheetView>
  </sheetViews>
  <sheetFormatPr defaultRowHeight="15" x14ac:dyDescent="0.25"/>
  <cols>
    <col min="1" max="1" width="23" customWidth="1"/>
    <col min="9" max="9" width="14.7109375" customWidth="1"/>
  </cols>
  <sheetData>
    <row r="1" spans="1:9" x14ac:dyDescent="0.25">
      <c r="A1" t="s">
        <v>58</v>
      </c>
    </row>
    <row r="4" spans="1:9" ht="15.75" thickBot="1" x14ac:dyDescent="0.3">
      <c r="A4" s="138" t="s">
        <v>59</v>
      </c>
      <c r="B4" s="26" t="s">
        <v>60</v>
      </c>
    </row>
    <row r="5" spans="1:9" x14ac:dyDescent="0.25">
      <c r="B5" s="139"/>
      <c r="C5" s="139"/>
      <c r="D5" s="139"/>
      <c r="E5" s="140"/>
      <c r="F5" s="4"/>
      <c r="G5" s="54"/>
    </row>
    <row r="6" spans="1:9" x14ac:dyDescent="0.25">
      <c r="B6" s="64" t="s">
        <v>61</v>
      </c>
      <c r="C6" s="64" t="s">
        <v>62</v>
      </c>
      <c r="D6" s="64" t="s">
        <v>63</v>
      </c>
      <c r="E6" s="141" t="s">
        <v>6</v>
      </c>
      <c r="F6" s="65" t="s">
        <v>7</v>
      </c>
      <c r="G6" s="142" t="s">
        <v>8</v>
      </c>
      <c r="H6" s="143" t="s">
        <v>64</v>
      </c>
      <c r="I6" s="139" t="s">
        <v>47</v>
      </c>
    </row>
    <row r="7" spans="1:9" x14ac:dyDescent="0.25">
      <c r="A7" s="87" t="s">
        <v>65</v>
      </c>
      <c r="B7" s="9"/>
      <c r="C7" s="9"/>
      <c r="D7" s="9"/>
      <c r="E7" s="9">
        <f>T23</f>
        <v>2.1221555555555556E-2</v>
      </c>
      <c r="F7" s="9">
        <f>U23</f>
        <v>3.424132479438631E-3</v>
      </c>
      <c r="G7" s="144">
        <f>V23</f>
        <v>18</v>
      </c>
      <c r="H7" s="9">
        <f>(E7/E$7)*100</f>
        <v>100</v>
      </c>
      <c r="I7" s="9"/>
    </row>
    <row r="8" spans="1:9" x14ac:dyDescent="0.25">
      <c r="A8" s="145" t="s">
        <v>66</v>
      </c>
      <c r="B8" s="52">
        <v>1.081E-4</v>
      </c>
      <c r="C8" s="52">
        <v>1.119E-4</v>
      </c>
      <c r="D8" s="52">
        <v>1.4530000000000001E-4</v>
      </c>
      <c r="E8" s="52">
        <f>AVERAGE(B8:D8)</f>
        <v>1.2176666666666667E-4</v>
      </c>
      <c r="F8" s="52">
        <f>STDEV(B8:D8)/SQRT(COUNT(B8:D8))</f>
        <v>1.1817689189421841E-5</v>
      </c>
      <c r="G8" s="129">
        <f>COUNT(B8:D8)</f>
        <v>3</v>
      </c>
      <c r="H8" s="24">
        <f>(E8/E$7)*100</f>
        <v>0.57378765825104461</v>
      </c>
      <c r="I8" s="12"/>
    </row>
    <row r="9" spans="1:9" x14ac:dyDescent="0.25">
      <c r="A9" s="87" t="s">
        <v>67</v>
      </c>
      <c r="B9" s="146">
        <v>6.7160000000000001E-5</v>
      </c>
      <c r="C9" s="9">
        <v>1.054E-4</v>
      </c>
      <c r="D9" s="9">
        <v>1.405E-4</v>
      </c>
      <c r="E9" s="146">
        <f>AVERAGE(B9:D9)</f>
        <v>1.0435333333333333E-4</v>
      </c>
      <c r="F9" s="146">
        <f>STDEV(B9:D9)/SQRT(COUNT(B9:D9))</f>
        <v>2.1177901480342927E-5</v>
      </c>
      <c r="G9" s="144">
        <f>COUNT(B9:D9)</f>
        <v>3</v>
      </c>
      <c r="H9" s="82">
        <f>(E9/E$7)*100</f>
        <v>0.49173272458820688</v>
      </c>
      <c r="I9" s="9">
        <f>TTEST(B$8:D$8,B9:D9,2,2)</f>
        <v>0.51245006039427576</v>
      </c>
    </row>
    <row r="10" spans="1:9" x14ac:dyDescent="0.25">
      <c r="A10" s="12" t="s">
        <v>68</v>
      </c>
      <c r="B10" s="52">
        <v>9.7830000000000004E-5</v>
      </c>
      <c r="C10" s="12">
        <v>1.283E-4</v>
      </c>
      <c r="D10" s="12">
        <v>2.274E-4</v>
      </c>
      <c r="E10" s="52">
        <f t="shared" ref="E10:E11" si="0">AVERAGE(B10:D10)</f>
        <v>1.5117666666666666E-4</v>
      </c>
      <c r="F10" s="52">
        <f t="shared" ref="F10:F11" si="1">STDEV(B10:D10)/SQRT(COUNT(B10:D10))</f>
        <v>3.9113521248341273E-5</v>
      </c>
      <c r="G10" s="129">
        <f t="shared" ref="G10:G11" si="2">COUNT(B10:D10)</f>
        <v>3</v>
      </c>
      <c r="H10" s="24">
        <f>(E10/E$7)*100</f>
        <v>0.71237316355487601</v>
      </c>
      <c r="I10" s="12">
        <f>TTEST(B$8:D$8,B10:D10,2,2)</f>
        <v>0.51147441736533272</v>
      </c>
    </row>
    <row r="11" spans="1:9" x14ac:dyDescent="0.25">
      <c r="A11" s="9" t="s">
        <v>69</v>
      </c>
      <c r="B11" s="9">
        <v>2.3020000000000001E-4</v>
      </c>
      <c r="C11" s="9">
        <v>2.154E-4</v>
      </c>
      <c r="D11" s="9">
        <v>2.9310000000000002E-4</v>
      </c>
      <c r="E11" s="146">
        <f t="shared" si="0"/>
        <v>2.4623333333333332E-4</v>
      </c>
      <c r="F11" s="146">
        <f t="shared" si="1"/>
        <v>2.3819623096187829E-5</v>
      </c>
      <c r="G11" s="144">
        <f t="shared" si="2"/>
        <v>3</v>
      </c>
      <c r="H11" s="82">
        <f>(E11/E$7)*100</f>
        <v>1.1602982292637465</v>
      </c>
      <c r="I11" s="149">
        <f>TTEST(B$8:D$8,B11:D11,2,2)</f>
        <v>9.4410806336386772E-3</v>
      </c>
    </row>
    <row r="13" spans="1:9" x14ac:dyDescent="0.25">
      <c r="A13" s="87" t="s">
        <v>65</v>
      </c>
      <c r="B13" s="9"/>
      <c r="C13" s="9"/>
      <c r="D13" s="9"/>
      <c r="E13" s="9">
        <v>100</v>
      </c>
      <c r="F13" s="9">
        <v>0</v>
      </c>
    </row>
    <row r="14" spans="1:9" x14ac:dyDescent="0.25">
      <c r="A14" s="145" t="s">
        <v>66</v>
      </c>
      <c r="B14" s="81">
        <f>(B8/$E$7)*100</f>
        <v>0.5093877294574698</v>
      </c>
      <c r="C14" s="81">
        <f t="shared" ref="C14:D14" si="3">(C8/$E$7)*100</f>
        <v>0.52729405112202477</v>
      </c>
      <c r="D14" s="81">
        <f t="shared" si="3"/>
        <v>0.68468119417363893</v>
      </c>
      <c r="E14" s="147">
        <f>AVERAGE(B14:D14)</f>
        <v>0.5737876582510445</v>
      </c>
      <c r="F14" s="24">
        <f>STDEV(B14:D14)/SQRT(COUNT(B14:D14))</f>
        <v>5.5687195778295021E-2</v>
      </c>
    </row>
    <row r="15" spans="1:9" x14ac:dyDescent="0.25">
      <c r="A15" s="87" t="s">
        <v>67</v>
      </c>
      <c r="B15" s="148">
        <f t="shared" ref="B15:D17" si="4">(B9/$E$7)*100</f>
        <v>0.31647067447144933</v>
      </c>
      <c r="C15" s="148">
        <f t="shared" si="4"/>
        <v>0.49666481669581242</v>
      </c>
      <c r="D15" s="148">
        <f t="shared" si="4"/>
        <v>0.66206268259735912</v>
      </c>
      <c r="E15" s="82">
        <f>AVERAGE(B15:D15)</f>
        <v>0.49173272458820688</v>
      </c>
      <c r="F15" s="82">
        <f>STDEV(B15:D15)/SQRT(COUNT(B15:D15))</f>
        <v>9.9794293707177503E-2</v>
      </c>
    </row>
    <row r="16" spans="1:9" x14ac:dyDescent="0.25">
      <c r="A16" s="12" t="s">
        <v>68</v>
      </c>
      <c r="B16" s="81">
        <f t="shared" si="4"/>
        <v>0.46099353906405444</v>
      </c>
      <c r="C16" s="81">
        <f t="shared" si="4"/>
        <v>0.60457396567431443</v>
      </c>
      <c r="D16" s="81">
        <f t="shared" si="4"/>
        <v>1.0715519859262594</v>
      </c>
      <c r="E16" s="24">
        <f t="shared" ref="E16:E17" si="5">AVERAGE(B16:D16)</f>
        <v>0.71237316355487612</v>
      </c>
      <c r="F16" s="24">
        <f t="shared" ref="F16:F17" si="6">STDEV(B16:D16)/SQRT(COUNT(B16:D16))</f>
        <v>0.1843103402384742</v>
      </c>
    </row>
    <row r="17" spans="1:22" x14ac:dyDescent="0.25">
      <c r="A17" s="9" t="s">
        <v>69</v>
      </c>
      <c r="B17" s="148">
        <f t="shared" si="4"/>
        <v>1.0847461176790894</v>
      </c>
      <c r="C17" s="148">
        <f t="shared" si="4"/>
        <v>1.0150057069855598</v>
      </c>
      <c r="D17" s="148">
        <f t="shared" si="4"/>
        <v>1.3811428631265905</v>
      </c>
      <c r="E17" s="82">
        <f t="shared" si="5"/>
        <v>1.1602982292637465</v>
      </c>
      <c r="F17" s="82">
        <f t="shared" si="6"/>
        <v>0.11224258765494838</v>
      </c>
    </row>
    <row r="20" spans="1:22" ht="15.75" thickBot="1" x14ac:dyDescent="0.3">
      <c r="A20" t="s">
        <v>80</v>
      </c>
    </row>
    <row r="21" spans="1:22" x14ac:dyDescent="0.25">
      <c r="B21" s="2" t="s">
        <v>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/>
    </row>
    <row r="22" spans="1:22" ht="15.75" thickBot="1" x14ac:dyDescent="0.3">
      <c r="B22" s="5" t="s">
        <v>17</v>
      </c>
      <c r="C22" s="6" t="s">
        <v>18</v>
      </c>
      <c r="D22" s="6" t="s">
        <v>19</v>
      </c>
      <c r="E22" s="6" t="s">
        <v>20</v>
      </c>
      <c r="F22" s="6" t="s">
        <v>70</v>
      </c>
      <c r="G22" s="6" t="s">
        <v>71</v>
      </c>
      <c r="H22" s="6" t="s">
        <v>72</v>
      </c>
      <c r="I22" s="6" t="s">
        <v>73</v>
      </c>
      <c r="J22" s="6" t="s">
        <v>74</v>
      </c>
      <c r="K22" s="6" t="s">
        <v>75</v>
      </c>
      <c r="L22" s="6" t="s">
        <v>76</v>
      </c>
      <c r="M22" s="6" t="s">
        <v>77</v>
      </c>
      <c r="N22" s="6" t="s">
        <v>78</v>
      </c>
      <c r="O22" s="6" t="s">
        <v>79</v>
      </c>
      <c r="P22" s="6" t="s">
        <v>24</v>
      </c>
      <c r="Q22" s="6" t="s">
        <v>25</v>
      </c>
      <c r="R22" s="6" t="s">
        <v>26</v>
      </c>
      <c r="S22" s="6" t="s">
        <v>27</v>
      </c>
      <c r="T22" s="6" t="s">
        <v>6</v>
      </c>
      <c r="U22" s="6" t="s">
        <v>7</v>
      </c>
      <c r="V22" s="55" t="s">
        <v>8</v>
      </c>
    </row>
    <row r="23" spans="1:22" x14ac:dyDescent="0.25">
      <c r="A23" s="50" t="s">
        <v>9</v>
      </c>
      <c r="B23" s="51">
        <v>4.9500000000000004E-3</v>
      </c>
      <c r="C23" s="9">
        <v>1.332E-2</v>
      </c>
      <c r="D23" s="9">
        <v>4.1330000000000004E-3</v>
      </c>
      <c r="E23" s="9">
        <v>4.8390000000000004E-3</v>
      </c>
      <c r="F23" s="9">
        <v>4.02E-2</v>
      </c>
      <c r="G23" s="9">
        <v>2.7179999999999999E-2</v>
      </c>
      <c r="H23" s="9">
        <v>2.0590000000000001E-2</v>
      </c>
      <c r="I23" s="9">
        <v>2.367E-2</v>
      </c>
      <c r="J23" s="9">
        <v>4.2459999999999998E-2</v>
      </c>
      <c r="K23" s="9">
        <v>2.929E-2</v>
      </c>
      <c r="L23" s="9">
        <v>3.8109999999999998E-2</v>
      </c>
      <c r="M23" s="9">
        <v>5.9719999999999999E-3</v>
      </c>
      <c r="N23" s="9">
        <v>9.1280000000000007E-3</v>
      </c>
      <c r="O23" s="9">
        <v>6.5160000000000001E-3</v>
      </c>
      <c r="P23" s="10">
        <v>4.335E-2</v>
      </c>
      <c r="Q23" s="10">
        <v>1.6459999999999999E-2</v>
      </c>
      <c r="R23" s="10">
        <v>1.277E-2</v>
      </c>
      <c r="S23" s="57">
        <v>3.9050000000000001E-2</v>
      </c>
      <c r="T23" s="58">
        <f>AVERAGE(A23:S23)</f>
        <v>2.1221555555555556E-2</v>
      </c>
      <c r="U23" s="16">
        <f>STDEV(B23:S23)/SQRT(COUNT(B23:S23))</f>
        <v>3.424132479438631E-3</v>
      </c>
      <c r="V23" s="59">
        <f>COUNT(B23:S23)</f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abSelected="1" workbookViewId="0">
      <selection activeCell="X10" sqref="X10"/>
    </sheetView>
  </sheetViews>
  <sheetFormatPr defaultRowHeight="15" x14ac:dyDescent="0.25"/>
  <cols>
    <col min="1" max="1" width="17.85546875" customWidth="1"/>
    <col min="11" max="11" width="15.28515625" customWidth="1"/>
    <col min="20" max="20" width="14.140625" customWidth="1"/>
    <col min="25" max="25" width="13.85546875" customWidth="1"/>
  </cols>
  <sheetData>
    <row r="1" spans="1:20" x14ac:dyDescent="0.25">
      <c r="A1" t="s">
        <v>81</v>
      </c>
    </row>
    <row r="3" spans="1:20" ht="15.75" thickBot="1" x14ac:dyDescent="0.3">
      <c r="A3" s="95" t="s">
        <v>30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150" t="s">
        <v>31</v>
      </c>
    </row>
    <row r="4" spans="1:20" ht="15.75" x14ac:dyDescent="0.25">
      <c r="A4" s="98" t="s">
        <v>31</v>
      </c>
      <c r="B4" s="99" t="s">
        <v>32</v>
      </c>
      <c r="C4" s="99" t="s">
        <v>33</v>
      </c>
      <c r="D4" s="99" t="s">
        <v>34</v>
      </c>
      <c r="E4" s="99" t="s">
        <v>35</v>
      </c>
      <c r="F4" s="99" t="s">
        <v>36</v>
      </c>
      <c r="G4" s="99" t="s">
        <v>41</v>
      </c>
      <c r="H4" s="99" t="s">
        <v>42</v>
      </c>
      <c r="I4" s="99" t="s">
        <v>43</v>
      </c>
      <c r="J4" s="100" t="s">
        <v>37</v>
      </c>
      <c r="K4" s="101" t="s">
        <v>7</v>
      </c>
      <c r="L4" s="101" t="s">
        <v>8</v>
      </c>
      <c r="T4" s="96"/>
    </row>
    <row r="5" spans="1:20" x14ac:dyDescent="0.25">
      <c r="A5" s="102" t="s">
        <v>38</v>
      </c>
      <c r="B5" s="103">
        <v>100</v>
      </c>
      <c r="C5" s="103">
        <v>100</v>
      </c>
      <c r="D5" s="103">
        <v>100</v>
      </c>
      <c r="E5" s="103">
        <v>100</v>
      </c>
      <c r="F5" s="103">
        <v>100</v>
      </c>
      <c r="G5" s="103">
        <v>100</v>
      </c>
      <c r="H5" s="103">
        <v>100</v>
      </c>
      <c r="I5" s="103">
        <v>100</v>
      </c>
      <c r="J5" s="104">
        <f>AVERAGE(B5:I5)</f>
        <v>100</v>
      </c>
      <c r="K5" s="104">
        <f>STDEV(B5:I5)/SQRT(COUNT(B5:I5))</f>
        <v>0</v>
      </c>
      <c r="L5" s="105">
        <f>COUNT(B5:I5)</f>
        <v>8</v>
      </c>
      <c r="T5" s="96"/>
    </row>
    <row r="6" spans="1:20" x14ac:dyDescent="0.25">
      <c r="A6" s="102" t="s">
        <v>39</v>
      </c>
      <c r="B6" s="106">
        <v>3.0251466890192797</v>
      </c>
      <c r="C6" s="106">
        <v>1.4647495361781075</v>
      </c>
      <c r="D6" s="106">
        <v>0.21994516792323512</v>
      </c>
      <c r="E6" s="106">
        <v>0.93077208611729767</v>
      </c>
      <c r="F6" s="106">
        <v>1.090119165839126</v>
      </c>
      <c r="G6" s="12">
        <v>2.7167332952598513</v>
      </c>
      <c r="H6" s="12">
        <v>2.7060146149522204</v>
      </c>
      <c r="I6" s="12">
        <v>3.0434782608695653E-2</v>
      </c>
      <c r="J6" s="104">
        <f t="shared" ref="J6:J7" si="0">AVERAGE(B6:I6)</f>
        <v>1.5229894172372267</v>
      </c>
      <c r="K6" s="104">
        <f t="shared" ref="K6:K7" si="1">STDEV(B6:I6)/SQRT(COUNT(B6:I6))</f>
        <v>0.4129204154664719</v>
      </c>
      <c r="L6" s="105">
        <f t="shared" ref="L6:L7" si="2">COUNT(B6:I6)</f>
        <v>8</v>
      </c>
      <c r="T6" s="96"/>
    </row>
    <row r="7" spans="1:20" x14ac:dyDescent="0.25">
      <c r="A7" s="107" t="s">
        <v>82</v>
      </c>
      <c r="B7" s="108">
        <v>60.469404861693221</v>
      </c>
      <c r="C7" s="108">
        <v>115.6307977736549</v>
      </c>
      <c r="D7" s="108">
        <v>77.587388622344051</v>
      </c>
      <c r="E7" s="108">
        <v>144.22791388270232</v>
      </c>
      <c r="F7" s="108">
        <v>124.3793445878848</v>
      </c>
      <c r="G7" s="12">
        <v>117.07595659623074</v>
      </c>
      <c r="H7" s="12">
        <v>132.32152894884766</v>
      </c>
      <c r="I7" s="12">
        <v>73.938618925831207</v>
      </c>
      <c r="J7" s="104">
        <f t="shared" si="0"/>
        <v>105.70386927489862</v>
      </c>
      <c r="K7" s="104">
        <f t="shared" si="1"/>
        <v>10.868506157919846</v>
      </c>
      <c r="L7" s="105">
        <f t="shared" si="2"/>
        <v>8</v>
      </c>
      <c r="T7" s="96"/>
    </row>
    <row r="8" spans="1:20" x14ac:dyDescent="0.25">
      <c r="T8" s="96"/>
    </row>
    <row r="9" spans="1:20" ht="15.75" thickBot="1" x14ac:dyDescent="0.3">
      <c r="T9" s="96"/>
    </row>
    <row r="10" spans="1:20" ht="15.75" x14ac:dyDescent="0.25">
      <c r="A10" s="98" t="s">
        <v>31</v>
      </c>
      <c r="B10" s="99" t="s">
        <v>32</v>
      </c>
      <c r="C10" s="99" t="s">
        <v>33</v>
      </c>
      <c r="D10" s="99" t="s">
        <v>34</v>
      </c>
      <c r="E10" s="99" t="s">
        <v>35</v>
      </c>
      <c r="F10" s="99" t="s">
        <v>36</v>
      </c>
      <c r="G10" s="99" t="s">
        <v>41</v>
      </c>
      <c r="H10" s="99" t="s">
        <v>42</v>
      </c>
      <c r="I10" s="99" t="s">
        <v>43</v>
      </c>
      <c r="J10" s="99" t="s">
        <v>44</v>
      </c>
      <c r="K10" s="99" t="s">
        <v>51</v>
      </c>
      <c r="L10" s="99" t="s">
        <v>52</v>
      </c>
      <c r="M10" s="99" t="s">
        <v>53</v>
      </c>
      <c r="N10" s="99" t="s">
        <v>54</v>
      </c>
      <c r="O10" s="99" t="s">
        <v>83</v>
      </c>
      <c r="P10" s="100" t="s">
        <v>37</v>
      </c>
      <c r="Q10" s="101" t="s">
        <v>7</v>
      </c>
      <c r="R10" s="101" t="s">
        <v>8</v>
      </c>
      <c r="T10" s="96"/>
    </row>
    <row r="11" spans="1:20" x14ac:dyDescent="0.25">
      <c r="A11" s="102" t="s">
        <v>38</v>
      </c>
      <c r="B11" s="103">
        <v>100</v>
      </c>
      <c r="C11" s="103">
        <v>100</v>
      </c>
      <c r="D11" s="103">
        <v>100</v>
      </c>
      <c r="E11" s="103">
        <v>100</v>
      </c>
      <c r="F11" s="103">
        <v>100</v>
      </c>
      <c r="G11" s="103">
        <v>100</v>
      </c>
      <c r="H11" s="103">
        <v>100</v>
      </c>
      <c r="I11" s="103">
        <v>100</v>
      </c>
      <c r="J11" s="103">
        <v>100</v>
      </c>
      <c r="K11" s="103">
        <v>100</v>
      </c>
      <c r="L11" s="103">
        <v>100</v>
      </c>
      <c r="M11" s="103">
        <v>100</v>
      </c>
      <c r="N11" s="103">
        <v>100</v>
      </c>
      <c r="O11" s="103">
        <v>100</v>
      </c>
      <c r="P11" s="104">
        <f>AVERAGE(B11:O11)</f>
        <v>100</v>
      </c>
      <c r="Q11" s="104">
        <f>STDEV(B11:O11)/SQRT(COUNT(B11:O11))</f>
        <v>0</v>
      </c>
      <c r="R11" s="105">
        <f>COUNT(B11:O11)</f>
        <v>14</v>
      </c>
      <c r="T11" s="96"/>
    </row>
    <row r="12" spans="1:20" x14ac:dyDescent="0.25">
      <c r="A12" s="102" t="s">
        <v>39</v>
      </c>
      <c r="B12" s="106">
        <v>2.5645529597751624</v>
      </c>
      <c r="C12" s="12">
        <v>3.0251466890192797</v>
      </c>
      <c r="D12" s="12">
        <v>1.4647495361781075</v>
      </c>
      <c r="E12" s="12">
        <v>0.21994516792323512</v>
      </c>
      <c r="F12" s="12">
        <v>0.93077208611729767</v>
      </c>
      <c r="G12" s="12">
        <v>1.090119165839126</v>
      </c>
      <c r="H12" s="12">
        <v>0.38554658840792366</v>
      </c>
      <c r="I12" s="12">
        <v>0.10177930836561919</v>
      </c>
      <c r="J12" s="12">
        <v>0.10511247443762781</v>
      </c>
      <c r="K12" s="12">
        <v>0.1678847143592383</v>
      </c>
      <c r="L12" s="12">
        <v>2.7167332952598513</v>
      </c>
      <c r="M12" s="12">
        <v>2.7060146149522204</v>
      </c>
      <c r="N12" s="12">
        <v>3.0434782608695653E-2</v>
      </c>
      <c r="O12" s="12">
        <v>8.3682864450127875E-2</v>
      </c>
      <c r="P12" s="104">
        <f t="shared" ref="P12:P13" si="3">AVERAGE(B12:O12)</f>
        <v>1.1137481605495363</v>
      </c>
      <c r="Q12" s="104">
        <f t="shared" ref="Q12:Q13" si="4">STDEV(B12:O12)/SQRT(COUNT(B12:O12))</f>
        <v>0.31026611685820171</v>
      </c>
      <c r="R12" s="105">
        <f t="shared" ref="R12:R13" si="5">COUNT(B12:O12)</f>
        <v>14</v>
      </c>
      <c r="T12" s="96"/>
    </row>
    <row r="13" spans="1:20" x14ac:dyDescent="0.25">
      <c r="A13" s="107" t="s">
        <v>84</v>
      </c>
      <c r="B13" s="108">
        <v>112.5241524679431</v>
      </c>
      <c r="C13" s="12">
        <v>88.264878457669766</v>
      </c>
      <c r="D13" s="12">
        <v>92.888064316635749</v>
      </c>
      <c r="E13" s="12">
        <v>61.569568197395476</v>
      </c>
      <c r="F13" s="12">
        <v>124.68448403860431</v>
      </c>
      <c r="G13" s="12">
        <v>118.2969215491559</v>
      </c>
      <c r="H13" s="12">
        <v>78.099779897285387</v>
      </c>
      <c r="I13" s="12">
        <v>69.966996699669977</v>
      </c>
      <c r="J13" s="12">
        <v>68.486707566462172</v>
      </c>
      <c r="K13" s="12">
        <v>42.357179619145654</v>
      </c>
      <c r="L13" s="12">
        <v>85.665334094802972</v>
      </c>
      <c r="M13" s="12">
        <v>78.976953344575605</v>
      </c>
      <c r="N13" s="12">
        <v>106.31713554987212</v>
      </c>
      <c r="O13" s="12">
        <v>45.498721227621481</v>
      </c>
      <c r="P13" s="104">
        <f t="shared" si="3"/>
        <v>83.828348359059973</v>
      </c>
      <c r="Q13" s="104">
        <f t="shared" si="4"/>
        <v>6.8178675413015997</v>
      </c>
      <c r="R13" s="105">
        <f t="shared" si="5"/>
        <v>14</v>
      </c>
      <c r="T13" s="96"/>
    </row>
    <row r="14" spans="1:20" x14ac:dyDescent="0.25">
      <c r="T14" s="96"/>
    </row>
    <row r="15" spans="1:20" ht="15.75" thickBot="1" x14ac:dyDescent="0.3">
      <c r="T15" s="96"/>
    </row>
    <row r="16" spans="1:20" ht="15.75" x14ac:dyDescent="0.25">
      <c r="A16" s="98" t="s">
        <v>31</v>
      </c>
      <c r="B16" s="99" t="s">
        <v>32</v>
      </c>
      <c r="C16" s="99" t="s">
        <v>33</v>
      </c>
      <c r="D16" s="99" t="s">
        <v>34</v>
      </c>
      <c r="E16" s="99" t="s">
        <v>35</v>
      </c>
      <c r="F16" s="99" t="s">
        <v>36</v>
      </c>
      <c r="G16" s="99" t="s">
        <v>41</v>
      </c>
      <c r="H16" s="99" t="s">
        <v>42</v>
      </c>
      <c r="I16" s="99" t="s">
        <v>43</v>
      </c>
      <c r="J16" s="99" t="s">
        <v>44</v>
      </c>
      <c r="K16" s="99" t="s">
        <v>51</v>
      </c>
      <c r="L16" s="99" t="s">
        <v>52</v>
      </c>
      <c r="M16" s="99" t="s">
        <v>53</v>
      </c>
      <c r="N16" s="99" t="s">
        <v>54</v>
      </c>
      <c r="O16" s="99" t="s">
        <v>83</v>
      </c>
      <c r="P16" s="100" t="s">
        <v>37</v>
      </c>
      <c r="Q16" s="101" t="s">
        <v>7</v>
      </c>
      <c r="R16" s="101" t="s">
        <v>8</v>
      </c>
      <c r="T16" s="96"/>
    </row>
    <row r="17" spans="1:20" x14ac:dyDescent="0.25">
      <c r="A17" s="102" t="s">
        <v>38</v>
      </c>
      <c r="B17" s="103">
        <v>100</v>
      </c>
      <c r="C17" s="103">
        <v>100</v>
      </c>
      <c r="D17" s="103">
        <v>100</v>
      </c>
      <c r="E17" s="103">
        <v>100</v>
      </c>
      <c r="F17" s="103">
        <v>100</v>
      </c>
      <c r="G17" s="103">
        <v>100</v>
      </c>
      <c r="H17" s="103">
        <v>100</v>
      </c>
      <c r="I17" s="103">
        <v>100</v>
      </c>
      <c r="J17" s="103">
        <v>100</v>
      </c>
      <c r="K17" s="103">
        <v>100</v>
      </c>
      <c r="L17" s="103">
        <v>100</v>
      </c>
      <c r="M17" s="103">
        <v>100</v>
      </c>
      <c r="N17" s="103">
        <v>100</v>
      </c>
      <c r="O17" s="103">
        <v>100</v>
      </c>
      <c r="P17" s="104">
        <f>AVERAGE(B17:O17)</f>
        <v>100</v>
      </c>
      <c r="Q17" s="104">
        <f>STDEV(B17:O17)/SQRT(COUNT(B17:O17))</f>
        <v>0</v>
      </c>
      <c r="R17" s="105">
        <f>COUNT(B17:O17)</f>
        <v>14</v>
      </c>
      <c r="T17" s="96"/>
    </row>
    <row r="18" spans="1:20" x14ac:dyDescent="0.25">
      <c r="A18" s="102" t="s">
        <v>39</v>
      </c>
      <c r="B18" s="106">
        <v>2.5645529597751624</v>
      </c>
      <c r="C18" s="12">
        <v>3.0251466890192797</v>
      </c>
      <c r="D18" s="12">
        <v>1.4647495361781075</v>
      </c>
      <c r="E18" s="12">
        <v>0.21994516792323512</v>
      </c>
      <c r="F18" s="12">
        <v>0.93077208611729767</v>
      </c>
      <c r="G18" s="12">
        <v>1.090119165839126</v>
      </c>
      <c r="H18" s="12">
        <v>0.53907330567081602</v>
      </c>
      <c r="I18" s="12">
        <v>0.74344301382928002</v>
      </c>
      <c r="J18" s="12">
        <v>0.67898879084187935</v>
      </c>
      <c r="K18" s="12">
        <v>0.26982230849634165</v>
      </c>
      <c r="L18" s="12">
        <v>2.7167332952598513</v>
      </c>
      <c r="M18" s="12">
        <v>2.7060146149522204</v>
      </c>
      <c r="N18" s="12">
        <v>3.0434782608695653E-2</v>
      </c>
      <c r="O18" s="12">
        <v>8.3682864450127875E-2</v>
      </c>
      <c r="P18" s="104">
        <f t="shared" ref="P18:P19" si="6">AVERAGE(B18:O18)</f>
        <v>1.2188198986401013</v>
      </c>
      <c r="Q18" s="104">
        <f t="shared" ref="Q18:Q19" si="7">STDEV(B18:O18)/SQRT(COUNT(B18:O18))</f>
        <v>0.28963715538039092</v>
      </c>
      <c r="R18" s="105">
        <f t="shared" ref="R18:R19" si="8">COUNT(B18:O18)</f>
        <v>14</v>
      </c>
      <c r="T18" s="96"/>
    </row>
    <row r="19" spans="1:20" x14ac:dyDescent="0.25">
      <c r="A19" s="107" t="s">
        <v>85</v>
      </c>
      <c r="B19" s="108">
        <v>42.420516423678201</v>
      </c>
      <c r="C19" s="12">
        <v>34.987426655490374</v>
      </c>
      <c r="D19" s="12">
        <v>31.014223871366724</v>
      </c>
      <c r="E19" s="12">
        <v>28.917066483893073</v>
      </c>
      <c r="F19" s="12">
        <v>56.792873051224959</v>
      </c>
      <c r="G19" s="12">
        <v>59.111221449851051</v>
      </c>
      <c r="H19" s="12">
        <v>15.110650069156293</v>
      </c>
      <c r="I19" s="12">
        <v>11.568907963757749</v>
      </c>
      <c r="J19" s="12">
        <v>26.424994037681852</v>
      </c>
      <c r="K19" s="12">
        <v>16.559653576228161</v>
      </c>
      <c r="L19" s="12">
        <v>35.094231867504291</v>
      </c>
      <c r="M19" s="12">
        <v>33.074761101742553</v>
      </c>
      <c r="N19" s="12">
        <v>34.884910485933503</v>
      </c>
      <c r="O19" s="12">
        <v>21.184143222506393</v>
      </c>
      <c r="P19" s="104">
        <f t="shared" si="6"/>
        <v>31.938970018572515</v>
      </c>
      <c r="Q19" s="104">
        <f t="shared" si="7"/>
        <v>3.7693386719043005</v>
      </c>
      <c r="R19" s="105">
        <f t="shared" si="8"/>
        <v>14</v>
      </c>
      <c r="T19" s="96"/>
    </row>
    <row r="22" spans="1:20" ht="15.75" thickBot="1" x14ac:dyDescent="0.3">
      <c r="A22" s="151" t="s">
        <v>30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3" t="s">
        <v>46</v>
      </c>
    </row>
    <row r="23" spans="1:20" ht="15.75" x14ac:dyDescent="0.25">
      <c r="A23" s="98" t="s">
        <v>46</v>
      </c>
      <c r="B23" s="99" t="s">
        <v>32</v>
      </c>
      <c r="C23" s="99" t="s">
        <v>33</v>
      </c>
      <c r="D23" s="99" t="s">
        <v>34</v>
      </c>
      <c r="E23" s="99" t="s">
        <v>35</v>
      </c>
      <c r="F23" s="99" t="s">
        <v>36</v>
      </c>
      <c r="G23" s="100" t="s">
        <v>37</v>
      </c>
      <c r="H23" s="101" t="s">
        <v>7</v>
      </c>
      <c r="I23" s="101" t="s">
        <v>8</v>
      </c>
      <c r="T23" s="152"/>
    </row>
    <row r="24" spans="1:20" x14ac:dyDescent="0.25">
      <c r="A24" s="102" t="s">
        <v>38</v>
      </c>
      <c r="B24" s="103">
        <v>100</v>
      </c>
      <c r="C24" s="103">
        <v>100</v>
      </c>
      <c r="D24" s="103">
        <v>100</v>
      </c>
      <c r="E24" s="103">
        <v>100</v>
      </c>
      <c r="F24" s="103">
        <v>100</v>
      </c>
      <c r="G24" s="104">
        <f>AVERAGE(B24:F24)</f>
        <v>100</v>
      </c>
      <c r="H24" s="104">
        <f>STDEV(B24:F24)/SQRT(COUNT(B24:F24))</f>
        <v>0</v>
      </c>
      <c r="I24" s="105">
        <f>COUNT(B24:F24)</f>
        <v>5</v>
      </c>
      <c r="T24" s="152"/>
    </row>
    <row r="25" spans="1:20" x14ac:dyDescent="0.25">
      <c r="A25" s="102" t="s">
        <v>39</v>
      </c>
      <c r="B25" s="106">
        <v>90.370370370370352</v>
      </c>
      <c r="C25" s="12">
        <v>92.253044654939103</v>
      </c>
      <c r="D25" s="12">
        <v>96.815286624203821</v>
      </c>
      <c r="E25" s="12">
        <v>101.2372634643377</v>
      </c>
      <c r="F25" s="12">
        <v>100.07215007215009</v>
      </c>
      <c r="G25" s="104">
        <f t="shared" ref="G25:G26" si="9">AVERAGE(B25:F25)</f>
        <v>96.149623037200215</v>
      </c>
      <c r="H25" s="104">
        <f t="shared" ref="H25:H26" si="10">STDEV(B25:F25)/SQRT(COUNT(B25:F25))</f>
        <v>2.1248117086342453</v>
      </c>
      <c r="I25" s="105">
        <f t="shared" ref="I25:I26" si="11">COUNT(B25:F25)</f>
        <v>5</v>
      </c>
      <c r="T25" s="152"/>
    </row>
    <row r="26" spans="1:20" x14ac:dyDescent="0.25">
      <c r="A26" s="107" t="s">
        <v>82</v>
      </c>
      <c r="B26" s="108">
        <v>81.913580246913597</v>
      </c>
      <c r="C26" s="12">
        <v>81.698240866035178</v>
      </c>
      <c r="D26" s="12">
        <v>95.359417652411281</v>
      </c>
      <c r="E26" s="12">
        <v>100.94614264919942</v>
      </c>
      <c r="F26" s="12">
        <v>98.917748917748909</v>
      </c>
      <c r="G26" s="104">
        <f t="shared" si="9"/>
        <v>91.767026066461682</v>
      </c>
      <c r="H26" s="104">
        <f t="shared" si="10"/>
        <v>4.1639231847700495</v>
      </c>
      <c r="I26" s="105">
        <f t="shared" si="11"/>
        <v>5</v>
      </c>
      <c r="T26" s="152"/>
    </row>
    <row r="27" spans="1:20" x14ac:dyDescent="0.25">
      <c r="T27" s="152"/>
    </row>
    <row r="28" spans="1:20" ht="15.75" thickBot="1" x14ac:dyDescent="0.3">
      <c r="T28" s="152"/>
    </row>
    <row r="29" spans="1:20" ht="15.75" x14ac:dyDescent="0.25">
      <c r="A29" s="98" t="s">
        <v>46</v>
      </c>
      <c r="B29" s="99" t="s">
        <v>32</v>
      </c>
      <c r="C29" s="99" t="s">
        <v>33</v>
      </c>
      <c r="D29" s="99" t="s">
        <v>34</v>
      </c>
      <c r="E29" s="99" t="s">
        <v>35</v>
      </c>
      <c r="F29" s="99" t="s">
        <v>36</v>
      </c>
      <c r="G29" s="99" t="s">
        <v>41</v>
      </c>
      <c r="H29" s="99" t="s">
        <v>42</v>
      </c>
      <c r="I29" s="99" t="s">
        <v>43</v>
      </c>
      <c r="J29" s="99" t="s">
        <v>44</v>
      </c>
      <c r="K29" s="99" t="s">
        <v>51</v>
      </c>
      <c r="L29" s="99" t="s">
        <v>52</v>
      </c>
      <c r="M29" s="99" t="s">
        <v>53</v>
      </c>
      <c r="N29" s="100" t="s">
        <v>37</v>
      </c>
      <c r="O29" s="101" t="s">
        <v>7</v>
      </c>
      <c r="P29" s="101" t="s">
        <v>8</v>
      </c>
      <c r="T29" s="152"/>
    </row>
    <row r="30" spans="1:20" x14ac:dyDescent="0.25">
      <c r="A30" s="102" t="s">
        <v>38</v>
      </c>
      <c r="B30" s="103">
        <v>100</v>
      </c>
      <c r="C30" s="103">
        <v>100</v>
      </c>
      <c r="D30" s="103">
        <v>100</v>
      </c>
      <c r="E30" s="103">
        <v>100</v>
      </c>
      <c r="F30" s="103">
        <v>100</v>
      </c>
      <c r="G30" s="103">
        <v>100</v>
      </c>
      <c r="H30" s="103">
        <v>100</v>
      </c>
      <c r="I30" s="103">
        <v>100</v>
      </c>
      <c r="J30" s="103">
        <v>100</v>
      </c>
      <c r="K30" s="103">
        <v>100</v>
      </c>
      <c r="L30" s="103">
        <v>100</v>
      </c>
      <c r="M30" s="103">
        <v>100</v>
      </c>
      <c r="N30" s="104">
        <f>AVERAGE(B30:M30)</f>
        <v>100</v>
      </c>
      <c r="O30" s="104">
        <f>STDEV(B30:M30)/SQRT(COUNT(B30:M30))</f>
        <v>0</v>
      </c>
      <c r="P30" s="105">
        <f>COUNT(B30:M30)</f>
        <v>12</v>
      </c>
      <c r="T30" s="152"/>
    </row>
    <row r="31" spans="1:20" x14ac:dyDescent="0.25">
      <c r="A31" s="102" t="s">
        <v>39</v>
      </c>
      <c r="B31" s="106">
        <v>160.29411764705884</v>
      </c>
      <c r="C31" s="12">
        <v>90.370370370370352</v>
      </c>
      <c r="D31" s="12">
        <v>92.253044654939103</v>
      </c>
      <c r="E31" s="12">
        <v>96.815286624203821</v>
      </c>
      <c r="F31" s="12">
        <v>101.2372634643377</v>
      </c>
      <c r="G31" s="12">
        <v>100.07215007215009</v>
      </c>
      <c r="H31" s="12">
        <v>87.424094025465237</v>
      </c>
      <c r="I31" s="12">
        <v>85.854664563872376</v>
      </c>
      <c r="J31" s="12">
        <v>128.77841618785911</v>
      </c>
      <c r="K31" s="12">
        <v>97.16629381058911</v>
      </c>
      <c r="L31" s="12"/>
      <c r="M31" s="12"/>
      <c r="N31" s="104">
        <f t="shared" ref="N31:N32" si="12">AVERAGE(B31:M31)</f>
        <v>104.02657014208458</v>
      </c>
      <c r="O31" s="104">
        <f t="shared" ref="O31:O32" si="13">STDEV(B31:M31)/SQRT(COUNT(B31:M31))</f>
        <v>7.3273782761774857</v>
      </c>
      <c r="P31" s="105">
        <f t="shared" ref="P31:P32" si="14">COUNT(B31:M31)</f>
        <v>10</v>
      </c>
      <c r="T31" s="152"/>
    </row>
    <row r="32" spans="1:20" x14ac:dyDescent="0.25">
      <c r="A32" s="107" t="s">
        <v>84</v>
      </c>
      <c r="B32" s="108">
        <v>223.52941176470588</v>
      </c>
      <c r="C32" s="12">
        <v>100.67901234567901</v>
      </c>
      <c r="D32" s="12">
        <v>102.97699594046006</v>
      </c>
      <c r="E32" s="12">
        <v>92.963299969669393</v>
      </c>
      <c r="F32" s="12">
        <v>99.781659388646261</v>
      </c>
      <c r="G32" s="12">
        <v>101.22655122655124</v>
      </c>
      <c r="H32" s="12">
        <v>76.728697355533797</v>
      </c>
      <c r="I32" s="12">
        <v>82.900860481467845</v>
      </c>
      <c r="J32" s="12">
        <v>94.965425209268474</v>
      </c>
      <c r="K32" s="12">
        <v>45.434760772759233</v>
      </c>
      <c r="L32" s="12">
        <v>99.213090182363231</v>
      </c>
      <c r="M32" s="12">
        <v>50.067114093959731</v>
      </c>
      <c r="N32" s="104">
        <f t="shared" si="12"/>
        <v>97.53890656092203</v>
      </c>
      <c r="O32" s="104">
        <f t="shared" si="13"/>
        <v>12.785462064465911</v>
      </c>
      <c r="P32" s="105">
        <f t="shared" si="14"/>
        <v>12</v>
      </c>
      <c r="T32" s="152"/>
    </row>
    <row r="33" spans="1:20" x14ac:dyDescent="0.25">
      <c r="T33" s="152"/>
    </row>
    <row r="34" spans="1:20" ht="15.75" thickBot="1" x14ac:dyDescent="0.3">
      <c r="T34" s="152"/>
    </row>
    <row r="35" spans="1:20" ht="15.75" x14ac:dyDescent="0.25">
      <c r="A35" s="98" t="s">
        <v>46</v>
      </c>
      <c r="B35" s="99" t="s">
        <v>32</v>
      </c>
      <c r="C35" s="99" t="s">
        <v>33</v>
      </c>
      <c r="D35" s="99" t="s">
        <v>34</v>
      </c>
      <c r="E35" s="99" t="s">
        <v>35</v>
      </c>
      <c r="F35" s="99" t="s">
        <v>36</v>
      </c>
      <c r="G35" s="99" t="s">
        <v>41</v>
      </c>
      <c r="H35" s="99" t="s">
        <v>42</v>
      </c>
      <c r="I35" s="99" t="s">
        <v>43</v>
      </c>
      <c r="J35" s="99" t="s">
        <v>44</v>
      </c>
      <c r="K35" s="99" t="s">
        <v>51</v>
      </c>
      <c r="L35" s="99" t="s">
        <v>52</v>
      </c>
      <c r="M35" s="99" t="s">
        <v>53</v>
      </c>
      <c r="N35" s="100" t="s">
        <v>37</v>
      </c>
      <c r="O35" s="101" t="s">
        <v>7</v>
      </c>
      <c r="P35" s="101" t="s">
        <v>8</v>
      </c>
      <c r="T35" s="152"/>
    </row>
    <row r="36" spans="1:20" x14ac:dyDescent="0.25">
      <c r="A36" s="102" t="s">
        <v>38</v>
      </c>
      <c r="B36" s="103">
        <v>100</v>
      </c>
      <c r="C36" s="12">
        <v>100</v>
      </c>
      <c r="D36" s="12">
        <v>100</v>
      </c>
      <c r="E36" s="12">
        <v>100</v>
      </c>
      <c r="F36" s="12">
        <v>100</v>
      </c>
      <c r="G36" s="12">
        <v>100</v>
      </c>
      <c r="H36" s="12">
        <v>100</v>
      </c>
      <c r="I36" s="12">
        <v>100</v>
      </c>
      <c r="J36" s="12">
        <v>100</v>
      </c>
      <c r="K36" s="12">
        <v>100</v>
      </c>
      <c r="L36" s="12">
        <v>100</v>
      </c>
      <c r="M36" s="12">
        <v>100</v>
      </c>
      <c r="N36" s="104">
        <f>AVERAGE(B36:M36)</f>
        <v>100</v>
      </c>
      <c r="O36" s="104">
        <f>STDEV(B36:M36)/SQRT(COUNT(B36:M36))</f>
        <v>0</v>
      </c>
      <c r="P36" s="105">
        <f>COUNT(B36:M36)</f>
        <v>12</v>
      </c>
      <c r="T36" s="152"/>
    </row>
    <row r="37" spans="1:20" x14ac:dyDescent="0.25">
      <c r="A37" s="102" t="s">
        <v>39</v>
      </c>
      <c r="B37" s="106">
        <v>160.29411764705884</v>
      </c>
      <c r="C37" s="12">
        <v>90.370370370370352</v>
      </c>
      <c r="D37" s="12">
        <v>92.253044654939103</v>
      </c>
      <c r="E37" s="12">
        <v>96.815286624203821</v>
      </c>
      <c r="F37" s="12">
        <v>101.2372634643377</v>
      </c>
      <c r="G37" s="12">
        <v>100.07215007215009</v>
      </c>
      <c r="H37" s="12">
        <v>87.424094025465237</v>
      </c>
      <c r="I37" s="12">
        <v>85.854664563872376</v>
      </c>
      <c r="J37" s="12">
        <v>128.77841618785911</v>
      </c>
      <c r="K37" s="12">
        <v>97.16629381058911</v>
      </c>
      <c r="L37" s="12"/>
      <c r="M37" s="12"/>
      <c r="N37" s="104">
        <f t="shared" ref="N37:N38" si="15">AVERAGE(B37:M37)</f>
        <v>104.02657014208458</v>
      </c>
      <c r="O37" s="104">
        <f t="shared" ref="O37:O38" si="16">STDEV(B37:M37)/SQRT(COUNT(B37:M37))</f>
        <v>7.3273782761774857</v>
      </c>
      <c r="P37" s="105">
        <f t="shared" ref="P37:P38" si="17">COUNT(B37:M37)</f>
        <v>10</v>
      </c>
      <c r="T37" s="152"/>
    </row>
    <row r="38" spans="1:20" x14ac:dyDescent="0.25">
      <c r="A38" s="107" t="s">
        <v>85</v>
      </c>
      <c r="B38" s="108">
        <v>121.3235294117647</v>
      </c>
      <c r="C38" s="12">
        <v>80.555555555555557</v>
      </c>
      <c r="D38" s="12">
        <v>88.565629228687399</v>
      </c>
      <c r="E38" s="12">
        <v>105.06521079769486</v>
      </c>
      <c r="F38" s="12">
        <v>102.62008733624452</v>
      </c>
      <c r="G38" s="12">
        <v>100.50505050505052</v>
      </c>
      <c r="H38" s="12">
        <v>100.50835148874364</v>
      </c>
      <c r="I38" s="12">
        <v>101.71898355754858</v>
      </c>
      <c r="J38" s="12">
        <v>99.659284497444631</v>
      </c>
      <c r="K38" s="12">
        <v>109.63391136801539</v>
      </c>
      <c r="L38" s="12">
        <v>102.69797651761179</v>
      </c>
      <c r="M38" s="12">
        <v>103.57941834451903</v>
      </c>
      <c r="N38" s="104">
        <f t="shared" si="15"/>
        <v>101.36941571740674</v>
      </c>
      <c r="O38" s="104">
        <f t="shared" si="16"/>
        <v>2.8736391198744355</v>
      </c>
      <c r="P38" s="105">
        <f t="shared" si="17"/>
        <v>12</v>
      </c>
      <c r="T38" s="1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Fig. 2A</vt:lpstr>
      <vt:lpstr>Fig. 2B</vt:lpstr>
      <vt:lpstr>Fig. 2C</vt:lpstr>
      <vt:lpstr>Fig. 2D</vt:lpstr>
      <vt:lpstr>Fig. 2E</vt:lpstr>
      <vt:lpstr>Fig. 2F</vt:lpstr>
      <vt:lpstr>Fig. 2G</vt:lpstr>
      <vt:lpstr>Fig. 2H</vt:lpstr>
    </vt:vector>
  </TitlesOfParts>
  <Company>University of Glasgow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de-Koning</dc:creator>
  <cp:lastModifiedBy>Harry de-Koning</cp:lastModifiedBy>
  <dcterms:created xsi:type="dcterms:W3CDTF">2020-06-29T09:57:43Z</dcterms:created>
  <dcterms:modified xsi:type="dcterms:W3CDTF">2020-06-29T11:25:04Z</dcterms:modified>
</cp:coreProperties>
</file>