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 activeTab="3"/>
  </bookViews>
  <sheets>
    <sheet name="Fig. 5A" sheetId="1" r:id="rId1"/>
    <sheet name="Fig. 5B" sheetId="2" r:id="rId2"/>
    <sheet name="Fig. 5C" sheetId="3" r:id="rId3"/>
    <sheet name="Fig. 5-figure supplement 1" sheetId="4" r:id="rId4"/>
  </sheets>
  <calcPr calcId="145621"/>
</workbook>
</file>

<file path=xl/calcChain.xml><?xml version="1.0" encoding="utf-8"?>
<calcChain xmlns="http://schemas.openxmlformats.org/spreadsheetml/2006/main">
  <c r="D13" i="3" l="1"/>
  <c r="C12" i="3"/>
  <c r="B12" i="3"/>
  <c r="C11" i="3"/>
  <c r="B11" i="3"/>
  <c r="D10" i="3"/>
  <c r="D9" i="3"/>
  <c r="D8" i="3"/>
  <c r="D7" i="3"/>
  <c r="D6" i="3"/>
  <c r="D12" i="3" s="1"/>
  <c r="D12" i="2"/>
  <c r="C11" i="2"/>
  <c r="B11" i="2"/>
  <c r="C10" i="2"/>
  <c r="B10" i="2"/>
  <c r="D9" i="2"/>
  <c r="D8" i="2"/>
  <c r="D7" i="2"/>
  <c r="D6" i="2"/>
  <c r="D10" i="2"/>
  <c r="H7" i="1"/>
  <c r="F7" i="1"/>
  <c r="G7" i="1" s="1"/>
  <c r="E7" i="1"/>
  <c r="F6" i="1"/>
  <c r="G6" i="1" s="1"/>
  <c r="E6" i="1"/>
  <c r="D11" i="3" l="1"/>
  <c r="D11" i="2"/>
</calcChain>
</file>

<file path=xl/sharedStrings.xml><?xml version="1.0" encoding="utf-8"?>
<sst xmlns="http://schemas.openxmlformats.org/spreadsheetml/2006/main" count="43" uniqueCount="33">
  <si>
    <t>Relative mRNA abundance</t>
  </si>
  <si>
    <t>qRT-PCR</t>
  </si>
  <si>
    <t>ttest</t>
  </si>
  <si>
    <t>Cell line</t>
  </si>
  <si>
    <t>Repeat 1</t>
  </si>
  <si>
    <t>Repeat 2</t>
  </si>
  <si>
    <t>Repeat 3</t>
  </si>
  <si>
    <t>MEAN</t>
  </si>
  <si>
    <t>STDEV</t>
  </si>
  <si>
    <t>SEM</t>
  </si>
  <si>
    <t>vs - Tet</t>
  </si>
  <si>
    <t>CRK12 - Tet</t>
  </si>
  <si>
    <t>CRK12 + Tet</t>
  </si>
  <si>
    <t>pmol/1E7 cells/s-1</t>
  </si>
  <si>
    <t>exp number</t>
  </si>
  <si>
    <t>CRK-tet</t>
  </si>
  <si>
    <t>CRK+tet</t>
  </si>
  <si>
    <t>% of control</t>
  </si>
  <si>
    <t>AQP-PENTA029</t>
  </si>
  <si>
    <t>AQP-PENTA034</t>
  </si>
  <si>
    <t>AQP-PENTA036</t>
  </si>
  <si>
    <t>AQP-PENTA037</t>
  </si>
  <si>
    <t>AVERAGE</t>
  </si>
  <si>
    <t>T-test (+/- tet)</t>
  </si>
  <si>
    <t>pentamidine uptake rate</t>
  </si>
  <si>
    <t>HK1534</t>
  </si>
  <si>
    <t>HK1541</t>
  </si>
  <si>
    <t>HK1542</t>
  </si>
  <si>
    <t>HK1543</t>
  </si>
  <si>
    <t>suramin uptake rate</t>
  </si>
  <si>
    <t>Hours</t>
  </si>
  <si>
    <t>CRK12+Tet</t>
  </si>
  <si>
    <t>CRK12-Tet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</si>
</sst>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"/>
    <numFmt numFmtId="167" formatCode="0.000000"/>
    <numFmt numFmtId="168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3" borderId="2" xfId="0" applyFont="1" applyFill="1" applyBorder="1"/>
    <xf numFmtId="14" fontId="5" fillId="3" borderId="3" xfId="0" applyNumberFormat="1" applyFont="1" applyFill="1" applyBorder="1"/>
    <xf numFmtId="0" fontId="3" fillId="4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164" fontId="6" fillId="4" borderId="5" xfId="0" applyNumberFormat="1" applyFont="1" applyFill="1" applyBorder="1"/>
    <xf numFmtId="165" fontId="3" fillId="0" borderId="6" xfId="0" applyNumberFormat="1" applyFont="1" applyBorder="1"/>
    <xf numFmtId="0" fontId="6" fillId="0" borderId="7" xfId="0" applyFont="1" applyBorder="1"/>
    <xf numFmtId="164" fontId="0" fillId="0" borderId="8" xfId="0" applyNumberFormat="1" applyBorder="1"/>
    <xf numFmtId="0" fontId="0" fillId="0" borderId="8" xfId="0" applyBorder="1"/>
    <xf numFmtId="164" fontId="6" fillId="4" borderId="8" xfId="0" applyNumberFormat="1" applyFont="1" applyFill="1" applyBorder="1"/>
    <xf numFmtId="165" fontId="3" fillId="0" borderId="9" xfId="0" applyNumberFormat="1" applyFont="1" applyBorder="1"/>
    <xf numFmtId="0" fontId="0" fillId="0" borderId="16" xfId="0" applyBorder="1"/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166" fontId="0" fillId="0" borderId="21" xfId="0" applyNumberFormat="1" applyFill="1" applyBorder="1"/>
    <xf numFmtId="0" fontId="0" fillId="0" borderId="22" xfId="0" applyBorder="1"/>
    <xf numFmtId="0" fontId="0" fillId="0" borderId="13" xfId="0" applyFill="1" applyBorder="1"/>
    <xf numFmtId="0" fontId="0" fillId="0" borderId="14" xfId="0" applyFill="1" applyBorder="1"/>
    <xf numFmtId="166" fontId="0" fillId="0" borderId="15" xfId="0" applyNumberFormat="1" applyFill="1" applyBorder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166" fontId="0" fillId="0" borderId="26" xfId="0" applyNumberFormat="1" applyFill="1" applyBorder="1"/>
    <xf numFmtId="0" fontId="0" fillId="5" borderId="27" xfId="0" applyFill="1" applyBorder="1"/>
    <xf numFmtId="165" fontId="0" fillId="5" borderId="10" xfId="0" applyNumberFormat="1" applyFill="1" applyBorder="1"/>
    <xf numFmtId="165" fontId="0" fillId="5" borderId="11" xfId="0" applyNumberFormat="1" applyFill="1" applyBorder="1"/>
    <xf numFmtId="166" fontId="0" fillId="5" borderId="12" xfId="0" applyNumberFormat="1" applyFill="1" applyBorder="1"/>
    <xf numFmtId="0" fontId="0" fillId="6" borderId="28" xfId="0" applyFill="1" applyBorder="1"/>
    <xf numFmtId="165" fontId="0" fillId="6" borderId="13" xfId="0" applyNumberFormat="1" applyFill="1" applyBorder="1"/>
    <xf numFmtId="165" fontId="0" fillId="6" borderId="14" xfId="0" applyNumberFormat="1" applyFill="1" applyBorder="1"/>
    <xf numFmtId="166" fontId="0" fillId="6" borderId="15" xfId="0" applyNumberFormat="1" applyFill="1" applyBorder="1"/>
    <xf numFmtId="0" fontId="0" fillId="5" borderId="29" xfId="0" applyFill="1" applyBorder="1"/>
    <xf numFmtId="0" fontId="0" fillId="5" borderId="17" xfId="0" applyFill="1" applyBorder="1"/>
    <xf numFmtId="0" fontId="0" fillId="5" borderId="18" xfId="0" applyFill="1" applyBorder="1"/>
    <xf numFmtId="2" fontId="0" fillId="5" borderId="19" xfId="0" applyNumberFormat="1" applyFill="1" applyBorder="1"/>
    <xf numFmtId="0" fontId="0" fillId="0" borderId="0" xfId="0" applyAlignment="1">
      <alignment horizontal="center"/>
    </xf>
    <xf numFmtId="0" fontId="0" fillId="0" borderId="34" xfId="0" applyBorder="1"/>
    <xf numFmtId="0" fontId="0" fillId="0" borderId="35" xfId="0" applyFill="1" applyBorder="1"/>
    <xf numFmtId="0" fontId="0" fillId="0" borderId="36" xfId="0" applyBorder="1"/>
    <xf numFmtId="0" fontId="0" fillId="0" borderId="37" xfId="0" applyFill="1" applyBorder="1"/>
    <xf numFmtId="0" fontId="0" fillId="5" borderId="34" xfId="0" applyFill="1" applyBorder="1"/>
    <xf numFmtId="167" fontId="0" fillId="5" borderId="37" xfId="0" applyNumberFormat="1" applyFill="1" applyBorder="1"/>
    <xf numFmtId="167" fontId="0" fillId="5" borderId="14" xfId="0" applyNumberFormat="1" applyFill="1" applyBorder="1"/>
    <xf numFmtId="166" fontId="0" fillId="5" borderId="15" xfId="0" applyNumberFormat="1" applyFill="1" applyBorder="1"/>
    <xf numFmtId="0" fontId="0" fillId="6" borderId="36" xfId="0" applyFill="1" applyBorder="1"/>
    <xf numFmtId="167" fontId="0" fillId="6" borderId="37" xfId="0" applyNumberFormat="1" applyFill="1" applyBorder="1"/>
    <xf numFmtId="167" fontId="0" fillId="6" borderId="14" xfId="0" applyNumberFormat="1" applyFill="1" applyBorder="1"/>
    <xf numFmtId="0" fontId="0" fillId="5" borderId="38" xfId="0" applyFill="1" applyBorder="1"/>
    <xf numFmtId="0" fontId="0" fillId="5" borderId="39" xfId="0" applyFill="1" applyBorder="1"/>
    <xf numFmtId="168" fontId="0" fillId="5" borderId="19" xfId="0" applyNumberFormat="1" applyFill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0" fillId="0" borderId="13" xfId="0" quotePrefix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31" xfId="0" applyFont="1" applyBorder="1" applyAlignment="1"/>
    <xf numFmtId="0" fontId="0" fillId="0" borderId="28" xfId="0" quotePrefix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3" xfId="0" applyBorder="1" applyAlignment="1"/>
    <xf numFmtId="0" fontId="7" fillId="0" borderId="14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7" borderId="40" xfId="0" applyFont="1" applyFill="1" applyBorder="1" applyAlignment="1">
      <alignment horizontal="left"/>
    </xf>
    <xf numFmtId="0" fontId="7" fillId="7" borderId="41" xfId="0" applyFont="1" applyFill="1" applyBorder="1" applyAlignment="1">
      <alignment horizontal="center"/>
    </xf>
    <xf numFmtId="0" fontId="7" fillId="7" borderId="42" xfId="0" applyFont="1" applyFill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21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N36" sqref="N36"/>
    </sheetView>
  </sheetViews>
  <sheetFormatPr defaultRowHeight="15" x14ac:dyDescent="0.25"/>
  <sheetData>
    <row r="1" spans="1:8" x14ac:dyDescent="0.25">
      <c r="A1" t="s">
        <v>0</v>
      </c>
    </row>
    <row r="3" spans="1:8" ht="15.75" thickBot="1" x14ac:dyDescent="0.3"/>
    <row r="4" spans="1:8" ht="15.75" thickBot="1" x14ac:dyDescent="0.3">
      <c r="A4" s="1" t="s">
        <v>1</v>
      </c>
      <c r="B4" s="2"/>
      <c r="C4" s="2"/>
      <c r="D4" s="2"/>
      <c r="E4" s="2"/>
      <c r="F4" s="2"/>
      <c r="G4" s="3"/>
      <c r="H4" s="4" t="s">
        <v>2</v>
      </c>
    </row>
    <row r="5" spans="1:8" ht="15.75" x14ac:dyDescent="0.25">
      <c r="A5" s="5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7" t="s">
        <v>8</v>
      </c>
      <c r="G5" s="7" t="s">
        <v>9</v>
      </c>
      <c r="H5" s="4" t="s">
        <v>10</v>
      </c>
    </row>
    <row r="6" spans="1:8" x14ac:dyDescent="0.25">
      <c r="A6" s="8" t="s">
        <v>11</v>
      </c>
      <c r="B6" s="9">
        <v>1</v>
      </c>
      <c r="C6" s="9">
        <v>1</v>
      </c>
      <c r="D6" s="9">
        <v>1</v>
      </c>
      <c r="E6" s="10">
        <f>AVERAGE(B6:D6)</f>
        <v>1</v>
      </c>
      <c r="F6" s="10">
        <f>_xlfn.STDEV.S(B6:D6)</f>
        <v>0</v>
      </c>
      <c r="G6" s="10">
        <f>F6/(4^0.5)</f>
        <v>0</v>
      </c>
      <c r="H6" s="11"/>
    </row>
    <row r="7" spans="1:8" ht="15.75" thickBot="1" x14ac:dyDescent="0.3">
      <c r="A7" s="12" t="s">
        <v>12</v>
      </c>
      <c r="B7" s="13">
        <v>0.5473668430429347</v>
      </c>
      <c r="C7" s="14">
        <v>0.61247340373423576</v>
      </c>
      <c r="D7" s="14">
        <v>0.5822048472741751</v>
      </c>
      <c r="E7" s="15">
        <f>AVERAGE(B7:D7)</f>
        <v>0.58068169801711511</v>
      </c>
      <c r="F7" s="15">
        <f>_xlfn.STDEV.S(B7:D7)</f>
        <v>3.2579994613366317E-2</v>
      </c>
      <c r="G7" s="15">
        <f>F7/(4^0.5)</f>
        <v>1.6289997306683159E-2</v>
      </c>
      <c r="H7" s="16">
        <f>TTEST(B7:D7,B$6:D$6,2,2)</f>
        <v>2.3973621413356738E-5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H19" sqref="H19"/>
    </sheetView>
  </sheetViews>
  <sheetFormatPr defaultRowHeight="15" x14ac:dyDescent="0.25"/>
  <cols>
    <col min="1" max="1" width="20.42578125" customWidth="1"/>
    <col min="2" max="4" width="14.140625" customWidth="1"/>
  </cols>
  <sheetData>
    <row r="2" spans="1:4" ht="15.75" thickBot="1" x14ac:dyDescent="0.3"/>
    <row r="3" spans="1:4" x14ac:dyDescent="0.25">
      <c r="B3" s="58" t="s">
        <v>24</v>
      </c>
      <c r="C3" s="59"/>
      <c r="D3" s="60"/>
    </row>
    <row r="4" spans="1:4" ht="15.75" thickBot="1" x14ac:dyDescent="0.3">
      <c r="B4" s="61" t="s">
        <v>13</v>
      </c>
      <c r="C4" s="62"/>
      <c r="D4" s="63"/>
    </row>
    <row r="5" spans="1:4" ht="15.75" thickBot="1" x14ac:dyDescent="0.3">
      <c r="A5" s="17" t="s">
        <v>14</v>
      </c>
      <c r="B5" s="18" t="s">
        <v>15</v>
      </c>
      <c r="C5" s="19" t="s">
        <v>16</v>
      </c>
      <c r="D5" s="20" t="s">
        <v>17</v>
      </c>
    </row>
    <row r="6" spans="1:4" x14ac:dyDescent="0.25">
      <c r="A6" s="23" t="s">
        <v>18</v>
      </c>
      <c r="B6" s="24">
        <v>8.3020000000000004E-3</v>
      </c>
      <c r="C6" s="25">
        <v>8.0400000000000003E-3</v>
      </c>
      <c r="D6" s="26">
        <f>(C6/B6)*100</f>
        <v>96.844133943628037</v>
      </c>
    </row>
    <row r="7" spans="1:4" x14ac:dyDescent="0.25">
      <c r="A7" s="23" t="s">
        <v>19</v>
      </c>
      <c r="B7" s="24">
        <v>4.0889999999999998E-3</v>
      </c>
      <c r="C7" s="25">
        <v>4.1929999999999997E-3</v>
      </c>
      <c r="D7" s="26">
        <f>(C7/B7)*100</f>
        <v>102.54340914649059</v>
      </c>
    </row>
    <row r="8" spans="1:4" x14ac:dyDescent="0.25">
      <c r="A8" s="23" t="s">
        <v>20</v>
      </c>
      <c r="B8" s="24">
        <v>8.7580000000000002E-3</v>
      </c>
      <c r="C8" s="25">
        <v>6.6360000000000004E-3</v>
      </c>
      <c r="D8" s="26">
        <f>(C8/B8)*100</f>
        <v>75.770723909568389</v>
      </c>
    </row>
    <row r="9" spans="1:4" ht="15.75" thickBot="1" x14ac:dyDescent="0.3">
      <c r="A9" s="27" t="s">
        <v>21</v>
      </c>
      <c r="B9" s="28">
        <v>5.0860000000000002E-3</v>
      </c>
      <c r="C9" s="29">
        <v>4.6189999999999998E-3</v>
      </c>
      <c r="D9" s="30">
        <f>(C9/B9)*100</f>
        <v>90.817931576877697</v>
      </c>
    </row>
    <row r="10" spans="1:4" x14ac:dyDescent="0.25">
      <c r="A10" s="31" t="s">
        <v>22</v>
      </c>
      <c r="B10" s="32">
        <f>AVERAGE(B6:B9)</f>
        <v>6.5587500000000003E-3</v>
      </c>
      <c r="C10" s="33">
        <f>AVERAGE(C6:C9)</f>
        <v>5.8720000000000005E-3</v>
      </c>
      <c r="D10" s="34">
        <f>AVERAGE(D6:D9)</f>
        <v>91.494049644141185</v>
      </c>
    </row>
    <row r="11" spans="1:4" x14ac:dyDescent="0.25">
      <c r="A11" s="35" t="s">
        <v>9</v>
      </c>
      <c r="B11" s="36">
        <f>STDEV(B6:B9)/SQRT(COUNT(B6:B9))</f>
        <v>1.1598950652968571E-3</v>
      </c>
      <c r="C11" s="37">
        <f>STDEV(C6:C9)/SQRT(COUNT(C6:C9))</f>
        <v>8.9782004507213669E-4</v>
      </c>
      <c r="D11" s="38">
        <f>STDEV(D6:D9)/SQRT(COUNT(D6:D9))</f>
        <v>5.7618852182548235</v>
      </c>
    </row>
    <row r="12" spans="1:4" ht="15.75" thickBot="1" x14ac:dyDescent="0.3">
      <c r="A12" s="39" t="s">
        <v>23</v>
      </c>
      <c r="B12" s="40"/>
      <c r="C12" s="41"/>
      <c r="D12" s="42">
        <f>TTEST(B6:B9,C6:C9,2,1)</f>
        <v>0.2577246392609322</v>
      </c>
    </row>
  </sheetData>
  <mergeCells count="2">
    <mergeCell ref="B3:D3"/>
    <mergeCell ref="B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F19" sqref="F19"/>
    </sheetView>
  </sheetViews>
  <sheetFormatPr defaultRowHeight="15" x14ac:dyDescent="0.25"/>
  <cols>
    <col min="1" max="1" width="12.85546875" customWidth="1"/>
    <col min="2" max="4" width="13.7109375" customWidth="1"/>
  </cols>
  <sheetData>
    <row r="2" spans="1:4" ht="15.75" thickBot="1" x14ac:dyDescent="0.3"/>
    <row r="3" spans="1:4" x14ac:dyDescent="0.25">
      <c r="A3" s="43"/>
      <c r="B3" s="64" t="s">
        <v>29</v>
      </c>
      <c r="C3" s="65"/>
      <c r="D3" s="66"/>
    </row>
    <row r="4" spans="1:4" ht="15.75" thickBot="1" x14ac:dyDescent="0.3">
      <c r="A4" s="43"/>
      <c r="B4" s="67" t="s">
        <v>13</v>
      </c>
      <c r="C4" s="68"/>
      <c r="D4" s="69"/>
    </row>
    <row r="5" spans="1:4" ht="15.75" thickBot="1" x14ac:dyDescent="0.3">
      <c r="A5" s="17" t="s">
        <v>14</v>
      </c>
      <c r="B5" s="18" t="s">
        <v>15</v>
      </c>
      <c r="C5" s="19" t="s">
        <v>16</v>
      </c>
      <c r="D5" s="20" t="s">
        <v>17</v>
      </c>
    </row>
    <row r="6" spans="1:4" x14ac:dyDescent="0.25">
      <c r="A6" s="44" t="s">
        <v>25</v>
      </c>
      <c r="B6" s="45">
        <v>4.9233333333333334E-4</v>
      </c>
      <c r="C6" s="21">
        <v>3.1250000000000001E-4</v>
      </c>
      <c r="D6" s="22">
        <f>(C6/B6)*100</f>
        <v>63.473256601218687</v>
      </c>
    </row>
    <row r="7" spans="1:4" x14ac:dyDescent="0.25">
      <c r="A7" s="46" t="s">
        <v>25</v>
      </c>
      <c r="B7" s="47">
        <v>3.5716666666666671E-4</v>
      </c>
      <c r="C7" s="25">
        <v>2.7750000000000002E-4</v>
      </c>
      <c r="D7" s="26">
        <f t="shared" ref="D7:D10" si="0">(C7/B7)*100</f>
        <v>77.694820345310305</v>
      </c>
    </row>
    <row r="8" spans="1:4" x14ac:dyDescent="0.25">
      <c r="A8" s="46" t="s">
        <v>26</v>
      </c>
      <c r="B8" s="47">
        <v>6.3500000000000004E-4</v>
      </c>
      <c r="C8" s="25">
        <v>3.9516666666666666E-4</v>
      </c>
      <c r="D8" s="26">
        <f t="shared" si="0"/>
        <v>62.230971128608914</v>
      </c>
    </row>
    <row r="9" spans="1:4" x14ac:dyDescent="0.25">
      <c r="A9" s="46" t="s">
        <v>27</v>
      </c>
      <c r="B9" s="47">
        <v>6.3866666666666661E-4</v>
      </c>
      <c r="C9" s="25">
        <v>4.3433333333333334E-4</v>
      </c>
      <c r="D9" s="26">
        <f t="shared" si="0"/>
        <v>68.006263048016706</v>
      </c>
    </row>
    <row r="10" spans="1:4" x14ac:dyDescent="0.25">
      <c r="A10" s="46" t="s">
        <v>28</v>
      </c>
      <c r="B10" s="47">
        <v>4.9233333333333334E-4</v>
      </c>
      <c r="C10" s="25">
        <v>3.1250000000000001E-4</v>
      </c>
      <c r="D10" s="26">
        <f t="shared" si="0"/>
        <v>63.473256601218687</v>
      </c>
    </row>
    <row r="11" spans="1:4" x14ac:dyDescent="0.25">
      <c r="A11" s="48" t="s">
        <v>22</v>
      </c>
      <c r="B11" s="49">
        <f t="shared" ref="B11:C11" si="1">AVERAGE(B6:B10)</f>
        <v>5.2310000000000008E-4</v>
      </c>
      <c r="C11" s="50">
        <f t="shared" si="1"/>
        <v>3.4640000000000007E-4</v>
      </c>
      <c r="D11" s="51">
        <f>AVERAGE(D6:D10)</f>
        <v>66.975713544874651</v>
      </c>
    </row>
    <row r="12" spans="1:4" x14ac:dyDescent="0.25">
      <c r="A12" s="52" t="s">
        <v>9</v>
      </c>
      <c r="B12" s="53">
        <f t="shared" ref="B12:C12" si="2">STDEV(B6:B10)/SQRT(COUNT(B6:B10))</f>
        <v>5.2585316919797628E-5</v>
      </c>
      <c r="C12" s="54">
        <f t="shared" si="2"/>
        <v>2.9288298763233826E-5</v>
      </c>
      <c r="D12" s="38">
        <f>STDEV(D6:D10)/SQRT(COUNT(D6:D10))</f>
        <v>2.8548929293286216</v>
      </c>
    </row>
    <row r="13" spans="1:4" ht="15.75" thickBot="1" x14ac:dyDescent="0.3">
      <c r="A13" s="55" t="s">
        <v>23</v>
      </c>
      <c r="B13" s="56"/>
      <c r="C13" s="41"/>
      <c r="D13" s="57">
        <f>TTEST(B6:B10,C6:C10,2,2)</f>
        <v>1.8835181884185287E-2</v>
      </c>
    </row>
  </sheetData>
  <mergeCells count="2">
    <mergeCell ref="B3:D3"/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F11" sqref="F11"/>
    </sheetView>
  </sheetViews>
  <sheetFormatPr defaultRowHeight="15" x14ac:dyDescent="0.25"/>
  <cols>
    <col min="1" max="1" width="11.140625" customWidth="1"/>
    <col min="2" max="2" width="16.140625" customWidth="1"/>
    <col min="3" max="3" width="19" customWidth="1"/>
  </cols>
  <sheetData>
    <row r="2" spans="1:3" ht="15.75" thickBot="1" x14ac:dyDescent="0.3"/>
    <row r="3" spans="1:3" ht="15.75" thickBot="1" x14ac:dyDescent="0.3">
      <c r="A3" s="72" t="s">
        <v>30</v>
      </c>
      <c r="B3" s="73" t="s">
        <v>31</v>
      </c>
      <c r="C3" s="74" t="s">
        <v>32</v>
      </c>
    </row>
    <row r="4" spans="1:3" x14ac:dyDescent="0.25">
      <c r="A4" s="75">
        <v>0</v>
      </c>
      <c r="B4" s="71">
        <v>100000</v>
      </c>
      <c r="C4" s="76">
        <v>100000</v>
      </c>
    </row>
    <row r="5" spans="1:3" x14ac:dyDescent="0.25">
      <c r="A5" s="77">
        <v>4</v>
      </c>
      <c r="B5" s="70">
        <v>300000</v>
      </c>
      <c r="C5" s="78">
        <v>330000</v>
      </c>
    </row>
    <row r="6" spans="1:3" x14ac:dyDescent="0.25">
      <c r="A6" s="77">
        <v>8</v>
      </c>
      <c r="B6" s="70">
        <v>600000</v>
      </c>
      <c r="C6" s="78">
        <v>720000</v>
      </c>
    </row>
    <row r="7" spans="1:3" x14ac:dyDescent="0.25">
      <c r="A7" s="77">
        <v>12</v>
      </c>
      <c r="B7" s="70">
        <v>1000000</v>
      </c>
      <c r="C7" s="78">
        <v>1500000</v>
      </c>
    </row>
    <row r="8" spans="1:3" x14ac:dyDescent="0.25">
      <c r="A8" s="77">
        <v>16</v>
      </c>
      <c r="B8" s="70">
        <v>650000</v>
      </c>
      <c r="C8" s="78">
        <v>3000000</v>
      </c>
    </row>
    <row r="9" spans="1:3" x14ac:dyDescent="0.25">
      <c r="A9" s="77">
        <v>20</v>
      </c>
      <c r="B9" s="70">
        <v>340000</v>
      </c>
      <c r="C9" s="78">
        <v>5100000</v>
      </c>
    </row>
    <row r="10" spans="1:3" ht="15.75" thickBot="1" x14ac:dyDescent="0.3">
      <c r="A10" s="79">
        <v>24</v>
      </c>
      <c r="B10" s="80">
        <v>200000</v>
      </c>
      <c r="C10" s="81">
        <v>6200000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Fig. 5A</vt:lpstr>
      <vt:lpstr>Fig. 5B</vt:lpstr>
      <vt:lpstr>Fig. 5C</vt:lpstr>
      <vt:lpstr>Fig. 5-figure supplement 1</vt:lpstr>
    </vt:vector>
  </TitlesOfParts>
  <Company>University of Glasgow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de-Koning</dc:creator>
  <cp:lastModifiedBy>Harry de-Koning</cp:lastModifiedBy>
  <dcterms:created xsi:type="dcterms:W3CDTF">2020-06-29T15:20:56Z</dcterms:created>
  <dcterms:modified xsi:type="dcterms:W3CDTF">2020-06-29T21:34:02Z</dcterms:modified>
</cp:coreProperties>
</file>