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G:\내 드라이브\Presentations\Papers\Manuscript_Cilia\Source data\"/>
    </mc:Choice>
  </mc:AlternateContent>
  <xr:revisionPtr revIDLastSave="0" documentId="13_ncr:1_{CA383471-B6B9-4DC9-B991-AB2C73F900B1}" xr6:coauthVersionLast="45" xr6:coauthVersionMax="45" xr10:uidLastSave="{00000000-0000-0000-0000-000000000000}"/>
  <bookViews>
    <workbookView xWindow="-98" yWindow="-98" windowWidth="20715" windowHeight="13425" activeTab="4" xr2:uid="{00000000-000D-0000-FFFF-FFFF00000000}"/>
  </bookViews>
  <sheets>
    <sheet name="Ift88 in situ intensity data" sheetId="12" r:id="rId1"/>
    <sheet name="Ptch1 " sheetId="18" r:id="rId2"/>
    <sheet name="Gli1" sheetId="13" r:id="rId3"/>
    <sheet name="Atoh1" sheetId="17" r:id="rId4"/>
    <sheet name="Sox2" sheetId="1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" i="12" l="1"/>
  <c r="AM12" i="12" s="1"/>
  <c r="B14" i="12"/>
  <c r="B15" i="12"/>
  <c r="B12" i="12" l="1"/>
  <c r="B13" i="12"/>
  <c r="AI14" i="12"/>
  <c r="AJ14" i="12"/>
  <c r="AK14" i="12"/>
  <c r="AL14" i="12"/>
  <c r="K15" i="12"/>
  <c r="L15" i="12"/>
  <c r="M15" i="12"/>
  <c r="N15" i="12"/>
  <c r="O15" i="12"/>
  <c r="AO8" i="12"/>
  <c r="AO6" i="12"/>
  <c r="S17" i="12" l="1"/>
  <c r="Q17" i="12"/>
  <c r="N17" i="12"/>
  <c r="AD17" i="12"/>
  <c r="Y17" i="12"/>
  <c r="P17" i="12"/>
  <c r="D17" i="12"/>
  <c r="E17" i="12"/>
  <c r="AC17" i="12"/>
  <c r="T17" i="12"/>
  <c r="H17" i="12"/>
  <c r="C17" i="12"/>
  <c r="AA17" i="12"/>
  <c r="B17" i="12"/>
  <c r="AB17" i="12"/>
  <c r="R17" i="12"/>
  <c r="G17" i="12"/>
  <c r="Z17" i="12"/>
  <c r="F17" i="12"/>
  <c r="Y19" i="12"/>
  <c r="AD19" i="12"/>
  <c r="X19" i="12"/>
  <c r="S19" i="12"/>
  <c r="AA19" i="12"/>
  <c r="AC19" i="12"/>
  <c r="W19" i="12"/>
  <c r="AB19" i="12"/>
  <c r="AK18" i="12"/>
  <c r="B18" i="12"/>
  <c r="B19" i="12"/>
  <c r="P18" i="12"/>
  <c r="N19" i="12"/>
  <c r="AL18" i="12"/>
  <c r="O19" i="12"/>
  <c r="Q16" i="12"/>
  <c r="AA16" i="12"/>
  <c r="B16" i="12"/>
  <c r="AK16" i="12"/>
  <c r="O13" i="12"/>
  <c r="X13" i="12"/>
  <c r="J16" i="12"/>
  <c r="L19" i="12"/>
  <c r="O18" i="12"/>
  <c r="Z13" i="12"/>
  <c r="AL16" i="12"/>
  <c r="Y13" i="12"/>
  <c r="P16" i="12"/>
  <c r="W16" i="12"/>
  <c r="M19" i="12"/>
  <c r="Q18" i="12"/>
  <c r="O16" i="12"/>
  <c r="C14" i="12" l="1"/>
  <c r="D14" i="12"/>
  <c r="E14" i="12"/>
  <c r="F14" i="12"/>
  <c r="G14" i="12"/>
  <c r="H14" i="12"/>
  <c r="I14" i="12"/>
  <c r="J14" i="12"/>
  <c r="Q14" i="12"/>
  <c r="R14" i="12"/>
  <c r="S14" i="12"/>
  <c r="T14" i="12"/>
  <c r="U14" i="12"/>
  <c r="V14" i="12"/>
  <c r="W14" i="12"/>
  <c r="X14" i="12"/>
  <c r="Y14" i="12"/>
  <c r="AB14" i="12"/>
  <c r="AC14" i="12"/>
  <c r="AD14" i="12"/>
  <c r="AE14" i="12"/>
  <c r="AF14" i="12"/>
  <c r="AG14" i="12"/>
  <c r="AH14" i="12"/>
  <c r="C15" i="12"/>
  <c r="D15" i="12"/>
  <c r="E15" i="12"/>
  <c r="F15" i="12"/>
  <c r="G15" i="12"/>
  <c r="H15" i="12"/>
  <c r="I15" i="12"/>
  <c r="J15" i="12"/>
  <c r="Q15" i="12"/>
  <c r="R15" i="12"/>
  <c r="S15" i="12"/>
  <c r="T15" i="12"/>
  <c r="U15" i="12"/>
  <c r="V15" i="12"/>
  <c r="C13" i="12"/>
  <c r="C16" i="12" l="1"/>
  <c r="C18" i="12"/>
  <c r="AF18" i="12"/>
  <c r="X18" i="12"/>
  <c r="AO14" i="12"/>
  <c r="AD16" i="12"/>
  <c r="Y16" i="12"/>
  <c r="U16" i="12"/>
  <c r="F16" i="12"/>
  <c r="AG16" i="12"/>
  <c r="AC16" i="12"/>
  <c r="T16" i="12"/>
  <c r="I16" i="12"/>
  <c r="E16" i="12"/>
  <c r="AJ16" i="12"/>
  <c r="AF16" i="12"/>
  <c r="AB16" i="12"/>
  <c r="S16" i="12"/>
  <c r="H16" i="12"/>
  <c r="D16" i="12"/>
  <c r="AE16" i="12"/>
  <c r="Z16" i="12"/>
  <c r="V16" i="12"/>
  <c r="R16" i="12"/>
  <c r="G16" i="12"/>
  <c r="AD18" i="12"/>
  <c r="V18" i="12"/>
  <c r="F18" i="12"/>
  <c r="G19" i="12"/>
  <c r="AJ18" i="12"/>
  <c r="AB18" i="12"/>
  <c r="T18" i="12"/>
  <c r="D18" i="12"/>
  <c r="Q19" i="12"/>
  <c r="AH18" i="12"/>
  <c r="Z18" i="12"/>
  <c r="R18" i="12"/>
  <c r="H19" i="12"/>
  <c r="C19" i="12"/>
  <c r="AG18" i="12"/>
  <c r="AC18" i="12"/>
  <c r="Y18" i="12"/>
  <c r="U18" i="12"/>
  <c r="E18" i="12"/>
  <c r="R19" i="12"/>
  <c r="F19" i="12"/>
  <c r="AI18" i="12"/>
  <c r="AE18" i="12"/>
  <c r="AA18" i="12"/>
  <c r="W18" i="12"/>
  <c r="S18" i="12"/>
  <c r="G18" i="12"/>
  <c r="AI12" i="12"/>
  <c r="R13" i="12"/>
  <c r="F13" i="12"/>
  <c r="AL12" i="12"/>
  <c r="AH12" i="12"/>
  <c r="AD12" i="12"/>
  <c r="W12" i="12"/>
  <c r="S12" i="12"/>
  <c r="I12" i="12"/>
  <c r="E12" i="12"/>
  <c r="Q13" i="12"/>
  <c r="E13" i="12"/>
  <c r="AK12" i="12"/>
  <c r="AG12" i="12"/>
  <c r="AC12" i="12"/>
  <c r="V12" i="12"/>
  <c r="R12" i="12"/>
  <c r="H12" i="12"/>
  <c r="D12" i="12"/>
  <c r="AA13" i="12"/>
  <c r="P13" i="12"/>
  <c r="H13" i="12"/>
  <c r="D13" i="12"/>
  <c r="AE12" i="12"/>
  <c r="T12" i="12"/>
  <c r="F12" i="12"/>
  <c r="C12" i="12"/>
  <c r="AJ12" i="12"/>
  <c r="AF12" i="12"/>
  <c r="AB12" i="12"/>
  <c r="U12" i="12"/>
  <c r="Q12" i="12"/>
  <c r="G12" i="12"/>
  <c r="W13" i="12"/>
  <c r="S13" i="12"/>
  <c r="G13" i="12"/>
  <c r="B25" i="12" l="1"/>
  <c r="B26" i="12"/>
  <c r="AE25" i="12"/>
  <c r="AJ25" i="12"/>
  <c r="N26" i="12"/>
  <c r="AI25" i="12"/>
  <c r="O26" i="12"/>
  <c r="K26" i="12"/>
  <c r="L26" i="12"/>
  <c r="AK25" i="12"/>
  <c r="M26" i="12"/>
  <c r="AL25" i="12"/>
  <c r="H25" i="12"/>
  <c r="S25" i="12"/>
  <c r="W25" i="12"/>
  <c r="C25" i="12"/>
  <c r="H26" i="12"/>
  <c r="E25" i="12"/>
  <c r="V25" i="12"/>
  <c r="AF25" i="12"/>
  <c r="F26" i="12"/>
  <c r="I25" i="12"/>
  <c r="T26" i="12"/>
  <c r="R25" i="12"/>
  <c r="AB25" i="12"/>
  <c r="J26" i="12"/>
  <c r="AC25" i="12"/>
  <c r="G25" i="12"/>
  <c r="V26" i="12"/>
  <c r="I26" i="12"/>
  <c r="AG25" i="12"/>
  <c r="X25" i="12"/>
  <c r="Q25" i="12"/>
  <c r="Y25" i="12"/>
  <c r="C26" i="12"/>
  <c r="T25" i="12"/>
  <c r="D25" i="12"/>
  <c r="G26" i="12"/>
  <c r="D26" i="12"/>
  <c r="AH25" i="12"/>
  <c r="E26" i="12"/>
  <c r="AO18" i="12"/>
  <c r="AO12" i="12"/>
  <c r="AB23" i="12" s="1"/>
  <c r="J25" i="12"/>
  <c r="Q26" i="12"/>
  <c r="AD25" i="12"/>
  <c r="U25" i="12"/>
  <c r="F25" i="12"/>
  <c r="U26" i="12"/>
  <c r="R26" i="12"/>
  <c r="S26" i="12"/>
  <c r="AO16" i="12"/>
  <c r="AA30" i="12" l="1"/>
  <c r="AC30" i="12"/>
  <c r="Y30" i="12"/>
  <c r="W30" i="12"/>
  <c r="AD30" i="12"/>
  <c r="AB30" i="12"/>
  <c r="X30" i="12"/>
  <c r="S30" i="12"/>
  <c r="E28" i="12"/>
  <c r="F28" i="12"/>
  <c r="N28" i="12"/>
  <c r="B28" i="12"/>
  <c r="AC28" i="12"/>
  <c r="AD28" i="12"/>
  <c r="AB28" i="12"/>
  <c r="T28" i="12"/>
  <c r="Y28" i="12"/>
  <c r="R28" i="12"/>
  <c r="H28" i="12"/>
  <c r="P28" i="12"/>
  <c r="G28" i="12"/>
  <c r="S28" i="12"/>
  <c r="C28" i="12"/>
  <c r="D28" i="12"/>
  <c r="Z28" i="12"/>
  <c r="Q28" i="12"/>
  <c r="AA28" i="12"/>
  <c r="F30" i="12"/>
  <c r="O30" i="12"/>
  <c r="N30" i="12"/>
  <c r="L30" i="12"/>
  <c r="O29" i="12"/>
  <c r="M30" i="12"/>
  <c r="R30" i="12"/>
  <c r="B30" i="12"/>
  <c r="B29" i="12"/>
  <c r="B27" i="12"/>
  <c r="AE23" i="12"/>
  <c r="AM23" i="12"/>
  <c r="B24" i="12"/>
  <c r="B23" i="12"/>
  <c r="C24" i="12"/>
  <c r="X24" i="12"/>
  <c r="Y24" i="12"/>
  <c r="O24" i="12"/>
  <c r="Z24" i="12"/>
  <c r="C27" i="12"/>
  <c r="AK27" i="12"/>
  <c r="AA27" i="12"/>
  <c r="J27" i="12"/>
  <c r="AL27" i="12"/>
  <c r="P27" i="12"/>
  <c r="AL29" i="12"/>
  <c r="AK29" i="12"/>
  <c r="P29" i="12"/>
  <c r="Q29" i="12"/>
  <c r="W29" i="12"/>
  <c r="AA29" i="12"/>
  <c r="E27" i="12"/>
  <c r="T29" i="12"/>
  <c r="Q30" i="12"/>
  <c r="C29" i="12"/>
  <c r="U29" i="12"/>
  <c r="D29" i="12"/>
  <c r="U27" i="12"/>
  <c r="D23" i="12"/>
  <c r="D24" i="12"/>
  <c r="AD23" i="12"/>
  <c r="P24" i="12"/>
  <c r="AL23" i="12"/>
  <c r="W23" i="12"/>
  <c r="Q23" i="12"/>
  <c r="V23" i="12"/>
  <c r="I23" i="12"/>
  <c r="W24" i="12"/>
  <c r="F23" i="12"/>
  <c r="AG23" i="12"/>
  <c r="AJ29" i="12"/>
  <c r="R24" i="12"/>
  <c r="S23" i="12"/>
  <c r="G23" i="12"/>
  <c r="Q24" i="12"/>
  <c r="AI23" i="12"/>
  <c r="AB29" i="12"/>
  <c r="H30" i="12"/>
  <c r="Z29" i="12"/>
  <c r="AF23" i="12"/>
  <c r="C23" i="12"/>
  <c r="H23" i="12"/>
  <c r="H24" i="12"/>
  <c r="AA24" i="12"/>
  <c r="AK23" i="12"/>
  <c r="U23" i="12"/>
  <c r="R29" i="12"/>
  <c r="AF29" i="12"/>
  <c r="X29" i="12"/>
  <c r="C30" i="12"/>
  <c r="F29" i="12"/>
  <c r="AG29" i="12"/>
  <c r="AI29" i="12"/>
  <c r="V29" i="12"/>
  <c r="AC29" i="12"/>
  <c r="AE29" i="12"/>
  <c r="Y29" i="12"/>
  <c r="AD29" i="12"/>
  <c r="S29" i="12"/>
  <c r="G30" i="12"/>
  <c r="AH29" i="12"/>
  <c r="E29" i="12"/>
  <c r="G29" i="12"/>
  <c r="F24" i="12"/>
  <c r="AC23" i="12"/>
  <c r="AJ23" i="12"/>
  <c r="S24" i="12"/>
  <c r="E24" i="12"/>
  <c r="T23" i="12"/>
  <c r="AH23" i="12"/>
  <c r="R23" i="12"/>
  <c r="E23" i="12"/>
  <c r="G24" i="12"/>
  <c r="R27" i="12"/>
  <c r="Y27" i="12"/>
  <c r="I27" i="12"/>
  <c r="D27" i="12"/>
  <c r="AJ27" i="12"/>
  <c r="Q27" i="12"/>
  <c r="AF27" i="12"/>
  <c r="Z27" i="12"/>
  <c r="AE27" i="12"/>
  <c r="AD27" i="12"/>
  <c r="T27" i="12"/>
  <c r="H27" i="12"/>
  <c r="AC27" i="12"/>
  <c r="W27" i="12"/>
  <c r="S27" i="12"/>
  <c r="G27" i="12"/>
  <c r="F27" i="12"/>
  <c r="AG27" i="12"/>
  <c r="AB27" i="12"/>
  <c r="V27" i="12"/>
</calcChain>
</file>

<file path=xl/sharedStrings.xml><?xml version="1.0" encoding="utf-8"?>
<sst xmlns="http://schemas.openxmlformats.org/spreadsheetml/2006/main" count="42" uniqueCount="24">
  <si>
    <t>Duct #</t>
    <phoneticPr fontId="1" type="noConversion"/>
  </si>
  <si>
    <t>Min</t>
    <phoneticPr fontId="1" type="noConversion"/>
  </si>
  <si>
    <t>minus Min</t>
    <phoneticPr fontId="1" type="noConversion"/>
  </si>
  <si>
    <t>Max of minus min</t>
    <phoneticPr fontId="1" type="noConversion"/>
  </si>
  <si>
    <t>% value</t>
    <phoneticPr fontId="1" type="noConversion"/>
  </si>
  <si>
    <t>minus Min</t>
    <phoneticPr fontId="1" type="noConversion"/>
  </si>
  <si>
    <t>Atoh1-Ctrl</t>
  </si>
  <si>
    <t>Atoh1-Ctrl</t>
    <phoneticPr fontId="1" type="noConversion"/>
  </si>
  <si>
    <t>Atoh1-cKO</t>
  </si>
  <si>
    <t>Atoh1-cKO</t>
    <phoneticPr fontId="1" type="noConversion"/>
  </si>
  <si>
    <t>Sox2-Ctrl</t>
  </si>
  <si>
    <t>Sox2-Ctrl</t>
    <phoneticPr fontId="1" type="noConversion"/>
  </si>
  <si>
    <t>Sox2-cKO</t>
  </si>
  <si>
    <t>Sox2-cKO</t>
    <phoneticPr fontId="1" type="noConversion"/>
  </si>
  <si>
    <t>Ptch1-Ctrl</t>
  </si>
  <si>
    <t>Ptch1-Ctrl</t>
    <phoneticPr fontId="1" type="noConversion"/>
  </si>
  <si>
    <t>Ptch1-cKO</t>
  </si>
  <si>
    <t>Ptch1-cKO</t>
    <phoneticPr fontId="1" type="noConversion"/>
  </si>
  <si>
    <t>Gli1-Ctrl</t>
  </si>
  <si>
    <t>Gli1-Ctrl</t>
    <phoneticPr fontId="1" type="noConversion"/>
  </si>
  <si>
    <t>Gli1-cKO</t>
  </si>
  <si>
    <t>Gli1-cKO</t>
    <phoneticPr fontId="1" type="noConversion"/>
  </si>
  <si>
    <t>Ift88 cKO</t>
    <phoneticPr fontId="1" type="noConversion"/>
  </si>
  <si>
    <t>Ick cKO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</si>
</sst>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_ "/>
  </numFmts>
  <fonts count="2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164" fontId="0" fillId="0" borderId="0" xfId="0" applyNumberFormat="1" applyBorder="1">
      <alignment vertical="center"/>
    </xf>
    <xf numFmtId="164" fontId="0" fillId="0" borderId="0" xfId="0" applyNumberFormat="1" applyFill="1" applyBorder="1">
      <alignment vertical="center"/>
    </xf>
    <xf numFmtId="165" fontId="0" fillId="0" borderId="1" xfId="0" applyNumberFormat="1" applyFill="1" applyBorder="1">
      <alignment vertical="center"/>
    </xf>
    <xf numFmtId="165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64" fontId="0" fillId="0" borderId="1" xfId="0" applyNumberFormat="1" applyFill="1" applyBorder="1">
      <alignment vertical="center"/>
    </xf>
    <xf numFmtId="165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  <color rgb="FF008000"/>
      <color rgb="FFFF9933"/>
      <color rgb="FF6699FF"/>
      <color rgb="FF000099"/>
      <color rgb="FFFF9999"/>
      <color rgb="FFFFCCCC"/>
      <color rgb="FF0066FF"/>
      <color rgb="FF99CCFF"/>
      <color rgb="FF81BA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'Ptch1 '!$A$3</c:f>
              <c:strCache>
                <c:ptCount val="1"/>
                <c:pt idx="0">
                  <c:v>Ptch1-Ctrl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'Ptch1 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</c:numCache>
            </c:numRef>
          </c:xVal>
          <c:yVal>
            <c:numRef>
              <c:f>'Ptch1 '!$B$3:$CJ$3</c:f>
              <c:numCache>
                <c:formatCode>General</c:formatCode>
                <c:ptCount val="87"/>
                <c:pt idx="1">
                  <c:v>2.9537551233777548E-2</c:v>
                </c:pt>
                <c:pt idx="3">
                  <c:v>5.0968611971846989E-2</c:v>
                </c:pt>
                <c:pt idx="5">
                  <c:v>0.11762460888077399</c:v>
                </c:pt>
                <c:pt idx="7">
                  <c:v>3.6113657542445429E-2</c:v>
                </c:pt>
                <c:pt idx="9">
                  <c:v>0.17926897638511133</c:v>
                </c:pt>
                <c:pt idx="11">
                  <c:v>5.018637351980787E-2</c:v>
                </c:pt>
                <c:pt idx="13">
                  <c:v>0.1529778094292879</c:v>
                </c:pt>
                <c:pt idx="15">
                  <c:v>6.0696400566696722E-2</c:v>
                </c:pt>
                <c:pt idx="17">
                  <c:v>4.6669141545384986E-3</c:v>
                </c:pt>
                <c:pt idx="29">
                  <c:v>0.26028274226663534</c:v>
                </c:pt>
                <c:pt idx="31">
                  <c:v>0</c:v>
                </c:pt>
                <c:pt idx="33">
                  <c:v>2.2743630344033396E-2</c:v>
                </c:pt>
                <c:pt idx="35">
                  <c:v>0.25805913949982195</c:v>
                </c:pt>
                <c:pt idx="37">
                  <c:v>0.35958156871955332</c:v>
                </c:pt>
                <c:pt idx="39">
                  <c:v>0.45319069950679203</c:v>
                </c:pt>
                <c:pt idx="41">
                  <c:v>0.32354177873069029</c:v>
                </c:pt>
                <c:pt idx="43">
                  <c:v>0.40919026008955023</c:v>
                </c:pt>
                <c:pt idx="47">
                  <c:v>0.64642064351897444</c:v>
                </c:pt>
                <c:pt idx="49">
                  <c:v>0.54891926086989462</c:v>
                </c:pt>
                <c:pt idx="51">
                  <c:v>0.71403975968422573</c:v>
                </c:pt>
                <c:pt idx="53">
                  <c:v>0.99718545680452753</c:v>
                </c:pt>
                <c:pt idx="55">
                  <c:v>0.90484817376679061</c:v>
                </c:pt>
                <c:pt idx="57">
                  <c:v>1</c:v>
                </c:pt>
                <c:pt idx="59">
                  <c:v>0.8367754350609502</c:v>
                </c:pt>
                <c:pt idx="61">
                  <c:v>0.92329138666444432</c:v>
                </c:pt>
                <c:pt idx="63">
                  <c:v>0.92194283030160695</c:v>
                </c:pt>
                <c:pt idx="69">
                  <c:v>0.84516792557181064</c:v>
                </c:pt>
                <c:pt idx="71">
                  <c:v>0.71642056775738105</c:v>
                </c:pt>
                <c:pt idx="73">
                  <c:v>0.79918821452652788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D3-471A-B2C5-F6AF7A889796}"/>
            </c:ext>
          </c:extLst>
        </c:ser>
        <c:ser>
          <c:idx val="2"/>
          <c:order val="2"/>
          <c:tx>
            <c:strRef>
              <c:f>'Ptch1 '!$A$5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'Ptch1 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</c:numCache>
            </c:numRef>
          </c:xVal>
          <c:yVal>
            <c:numRef>
              <c:f>'Ptch1 '!$B$5:$CJ$5</c:f>
              <c:numCache>
                <c:formatCode>General</c:formatCode>
                <c:ptCount val="8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D3-471A-B2C5-F6AF7A889796}"/>
            </c:ext>
          </c:extLst>
        </c:ser>
        <c:ser>
          <c:idx val="3"/>
          <c:order val="3"/>
          <c:tx>
            <c:strRef>
              <c:f>'Ptch1 '!$A$6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50000"/>
                  </a:schemeClr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'Ptch1 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</c:numCache>
            </c:numRef>
          </c:xVal>
          <c:yVal>
            <c:numRef>
              <c:f>'Ptch1 '!$B$6:$CJ$6</c:f>
              <c:numCache>
                <c:formatCode>General</c:formatCode>
                <c:ptCount val="8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CD3-471A-B2C5-F6AF7A889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761152"/>
        <c:axId val="227767424"/>
      </c:scatterChart>
      <c:scatterChart>
        <c:scatterStyle val="lineMarker"/>
        <c:varyColors val="0"/>
        <c:ser>
          <c:idx val="1"/>
          <c:order val="1"/>
          <c:tx>
            <c:strRef>
              <c:f>'Ptch1 '!$A$4</c:f>
              <c:strCache>
                <c:ptCount val="1"/>
                <c:pt idx="0">
                  <c:v>Ptch1-cKO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6600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'Ptch1 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</c:numCache>
            </c:numRef>
          </c:xVal>
          <c:yVal>
            <c:numRef>
              <c:f>'Ptch1 '!$B$4:$CJ$4</c:f>
              <c:numCache>
                <c:formatCode>General</c:formatCode>
                <c:ptCount val="87"/>
                <c:pt idx="1">
                  <c:v>8.8069372997052878E-2</c:v>
                </c:pt>
                <c:pt idx="3">
                  <c:v>9.9791886690960854E-2</c:v>
                </c:pt>
                <c:pt idx="5">
                  <c:v>0.13151643268961233</c:v>
                </c:pt>
                <c:pt idx="7">
                  <c:v>-1.1559745592569209E-2</c:v>
                </c:pt>
                <c:pt idx="9">
                  <c:v>9.5137719424514988E-2</c:v>
                </c:pt>
                <c:pt idx="13">
                  <c:v>0.1116477654118022</c:v>
                </c:pt>
                <c:pt idx="25">
                  <c:v>-2.6850454190752542E-2</c:v>
                </c:pt>
                <c:pt idx="29">
                  <c:v>0.16144191169228672</c:v>
                </c:pt>
                <c:pt idx="31">
                  <c:v>-2.6755193457228824E-2</c:v>
                </c:pt>
                <c:pt idx="33">
                  <c:v>0.13081422499678017</c:v>
                </c:pt>
                <c:pt idx="35">
                  <c:v>0.19517509830066751</c:v>
                </c:pt>
                <c:pt idx="37">
                  <c:v>6.3674460009243011E-2</c:v>
                </c:pt>
                <c:pt idx="47">
                  <c:v>0.29148369989317618</c:v>
                </c:pt>
                <c:pt idx="49">
                  <c:v>0.21141569249884462</c:v>
                </c:pt>
                <c:pt idx="53">
                  <c:v>-9.339960263044253E-2</c:v>
                </c:pt>
                <c:pt idx="55">
                  <c:v>-4.321624821013232E-2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CD3-471A-B2C5-F6AF7A889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17440"/>
        <c:axId val="533199136"/>
      </c:scatterChart>
      <c:valAx>
        <c:axId val="227761152"/>
        <c:scaling>
          <c:orientation val="minMax"/>
          <c:max val="41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out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7424"/>
        <c:crossesAt val="-0.2"/>
        <c:crossBetween val="midCat"/>
        <c:minorUnit val="10"/>
      </c:valAx>
      <c:valAx>
        <c:axId val="227767424"/>
        <c:scaling>
          <c:orientation val="minMax"/>
          <c:max val="1.2"/>
          <c:min val="-0.2"/>
        </c:scaling>
        <c:delete val="0"/>
        <c:axPos val="l"/>
        <c:numFmt formatCode="#,##0" sourceLinked="0"/>
        <c:majorTickMark val="out"/>
        <c:minorTickMark val="none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1152"/>
        <c:crosses val="autoZero"/>
        <c:crossBetween val="midCat"/>
        <c:majorUnit val="0.2"/>
      </c:valAx>
      <c:valAx>
        <c:axId val="533199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3217440"/>
        <c:crossesAt val="41"/>
        <c:crossBetween val="midCat"/>
      </c:valAx>
      <c:valAx>
        <c:axId val="533217440"/>
        <c:scaling>
          <c:orientation val="minMax"/>
          <c:max val="41"/>
          <c:min val="0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19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'Gli1'!#REF!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'Gli1'!$B$2:$CE$2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</c:numCache>
            </c:numRef>
          </c:xVal>
          <c:yVal>
            <c:numRef>
              <c:f>'Gli1'!#REF!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73-4CED-BD6E-DF47EAA970DF}"/>
            </c:ext>
          </c:extLst>
        </c:ser>
        <c:ser>
          <c:idx val="2"/>
          <c:order val="2"/>
          <c:tx>
            <c:strRef>
              <c:f>'Gli1'!$A$3</c:f>
              <c:strCache>
                <c:ptCount val="1"/>
                <c:pt idx="0">
                  <c:v>Gli1-Ctrl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'Gli1'!$B$2:$CE$2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</c:numCache>
            </c:numRef>
          </c:xVal>
          <c:yVal>
            <c:numRef>
              <c:f>'Gli1'!$B$3:$CJ$3</c:f>
              <c:numCache>
                <c:formatCode>General</c:formatCode>
                <c:ptCount val="87"/>
                <c:pt idx="1">
                  <c:v>0.14538927375326879</c:v>
                </c:pt>
                <c:pt idx="3">
                  <c:v>0.10827866220122036</c:v>
                </c:pt>
                <c:pt idx="5">
                  <c:v>0.16229068220397302</c:v>
                </c:pt>
                <c:pt idx="7">
                  <c:v>8.1145341101986512E-2</c:v>
                </c:pt>
                <c:pt idx="9">
                  <c:v>0</c:v>
                </c:pt>
                <c:pt idx="11">
                  <c:v>3.9519199889893102E-2</c:v>
                </c:pt>
                <c:pt idx="27">
                  <c:v>0.13848465385144745</c:v>
                </c:pt>
                <c:pt idx="29">
                  <c:v>0.24915814102858191</c:v>
                </c:pt>
                <c:pt idx="31">
                  <c:v>0.29883470202321422</c:v>
                </c:pt>
                <c:pt idx="33">
                  <c:v>0.41128366288938845</c:v>
                </c:pt>
                <c:pt idx="35">
                  <c:v>0.54834610267467998</c:v>
                </c:pt>
                <c:pt idx="37">
                  <c:v>0.57804514382713212</c:v>
                </c:pt>
                <c:pt idx="39">
                  <c:v>0.41798642014956189</c:v>
                </c:pt>
                <c:pt idx="41">
                  <c:v>0.37193421112997199</c:v>
                </c:pt>
                <c:pt idx="43">
                  <c:v>0.64702481992934813</c:v>
                </c:pt>
                <c:pt idx="45">
                  <c:v>0.7705464054686425</c:v>
                </c:pt>
                <c:pt idx="47">
                  <c:v>0.71381841537826307</c:v>
                </c:pt>
                <c:pt idx="49">
                  <c:v>0.72577418910859293</c:v>
                </c:pt>
                <c:pt idx="51">
                  <c:v>0.81567417534523101</c:v>
                </c:pt>
                <c:pt idx="53">
                  <c:v>0.84417580400972614</c:v>
                </c:pt>
                <c:pt idx="55">
                  <c:v>1</c:v>
                </c:pt>
                <c:pt idx="57">
                  <c:v>0.90772812772399869</c:v>
                </c:pt>
                <c:pt idx="59">
                  <c:v>0.90691608937009682</c:v>
                </c:pt>
                <c:pt idx="61">
                  <c:v>0.92255356241684638</c:v>
                </c:pt>
                <c:pt idx="63">
                  <c:v>0.90529430655594811</c:v>
                </c:pt>
                <c:pt idx="69">
                  <c:v>0.85592053952378766</c:v>
                </c:pt>
                <c:pt idx="71">
                  <c:v>0.67475340643207782</c:v>
                </c:pt>
                <c:pt idx="73">
                  <c:v>0.63141487360645965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73-4CED-BD6E-DF47EAA970DF}"/>
            </c:ext>
          </c:extLst>
        </c:ser>
        <c:ser>
          <c:idx val="3"/>
          <c:order val="3"/>
          <c:tx>
            <c:strRef>
              <c:f>'Gli1'!$A$4</c:f>
              <c:strCache>
                <c:ptCount val="1"/>
                <c:pt idx="0">
                  <c:v>Gli1-cKO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50000"/>
                  </a:schemeClr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'Gli1'!$B$2:$CE$2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</c:numCache>
            </c:numRef>
          </c:xVal>
          <c:yVal>
            <c:numRef>
              <c:f>'Gli1'!$B$4:$CJ$4</c:f>
              <c:numCache>
                <c:formatCode>General</c:formatCode>
                <c:ptCount val="87"/>
                <c:pt idx="1">
                  <c:v>8.7241363490388579E-2</c:v>
                </c:pt>
                <c:pt idx="3">
                  <c:v>9.1556177455613161E-2</c:v>
                </c:pt>
                <c:pt idx="9">
                  <c:v>0.14795155296600448</c:v>
                </c:pt>
                <c:pt idx="11">
                  <c:v>9.4698811763086657E-2</c:v>
                </c:pt>
                <c:pt idx="13">
                  <c:v>-1.8539248520438593E-2</c:v>
                </c:pt>
                <c:pt idx="21">
                  <c:v>0.19004908932421893</c:v>
                </c:pt>
                <c:pt idx="23">
                  <c:v>0.39200348671835572</c:v>
                </c:pt>
                <c:pt idx="25">
                  <c:v>0.27504702481992938</c:v>
                </c:pt>
                <c:pt idx="27">
                  <c:v>0.43072899940358766</c:v>
                </c:pt>
                <c:pt idx="31">
                  <c:v>0.38958342891223563</c:v>
                </c:pt>
                <c:pt idx="33">
                  <c:v>0.31540578978758543</c:v>
                </c:pt>
                <c:pt idx="47">
                  <c:v>0.35787952470523465</c:v>
                </c:pt>
                <c:pt idx="51">
                  <c:v>0.36769738954902048</c:v>
                </c:pt>
                <c:pt idx="53">
                  <c:v>0.10869385695279167</c:v>
                </c:pt>
                <c:pt idx="55">
                  <c:v>0.26859430196816075</c:v>
                </c:pt>
                <c:pt idx="57">
                  <c:v>0.16288709455429645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673-4CED-BD6E-DF47EAA97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761152"/>
        <c:axId val="227767424"/>
      </c:scatterChart>
      <c:scatterChart>
        <c:scatterStyle val="lineMarker"/>
        <c:varyColors val="0"/>
        <c:ser>
          <c:idx val="1"/>
          <c:order val="1"/>
          <c:tx>
            <c:strRef>
              <c:f>'Gli1'!#REF!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6600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'Gli1'!$B$2:$CE$2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</c:numCache>
            </c:numRef>
          </c:xVal>
          <c:yVal>
            <c:numRef>
              <c:f>'Gli1'!#REF!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73-4CED-BD6E-DF47EAA97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17440"/>
        <c:axId val="533199136"/>
      </c:scatterChart>
      <c:valAx>
        <c:axId val="227761152"/>
        <c:scaling>
          <c:orientation val="minMax"/>
          <c:max val="41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out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7424"/>
        <c:crossesAt val="-0.2"/>
        <c:crossBetween val="midCat"/>
        <c:minorUnit val="10"/>
      </c:valAx>
      <c:valAx>
        <c:axId val="227767424"/>
        <c:scaling>
          <c:orientation val="minMax"/>
          <c:max val="1.2"/>
          <c:min val="-0.2"/>
        </c:scaling>
        <c:delete val="0"/>
        <c:axPos val="l"/>
        <c:numFmt formatCode="#,##0" sourceLinked="0"/>
        <c:majorTickMark val="out"/>
        <c:minorTickMark val="none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1152"/>
        <c:crosses val="autoZero"/>
        <c:crossBetween val="midCat"/>
        <c:majorUnit val="0.2"/>
      </c:valAx>
      <c:valAx>
        <c:axId val="533199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3217440"/>
        <c:crossesAt val="41"/>
        <c:crossBetween val="midCat"/>
      </c:valAx>
      <c:valAx>
        <c:axId val="533217440"/>
        <c:scaling>
          <c:orientation val="minMax"/>
          <c:max val="41"/>
          <c:min val="0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19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Atoh1!$B$2:$CE$2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</c:numCache>
            </c:numRef>
          </c:xVal>
          <c:yVal>
            <c:numRef>
              <c:f>Atoh1!$B$3:$CG$3</c:f>
              <c:numCache>
                <c:formatCode>0.0%</c:formatCode>
                <c:ptCount val="84"/>
                <c:pt idx="1">
                  <c:v>-7.9014486839420528E-2</c:v>
                </c:pt>
                <c:pt idx="3">
                  <c:v>-0.20574372577025096</c:v>
                </c:pt>
                <c:pt idx="5">
                  <c:v>0.20282595388696184</c:v>
                </c:pt>
                <c:pt idx="7">
                  <c:v>0.30929402162823916</c:v>
                </c:pt>
                <c:pt idx="9">
                  <c:v>0.19791879208324831</c:v>
                </c:pt>
                <c:pt idx="11">
                  <c:v>0.83868598245256065</c:v>
                </c:pt>
                <c:pt idx="13">
                  <c:v>0.74389920424403178</c:v>
                </c:pt>
                <c:pt idx="15">
                  <c:v>1</c:v>
                </c:pt>
                <c:pt idx="31">
                  <c:v>0.79294021628239131</c:v>
                </c:pt>
                <c:pt idx="33">
                  <c:v>0.76688430932462759</c:v>
                </c:pt>
                <c:pt idx="35">
                  <c:v>0.63870638645174449</c:v>
                </c:pt>
                <c:pt idx="37" formatCode="General">
                  <c:v>0.65250969189961228</c:v>
                </c:pt>
                <c:pt idx="39" formatCode="General">
                  <c:v>0.49928586002856562</c:v>
                </c:pt>
                <c:pt idx="41" formatCode="General">
                  <c:v>0.46034482758620687</c:v>
                </c:pt>
                <c:pt idx="43" formatCode="General">
                  <c:v>0.16614976535400938</c:v>
                </c:pt>
                <c:pt idx="53" formatCode="General">
                  <c:v>0</c:v>
                </c:pt>
                <c:pt idx="55" formatCode="General">
                  <c:v>-0.18391144664354214</c:v>
                </c:pt>
                <c:pt idx="57" formatCode="General">
                  <c:v>-0.16159967353601307</c:v>
                </c:pt>
                <c:pt idx="59" formatCode="General">
                  <c:v>-0.18732911650683534</c:v>
                </c:pt>
                <c:pt idx="61" formatCode="General">
                  <c:v>-0.1895531524178739</c:v>
                </c:pt>
                <c:pt idx="63" formatCode="General">
                  <c:v>-8.0350948785961995E-2</c:v>
                </c:pt>
                <c:pt idx="65" formatCode="General">
                  <c:v>-0.18791063048357479</c:v>
                </c:pt>
                <c:pt idx="67" formatCode="General">
                  <c:v>-0.17758620689655172</c:v>
                </c:pt>
                <c:pt idx="69" formatCode="General">
                  <c:v>-0.18949194042032239</c:v>
                </c:pt>
                <c:pt idx="71" formatCode="General">
                  <c:v>-0.2013772699449092</c:v>
                </c:pt>
                <c:pt idx="73" formatCode="General">
                  <c:v>-0.15389716384411345</c:v>
                </c:pt>
                <c:pt idx="75" formatCode="General">
                  <c:v>-0.19989798000408079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'Ick cKO Atoh1 Sox2'!#REF!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39DF-4579-B304-B7BF4440B346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CCCC"/>
              </a:solidFill>
              <a:ln>
                <a:solidFill>
                  <a:srgbClr val="FFCCCC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CCCC"/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Atoh1!$B$2:$CE$2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</c:numCache>
            </c:numRef>
          </c:xVal>
          <c:yVal>
            <c:numRef>
              <c:f>Atoh1!$B$5:$CG$5</c:f>
              <c:numCache>
                <c:formatCode>0.0%</c:formatCode>
                <c:ptCount val="84"/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'Ick cKO Atoh1 Sox2'!#REF!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39DF-4579-B304-B7BF4440B346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Atoh1!$B$2:$CE$2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</c:numCache>
            </c:numRef>
          </c:xVal>
          <c:yVal>
            <c:numRef>
              <c:f>Atoh1!$B$6:$CG$6</c:f>
              <c:numCache>
                <c:formatCode>0.0%</c:formatCode>
                <c:ptCount val="84"/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'Ick cKO Atoh1 Sox2'!#REF!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39DF-4579-B304-B7BF4440B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761152"/>
        <c:axId val="227767424"/>
      </c:scatte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00CC"/>
              </a:solidFill>
              <a:ln>
                <a:solidFill>
                  <a:srgbClr val="0000CC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00CC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Atoh1!$B$2:$CE$2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</c:numCache>
            </c:numRef>
          </c:xVal>
          <c:yVal>
            <c:numRef>
              <c:f>Atoh1!$B$4:$CG$4</c:f>
              <c:numCache>
                <c:formatCode>0.0%</c:formatCode>
                <c:ptCount val="84"/>
                <c:pt idx="1">
                  <c:v>8.1544582738216687E-2</c:v>
                </c:pt>
                <c:pt idx="3">
                  <c:v>5.9467455621301776E-2</c:v>
                </c:pt>
                <c:pt idx="5">
                  <c:v>0.45832483166700672</c:v>
                </c:pt>
                <c:pt idx="7">
                  <c:v>0.68960416241583355</c:v>
                </c:pt>
                <c:pt idx="9">
                  <c:v>0.97049581718016731</c:v>
                </c:pt>
                <c:pt idx="11">
                  <c:v>0.91294123648235059</c:v>
                </c:pt>
                <c:pt idx="13">
                  <c:v>0.92841256886349721</c:v>
                </c:pt>
                <c:pt idx="27">
                  <c:v>1.090705978371761</c:v>
                </c:pt>
                <c:pt idx="29">
                  <c:v>1.0670067333197306</c:v>
                </c:pt>
                <c:pt idx="31">
                  <c:v>1.1083248316670067</c:v>
                </c:pt>
                <c:pt idx="33">
                  <c:v>1.1311263007549479</c:v>
                </c:pt>
                <c:pt idx="35">
                  <c:v>1.2504284839828606</c:v>
                </c:pt>
                <c:pt idx="43" formatCode="General">
                  <c:v>1.2361150785553969</c:v>
                </c:pt>
                <c:pt idx="45" formatCode="General">
                  <c:v>0.9485615180575393</c:v>
                </c:pt>
                <c:pt idx="47" formatCode="General">
                  <c:v>1.0450928381962865</c:v>
                </c:pt>
                <c:pt idx="49" formatCode="General">
                  <c:v>1.1005713119771474</c:v>
                </c:pt>
                <c:pt idx="51" formatCode="General">
                  <c:v>0.97105692715772296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'Ick cKO Atoh1 Sox2'!#REF!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39DF-4579-B304-B7BF4440B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17440"/>
        <c:axId val="533199136"/>
      </c:scatterChart>
      <c:valAx>
        <c:axId val="227761152"/>
        <c:scaling>
          <c:orientation val="minMax"/>
          <c:max val="41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out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7424"/>
        <c:crossesAt val="-0.2"/>
        <c:crossBetween val="midCat"/>
        <c:minorUnit val="10"/>
      </c:valAx>
      <c:valAx>
        <c:axId val="227767424"/>
        <c:scaling>
          <c:orientation val="minMax"/>
          <c:max val="2"/>
          <c:min val="-0.4"/>
        </c:scaling>
        <c:delete val="0"/>
        <c:axPos val="l"/>
        <c:numFmt formatCode="#,##0" sourceLinked="0"/>
        <c:majorTickMark val="out"/>
        <c:minorTickMark val="none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1152"/>
        <c:crossesAt val="-20"/>
        <c:crossBetween val="midCat"/>
      </c:valAx>
      <c:valAx>
        <c:axId val="53319913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533217440"/>
        <c:crossesAt val="41"/>
        <c:crossBetween val="midCat"/>
      </c:valAx>
      <c:valAx>
        <c:axId val="533217440"/>
        <c:scaling>
          <c:orientation val="minMax"/>
          <c:max val="41"/>
          <c:min val="0"/>
        </c:scaling>
        <c:delete val="1"/>
        <c:axPos val="b"/>
        <c:numFmt formatCode="General" sourceLinked="1"/>
        <c:majorTickMark val="out"/>
        <c:minorTickMark val="none"/>
        <c:tickLblPos val="none"/>
        <c:crossAx val="53319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'Sox2'!$B$2:$CE$2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</c:numCache>
            </c:numRef>
          </c:xVal>
          <c:yVal>
            <c:numRef>
              <c:f>'Sox2'!#REF!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'Ick cKO Atoh1 Sox2'!#REF!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26A-4AD6-BAEB-3E3EE3EDDC51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CCCC"/>
              </a:solidFill>
              <a:ln>
                <a:solidFill>
                  <a:srgbClr val="FFCCCC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CCCC"/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'Sox2'!$B$2:$CE$2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</c:numCache>
            </c:numRef>
          </c:xVal>
          <c:yVal>
            <c:numRef>
              <c:f>'Sox2'!$B$3:$CG$3</c:f>
              <c:numCache>
                <c:formatCode>0.0%</c:formatCode>
                <c:ptCount val="84"/>
                <c:pt idx="1">
                  <c:v>0.80958750958116288</c:v>
                </c:pt>
                <c:pt idx="3">
                  <c:v>0.31877322058888147</c:v>
                </c:pt>
                <c:pt idx="5">
                  <c:v>0.22425535446640857</c:v>
                </c:pt>
                <c:pt idx="7">
                  <c:v>0.34967704768367758</c:v>
                </c:pt>
                <c:pt idx="9">
                  <c:v>0.47060230729047159</c:v>
                </c:pt>
                <c:pt idx="11">
                  <c:v>0.35632649673630201</c:v>
                </c:pt>
                <c:pt idx="13">
                  <c:v>0.62066894824463337</c:v>
                </c:pt>
                <c:pt idx="15">
                  <c:v>1</c:v>
                </c:pt>
                <c:pt idx="17">
                  <c:v>0.95836771160333745</c:v>
                </c:pt>
                <c:pt idx="31">
                  <c:v>0.89740710543917124</c:v>
                </c:pt>
                <c:pt idx="33">
                  <c:v>0.90503786084978199</c:v>
                </c:pt>
                <c:pt idx="35">
                  <c:v>0.80950451352103459</c:v>
                </c:pt>
                <c:pt idx="37">
                  <c:v>0.93297824038588284</c:v>
                </c:pt>
                <c:pt idx="39">
                  <c:v>0.9540201826889747</c:v>
                </c:pt>
                <c:pt idx="41">
                  <c:v>0.54392688535314826</c:v>
                </c:pt>
                <c:pt idx="43">
                  <c:v>0.40219402526009501</c:v>
                </c:pt>
                <c:pt idx="45">
                  <c:v>0.44527874470900114</c:v>
                </c:pt>
                <c:pt idx="47">
                  <c:v>0.58685049480298201</c:v>
                </c:pt>
                <c:pt idx="53">
                  <c:v>0.54136865385272592</c:v>
                </c:pt>
                <c:pt idx="55">
                  <c:v>0.53636936176029759</c:v>
                </c:pt>
                <c:pt idx="57">
                  <c:v>0.59076595599255965</c:v>
                </c:pt>
                <c:pt idx="59">
                  <c:v>0.53224885148099144</c:v>
                </c:pt>
                <c:pt idx="61">
                  <c:v>0.4152195245790391</c:v>
                </c:pt>
                <c:pt idx="63">
                  <c:v>0.79105985968783721</c:v>
                </c:pt>
                <c:pt idx="65">
                  <c:v>0.58375034785113433</c:v>
                </c:pt>
                <c:pt idx="67">
                  <c:v>0.59849923594803467</c:v>
                </c:pt>
                <c:pt idx="69">
                  <c:v>0.59112479189958456</c:v>
                </c:pt>
                <c:pt idx="71">
                  <c:v>0.61324812404493501</c:v>
                </c:pt>
                <c:pt idx="73">
                  <c:v>0.4768318939212709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'Ick cKO Atoh1 Sox2'!#REF!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26A-4AD6-BAEB-3E3EE3EDDC51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'Sox2'!$B$2:$CE$2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</c:numCache>
            </c:numRef>
          </c:xVal>
          <c:yVal>
            <c:numRef>
              <c:f>'Sox2'!$B$4:$CG$4</c:f>
              <c:numCache>
                <c:formatCode>0.0%</c:formatCode>
                <c:ptCount val="84"/>
                <c:pt idx="1">
                  <c:v>0.88153695684367628</c:v>
                </c:pt>
                <c:pt idx="3">
                  <c:v>0.91039354778864323</c:v>
                </c:pt>
                <c:pt idx="5">
                  <c:v>0.57980559393445263</c:v>
                </c:pt>
                <c:pt idx="7">
                  <c:v>0.59716316211734355</c:v>
                </c:pt>
                <c:pt idx="9">
                  <c:v>0.73703918878674402</c:v>
                </c:pt>
                <c:pt idx="11">
                  <c:v>0.80819122292253542</c:v>
                </c:pt>
                <c:pt idx="13">
                  <c:v>0.91691606169048323</c:v>
                </c:pt>
                <c:pt idx="15">
                  <c:v>0.87258965608711048</c:v>
                </c:pt>
                <c:pt idx="17">
                  <c:v>0.98161718636846651</c:v>
                </c:pt>
                <c:pt idx="19">
                  <c:v>0.98045849627412807</c:v>
                </c:pt>
                <c:pt idx="23">
                  <c:v>1.0514380287947507</c:v>
                </c:pt>
                <c:pt idx="25">
                  <c:v>1.001259587265475</c:v>
                </c:pt>
                <c:pt idx="27">
                  <c:v>1.2798952622268656</c:v>
                </c:pt>
                <c:pt idx="31">
                  <c:v>1.1127932730879582</c:v>
                </c:pt>
                <c:pt idx="33">
                  <c:v>0.67193122067675959</c:v>
                </c:pt>
                <c:pt idx="35">
                  <c:v>0.67241617804770448</c:v>
                </c:pt>
                <c:pt idx="37">
                  <c:v>0.55382619974059644</c:v>
                </c:pt>
                <c:pt idx="39">
                  <c:v>0.86966689287161514</c:v>
                </c:pt>
                <c:pt idx="41">
                  <c:v>0.66551285869351173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'Ick cKO Atoh1 Sox2'!#REF!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726A-4AD6-BAEB-3E3EE3EDD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761152"/>
        <c:axId val="227767424"/>
      </c:scatte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00CC"/>
              </a:solidFill>
              <a:ln>
                <a:solidFill>
                  <a:srgbClr val="0000CC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00CC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'Sox2'!$B$2:$CE$2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</c:numCache>
            </c:numRef>
          </c:xVal>
          <c:yVal>
            <c:numRef>
              <c:f>'Sox2'!#REF!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'Ick cKO Atoh1 Sox2'!#REF!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726A-4AD6-BAEB-3E3EE3EDD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17440"/>
        <c:axId val="533199136"/>
      </c:scatterChart>
      <c:valAx>
        <c:axId val="227761152"/>
        <c:scaling>
          <c:orientation val="minMax"/>
          <c:max val="41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out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7424"/>
        <c:crossesAt val="-0.2"/>
        <c:crossBetween val="midCat"/>
        <c:minorUnit val="10"/>
      </c:valAx>
      <c:valAx>
        <c:axId val="227767424"/>
        <c:scaling>
          <c:orientation val="minMax"/>
          <c:max val="2"/>
          <c:min val="-0.4"/>
        </c:scaling>
        <c:delete val="0"/>
        <c:axPos val="l"/>
        <c:numFmt formatCode="#,##0" sourceLinked="0"/>
        <c:majorTickMark val="out"/>
        <c:minorTickMark val="none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1152"/>
        <c:crossesAt val="-20"/>
        <c:crossBetween val="midCat"/>
      </c:valAx>
      <c:valAx>
        <c:axId val="533199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3217440"/>
        <c:crossesAt val="41"/>
        <c:crossBetween val="midCat"/>
      </c:valAx>
      <c:valAx>
        <c:axId val="533217440"/>
        <c:scaling>
          <c:orientation val="minMax"/>
          <c:max val="41"/>
          <c:min val="0"/>
        </c:scaling>
        <c:delete val="1"/>
        <c:axPos val="b"/>
        <c:numFmt formatCode="General" sourceLinked="1"/>
        <c:majorTickMark val="out"/>
        <c:minorTickMark val="none"/>
        <c:tickLblPos val="none"/>
        <c:crossAx val="53319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470845</xdr:colOff>
      <xdr:row>7</xdr:row>
      <xdr:rowOff>64034</xdr:rowOff>
    </xdr:from>
    <xdr:to>
      <xdr:col>8</xdr:col>
      <xdr:colOff>462475</xdr:colOff>
      <xdr:row>22</xdr:row>
      <xdr:rowOff>66233</xdr:rowOff>
    </xdr:to>
    <xdr:graphicFrame macro="">
      <xdr:nvGraphicFramePr>
        <xdr:cNvPr id="2" name="차트 7">
          <a:extLst>
            <a:ext uri="{FF2B5EF4-FFF2-40B4-BE49-F238E27FC236}">
              <a16:creationId xmlns:a16="http://schemas.microsoft.com/office/drawing/2014/main" id="{0973FD5E-3EE7-492D-86C7-ED643C5F0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470845</xdr:colOff>
      <xdr:row>5</xdr:row>
      <xdr:rowOff>64034</xdr:rowOff>
    </xdr:from>
    <xdr:to>
      <xdr:col>8</xdr:col>
      <xdr:colOff>462475</xdr:colOff>
      <xdr:row>20</xdr:row>
      <xdr:rowOff>66233</xdr:rowOff>
    </xdr:to>
    <xdr:graphicFrame macro="">
      <xdr:nvGraphicFramePr>
        <xdr:cNvPr id="2" name="차트 7">
          <a:extLst>
            <a:ext uri="{FF2B5EF4-FFF2-40B4-BE49-F238E27FC236}">
              <a16:creationId xmlns:a16="http://schemas.microsoft.com/office/drawing/2014/main" id="{E3273328-C3F8-4009-82DD-5E48F4D39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472018</xdr:colOff>
      <xdr:row>7</xdr:row>
      <xdr:rowOff>53484</xdr:rowOff>
    </xdr:from>
    <xdr:to>
      <xdr:col>8</xdr:col>
      <xdr:colOff>463648</xdr:colOff>
      <xdr:row>22</xdr:row>
      <xdr:rowOff>55683</xdr:rowOff>
    </xdr:to>
    <xdr:graphicFrame macro="">
      <xdr:nvGraphicFramePr>
        <xdr:cNvPr id="2" name="차트 7">
          <a:extLst>
            <a:ext uri="{FF2B5EF4-FFF2-40B4-BE49-F238E27FC236}">
              <a16:creationId xmlns:a16="http://schemas.microsoft.com/office/drawing/2014/main" id="{900B0330-C5F9-4B5E-9113-8BA908BF1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472018</xdr:colOff>
      <xdr:row>5</xdr:row>
      <xdr:rowOff>53484</xdr:rowOff>
    </xdr:from>
    <xdr:to>
      <xdr:col>8</xdr:col>
      <xdr:colOff>463648</xdr:colOff>
      <xdr:row>20</xdr:row>
      <xdr:rowOff>55683</xdr:rowOff>
    </xdr:to>
    <xdr:graphicFrame macro="">
      <xdr:nvGraphicFramePr>
        <xdr:cNvPr id="2" name="차트 7">
          <a:extLst>
            <a:ext uri="{FF2B5EF4-FFF2-40B4-BE49-F238E27FC236}">
              <a16:creationId xmlns:a16="http://schemas.microsoft.com/office/drawing/2014/main" id="{BD426C10-35D5-4686-8C3A-A8359A9BA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31"/>
  <sheetViews>
    <sheetView zoomScale="70" zoomScaleNormal="70" workbookViewId="0">
      <selection activeCell="J34" sqref="J34"/>
    </sheetView>
  </sheetViews>
  <sheetFormatPr defaultRowHeight="14.25"/>
  <cols>
    <col min="1" max="1" width="11" style="5" bestFit="1" customWidth="1"/>
    <col min="2" max="2" width="10" style="5" customWidth="1"/>
    <col min="3" max="40" width="9.06640625" style="5"/>
    <col min="41" max="41" width="17.86328125" style="5" bestFit="1" customWidth="1"/>
    <col min="42" max="16384" width="9.06640625" style="5"/>
  </cols>
  <sheetData>
    <row r="1" spans="1:46">
      <c r="A1" s="2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O1" s="5" t="s">
        <v>1</v>
      </c>
    </row>
    <row r="2" spans="1:46">
      <c r="A2" s="2" t="s">
        <v>7</v>
      </c>
      <c r="B2" s="8">
        <v>12212</v>
      </c>
      <c r="C2" s="8">
        <v>-210</v>
      </c>
      <c r="D2" s="8">
        <v>39838</v>
      </c>
      <c r="E2" s="8">
        <v>50274</v>
      </c>
      <c r="F2" s="8">
        <v>39357</v>
      </c>
      <c r="G2" s="8">
        <v>102165</v>
      </c>
      <c r="H2" s="8">
        <v>92874</v>
      </c>
      <c r="I2" s="8">
        <v>117977</v>
      </c>
      <c r="J2" s="8"/>
      <c r="K2" s="10"/>
      <c r="L2" s="8"/>
      <c r="M2" s="8"/>
      <c r="N2" s="8"/>
      <c r="O2" s="10"/>
      <c r="P2" s="8"/>
      <c r="Q2" s="8">
        <v>97681</v>
      </c>
      <c r="R2" s="8">
        <v>95127</v>
      </c>
      <c r="S2" s="10">
        <v>82563</v>
      </c>
      <c r="T2" s="8">
        <v>83916</v>
      </c>
      <c r="U2" s="8">
        <v>68897</v>
      </c>
      <c r="V2" s="8">
        <v>65080</v>
      </c>
      <c r="W2" s="9">
        <v>36243</v>
      </c>
      <c r="X2" s="8"/>
      <c r="Y2" s="8"/>
      <c r="Z2" s="8"/>
      <c r="AA2" s="10"/>
      <c r="AB2" s="8">
        <v>19957</v>
      </c>
      <c r="AC2" s="8">
        <v>1930</v>
      </c>
      <c r="AD2" s="8">
        <v>4117</v>
      </c>
      <c r="AE2" s="10">
        <v>1595</v>
      </c>
      <c r="AF2" s="8">
        <v>1377</v>
      </c>
      <c r="AG2" s="8">
        <v>2279</v>
      </c>
      <c r="AH2" s="8">
        <v>1538</v>
      </c>
      <c r="AI2" s="8">
        <v>2550</v>
      </c>
      <c r="AJ2" s="8">
        <v>1383</v>
      </c>
      <c r="AK2" s="8">
        <v>218</v>
      </c>
      <c r="AL2" s="8">
        <v>4872</v>
      </c>
      <c r="AM2" s="8">
        <v>363</v>
      </c>
      <c r="AN2" s="14"/>
      <c r="AO2" s="13">
        <f>MIN(D2:AB2)</f>
        <v>19957</v>
      </c>
    </row>
    <row r="3" spans="1:46">
      <c r="A3" s="2" t="s">
        <v>9</v>
      </c>
      <c r="B3" s="2">
        <v>27950</v>
      </c>
      <c r="C3" s="2">
        <v>25786</v>
      </c>
      <c r="D3" s="2">
        <v>64882</v>
      </c>
      <c r="E3" s="2">
        <v>87552</v>
      </c>
      <c r="F3" s="2">
        <v>115085</v>
      </c>
      <c r="G3" s="2">
        <v>109443.5</v>
      </c>
      <c r="H3" s="2">
        <v>110960</v>
      </c>
      <c r="I3" s="2"/>
      <c r="J3" s="11"/>
      <c r="K3" s="11"/>
      <c r="L3" s="11"/>
      <c r="M3" s="2"/>
      <c r="N3" s="2"/>
      <c r="O3" s="2">
        <v>126868</v>
      </c>
      <c r="P3" s="2">
        <v>124545</v>
      </c>
      <c r="Q3" s="2">
        <v>128595</v>
      </c>
      <c r="R3" s="2">
        <v>130830</v>
      </c>
      <c r="S3" s="2">
        <v>142524</v>
      </c>
      <c r="T3" s="2"/>
      <c r="U3" s="2"/>
      <c r="V3" s="2"/>
      <c r="W3" s="2">
        <v>141121</v>
      </c>
      <c r="X3" s="2">
        <v>112935</v>
      </c>
      <c r="Y3" s="2">
        <v>122397</v>
      </c>
      <c r="Z3" s="2">
        <v>127835</v>
      </c>
      <c r="AA3" s="2">
        <v>115140</v>
      </c>
      <c r="AB3" s="3"/>
      <c r="AC3" s="3"/>
      <c r="AD3" s="3"/>
      <c r="AE3" s="3"/>
      <c r="AF3" s="3"/>
      <c r="AG3" s="3"/>
      <c r="AH3" s="3"/>
      <c r="AI3" s="2"/>
      <c r="AJ3" s="2"/>
      <c r="AK3" s="2"/>
      <c r="AL3" s="2"/>
      <c r="AM3" s="2"/>
    </row>
    <row r="4" spans="1:46">
      <c r="A4" s="2" t="s">
        <v>11</v>
      </c>
      <c r="B4" s="2">
        <v>228278</v>
      </c>
      <c r="C4" s="2">
        <v>127745</v>
      </c>
      <c r="D4" s="2">
        <v>108385</v>
      </c>
      <c r="E4" s="2">
        <v>134075</v>
      </c>
      <c r="F4" s="2">
        <v>158844</v>
      </c>
      <c r="G4" s="2">
        <v>135437</v>
      </c>
      <c r="H4" s="2">
        <v>189582</v>
      </c>
      <c r="I4" s="2">
        <v>267280</v>
      </c>
      <c r="J4" s="2">
        <v>258752.5</v>
      </c>
      <c r="K4" s="2"/>
      <c r="L4" s="2"/>
      <c r="M4" s="2"/>
      <c r="N4" s="2"/>
      <c r="O4" s="2"/>
      <c r="P4" s="2"/>
      <c r="Q4" s="2">
        <v>246266</v>
      </c>
      <c r="R4" s="2">
        <v>247829</v>
      </c>
      <c r="S4" s="2">
        <v>228261</v>
      </c>
      <c r="T4" s="2">
        <v>253552</v>
      </c>
      <c r="U4" s="2">
        <v>257862</v>
      </c>
      <c r="V4" s="2">
        <v>173863</v>
      </c>
      <c r="W4" s="2">
        <v>144832</v>
      </c>
      <c r="X4" s="2">
        <v>153657</v>
      </c>
      <c r="Y4" s="2">
        <v>182655</v>
      </c>
      <c r="Z4" s="2">
        <v>210471</v>
      </c>
      <c r="AA4" s="2">
        <v>127754</v>
      </c>
      <c r="AB4" s="2">
        <v>173339</v>
      </c>
      <c r="AC4" s="2">
        <v>172315</v>
      </c>
      <c r="AD4" s="2">
        <v>183457</v>
      </c>
      <c r="AE4" s="2">
        <v>171471</v>
      </c>
      <c r="AF4" s="2">
        <v>147500</v>
      </c>
      <c r="AG4" s="2">
        <v>224483</v>
      </c>
      <c r="AH4" s="2">
        <v>182020</v>
      </c>
      <c r="AI4" s="2">
        <v>185041</v>
      </c>
      <c r="AJ4" s="2">
        <v>183530.5</v>
      </c>
      <c r="AK4" s="2">
        <v>188062</v>
      </c>
      <c r="AL4" s="2">
        <v>160120</v>
      </c>
      <c r="AM4" s="2">
        <v>86451</v>
      </c>
      <c r="AN4" s="14"/>
      <c r="AO4" s="14">
        <v>62451</v>
      </c>
      <c r="AS4" s="14"/>
      <c r="AT4" s="14"/>
    </row>
    <row r="5" spans="1:46">
      <c r="A5" s="2" t="s">
        <v>13</v>
      </c>
      <c r="B5" s="3">
        <v>243015.33333333337</v>
      </c>
      <c r="C5" s="3">
        <v>248926</v>
      </c>
      <c r="D5" s="3">
        <v>181212</v>
      </c>
      <c r="E5" s="3">
        <v>184767.33333333337</v>
      </c>
      <c r="F5" s="3">
        <v>213418</v>
      </c>
      <c r="G5" s="3">
        <v>227992</v>
      </c>
      <c r="H5" s="3">
        <v>250262</v>
      </c>
      <c r="I5" s="3">
        <v>241182.66666666674</v>
      </c>
      <c r="J5" s="3">
        <v>263514.66666666663</v>
      </c>
      <c r="K5" s="3">
        <v>263277.33333333337</v>
      </c>
      <c r="L5" s="3">
        <v>191309.33333333326</v>
      </c>
      <c r="M5" s="3">
        <v>277816</v>
      </c>
      <c r="N5" s="3">
        <v>267538</v>
      </c>
      <c r="O5" s="3">
        <v>324610.66666666663</v>
      </c>
      <c r="P5" s="3"/>
      <c r="Q5" s="3">
        <v>290383.33333333337</v>
      </c>
      <c r="R5" s="3">
        <v>200082</v>
      </c>
      <c r="S5" s="3">
        <v>200181.33333333326</v>
      </c>
      <c r="T5" s="3">
        <v>175890.66666666663</v>
      </c>
      <c r="U5" s="3">
        <v>240584.00000000006</v>
      </c>
      <c r="V5" s="3">
        <v>198767.33333333331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4"/>
      <c r="AI5" s="2"/>
      <c r="AJ5" s="2"/>
      <c r="AK5" s="2"/>
      <c r="AL5" s="2"/>
      <c r="AM5" s="2"/>
      <c r="AS5" s="14"/>
      <c r="AT5" s="14"/>
    </row>
    <row r="6" spans="1:46">
      <c r="A6" s="2" t="s">
        <v>15</v>
      </c>
      <c r="B6" s="2">
        <v>343275</v>
      </c>
      <c r="C6" s="2">
        <v>354590</v>
      </c>
      <c r="D6" s="2">
        <v>389782.5</v>
      </c>
      <c r="E6" s="2">
        <v>346747</v>
      </c>
      <c r="F6" s="2">
        <v>422329</v>
      </c>
      <c r="G6" s="2">
        <v>354177</v>
      </c>
      <c r="H6" s="2">
        <v>408448</v>
      </c>
      <c r="I6" s="2">
        <v>359726</v>
      </c>
      <c r="J6" s="2">
        <v>330144</v>
      </c>
      <c r="K6" s="2"/>
      <c r="L6" s="2"/>
      <c r="M6" s="2"/>
      <c r="N6" s="2"/>
      <c r="O6" s="2">
        <v>444097</v>
      </c>
      <c r="P6" s="2">
        <v>465102</v>
      </c>
      <c r="Q6" s="2">
        <v>327680</v>
      </c>
      <c r="R6" s="2">
        <v>339688</v>
      </c>
      <c r="S6" s="2">
        <v>463928</v>
      </c>
      <c r="T6" s="2">
        <v>517529</v>
      </c>
      <c r="U6" s="2">
        <v>566952</v>
      </c>
      <c r="V6" s="2">
        <v>498501</v>
      </c>
      <c r="W6" s="2">
        <v>543721</v>
      </c>
      <c r="X6" s="2"/>
      <c r="Y6" s="2">
        <v>668972</v>
      </c>
      <c r="Z6" s="2">
        <v>617494</v>
      </c>
      <c r="AA6" s="2">
        <v>704673</v>
      </c>
      <c r="AB6" s="2">
        <v>854166</v>
      </c>
      <c r="AC6" s="2">
        <v>805414.5</v>
      </c>
      <c r="AD6" s="2">
        <v>855652</v>
      </c>
      <c r="AE6" s="2">
        <v>769474</v>
      </c>
      <c r="AF6" s="2">
        <v>815152</v>
      </c>
      <c r="AG6" s="2">
        <v>814440</v>
      </c>
      <c r="AH6" s="2"/>
      <c r="AI6" s="2"/>
      <c r="AJ6" s="2">
        <v>773905</v>
      </c>
      <c r="AK6" s="2">
        <v>705930</v>
      </c>
      <c r="AL6" s="2">
        <v>749629</v>
      </c>
      <c r="AM6" s="2"/>
      <c r="AO6" s="14">
        <f>MIN(B6:AM6)</f>
        <v>327680</v>
      </c>
      <c r="AS6" s="14"/>
      <c r="AT6" s="14"/>
    </row>
    <row r="7" spans="1:46">
      <c r="A7" s="2" t="s">
        <v>17</v>
      </c>
      <c r="B7" s="11">
        <v>374178.163</v>
      </c>
      <c r="C7" s="11">
        <v>380367.32199999999</v>
      </c>
      <c r="D7" s="11">
        <v>397116.99400000001</v>
      </c>
      <c r="E7" s="11">
        <v>321576.77800000005</v>
      </c>
      <c r="F7" s="11">
        <v>377910.05200000003</v>
      </c>
      <c r="G7" s="11">
        <v>252576.34900000002</v>
      </c>
      <c r="H7" s="11">
        <v>386626.89400000003</v>
      </c>
      <c r="I7" s="11"/>
      <c r="J7" s="11"/>
      <c r="K7" s="11"/>
      <c r="L7" s="11"/>
      <c r="M7" s="11"/>
      <c r="N7" s="11">
        <v>313503.712</v>
      </c>
      <c r="O7" s="11"/>
      <c r="P7" s="11">
        <v>412916.80900000001</v>
      </c>
      <c r="Q7" s="11">
        <v>313554.00699999998</v>
      </c>
      <c r="R7" s="11">
        <v>396746.24800000002</v>
      </c>
      <c r="S7" s="11">
        <v>430726.98700000002</v>
      </c>
      <c r="T7" s="11">
        <v>361298.33200000005</v>
      </c>
      <c r="U7" s="11"/>
      <c r="V7" s="11"/>
      <c r="W7" s="11"/>
      <c r="X7" s="11"/>
      <c r="Y7" s="11">
        <v>481575.23200000002</v>
      </c>
      <c r="Z7" s="11">
        <v>439301.56599999999</v>
      </c>
      <c r="AA7" s="11">
        <v>203270.005</v>
      </c>
      <c r="AB7" s="11">
        <v>278367.625</v>
      </c>
      <c r="AC7" s="11">
        <v>304863.03100000002</v>
      </c>
      <c r="AD7" s="11">
        <v>200549.76400000002</v>
      </c>
      <c r="AE7" s="3"/>
      <c r="AF7" s="3"/>
      <c r="AG7" s="3"/>
      <c r="AH7" s="3"/>
      <c r="AI7" s="2"/>
      <c r="AJ7" s="2"/>
      <c r="AK7" s="2"/>
      <c r="AL7" s="2"/>
      <c r="AM7" s="2"/>
      <c r="AS7" s="14"/>
      <c r="AT7" s="14"/>
    </row>
    <row r="8" spans="1:46">
      <c r="A8" s="2" t="s">
        <v>19</v>
      </c>
      <c r="B8" s="3">
        <v>155956</v>
      </c>
      <c r="C8" s="3">
        <v>139778</v>
      </c>
      <c r="D8" s="3">
        <v>163324</v>
      </c>
      <c r="E8" s="3">
        <v>127949.5</v>
      </c>
      <c r="F8" s="3">
        <v>92575</v>
      </c>
      <c r="G8" s="3">
        <v>109803</v>
      </c>
      <c r="H8" s="3"/>
      <c r="I8" s="3"/>
      <c r="J8" s="3"/>
      <c r="K8" s="3"/>
      <c r="L8" s="3"/>
      <c r="M8" s="3"/>
      <c r="N8" s="3"/>
      <c r="O8" s="3">
        <v>152946</v>
      </c>
      <c r="P8" s="3">
        <v>201193</v>
      </c>
      <c r="Q8" s="3">
        <v>222849</v>
      </c>
      <c r="R8" s="3">
        <v>271870</v>
      </c>
      <c r="S8" s="3">
        <v>331621</v>
      </c>
      <c r="T8" s="3">
        <v>344568</v>
      </c>
      <c r="U8" s="3">
        <v>274792</v>
      </c>
      <c r="V8" s="3">
        <v>254716</v>
      </c>
      <c r="W8" s="3">
        <v>374639</v>
      </c>
      <c r="X8" s="3">
        <v>428487</v>
      </c>
      <c r="Y8" s="3">
        <v>403757</v>
      </c>
      <c r="Z8" s="3">
        <v>408969</v>
      </c>
      <c r="AA8" s="3">
        <v>448160</v>
      </c>
      <c r="AB8" s="3">
        <v>460585</v>
      </c>
      <c r="AC8" s="3">
        <v>528515</v>
      </c>
      <c r="AD8" s="3">
        <v>488290</v>
      </c>
      <c r="AE8" s="3">
        <v>487936</v>
      </c>
      <c r="AF8" s="3">
        <v>494753</v>
      </c>
      <c r="AG8" s="3">
        <v>487229</v>
      </c>
      <c r="AH8" s="3"/>
      <c r="AI8" s="3"/>
      <c r="AJ8" s="3">
        <v>465705</v>
      </c>
      <c r="AK8" s="3">
        <v>386727</v>
      </c>
      <c r="AL8" s="3">
        <v>367834</v>
      </c>
      <c r="AM8" s="3"/>
      <c r="AN8" s="14"/>
      <c r="AO8" s="14">
        <f>MIN(B8:AM8)</f>
        <v>92575</v>
      </c>
    </row>
    <row r="9" spans="1:46">
      <c r="A9" s="2" t="s">
        <v>21</v>
      </c>
      <c r="B9" s="2">
        <v>130607</v>
      </c>
      <c r="C9" s="2">
        <v>132488</v>
      </c>
      <c r="D9" s="2"/>
      <c r="E9" s="2">
        <v>166619</v>
      </c>
      <c r="F9" s="2">
        <v>157073</v>
      </c>
      <c r="G9" s="2">
        <v>133858</v>
      </c>
      <c r="H9" s="2">
        <v>84493</v>
      </c>
      <c r="I9" s="2"/>
      <c r="J9" s="2"/>
      <c r="K9" s="2"/>
      <c r="L9" s="2">
        <v>175425</v>
      </c>
      <c r="M9" s="2">
        <v>263465</v>
      </c>
      <c r="N9" s="2">
        <v>212479</v>
      </c>
      <c r="O9" s="2">
        <v>280347</v>
      </c>
      <c r="P9" s="2"/>
      <c r="Q9" s="2">
        <v>262410</v>
      </c>
      <c r="R9" s="2">
        <v>230073</v>
      </c>
      <c r="S9" s="2">
        <v>335937</v>
      </c>
      <c r="T9" s="2"/>
      <c r="U9" s="2"/>
      <c r="V9" s="2"/>
      <c r="W9" s="2">
        <v>355629</v>
      </c>
      <c r="X9" s="2">
        <v>299576</v>
      </c>
      <c r="Y9" s="2">
        <v>248589</v>
      </c>
      <c r="Z9" s="2"/>
      <c r="AA9" s="2">
        <v>252869</v>
      </c>
      <c r="AB9" s="2">
        <v>139959</v>
      </c>
      <c r="AC9" s="2">
        <v>209666</v>
      </c>
      <c r="AD9" s="2">
        <v>163584</v>
      </c>
      <c r="AE9" s="2"/>
      <c r="AF9" s="2"/>
      <c r="AG9" s="2"/>
      <c r="AH9" s="2"/>
      <c r="AI9" s="2"/>
      <c r="AJ9" s="2"/>
      <c r="AK9" s="2"/>
      <c r="AL9" s="2"/>
      <c r="AM9" s="2"/>
    </row>
    <row r="11" spans="1:46">
      <c r="A11" s="5" t="s">
        <v>2</v>
      </c>
      <c r="AO11" s="5" t="s">
        <v>3</v>
      </c>
    </row>
    <row r="12" spans="1:46">
      <c r="A12" s="2" t="s">
        <v>7</v>
      </c>
      <c r="B12" s="8">
        <f>B2-$AO$2</f>
        <v>-7745</v>
      </c>
      <c r="C12" s="2">
        <f t="shared" ref="B12:I13" si="0">C2-$AO$2</f>
        <v>-20167</v>
      </c>
      <c r="D12" s="2">
        <f t="shared" si="0"/>
        <v>19881</v>
      </c>
      <c r="E12" s="2">
        <f t="shared" si="0"/>
        <v>30317</v>
      </c>
      <c r="F12" s="2">
        <f t="shared" si="0"/>
        <v>19400</v>
      </c>
      <c r="G12" s="2">
        <f t="shared" si="0"/>
        <v>82208</v>
      </c>
      <c r="H12" s="2">
        <f t="shared" si="0"/>
        <v>72917</v>
      </c>
      <c r="I12" s="2">
        <f t="shared" si="0"/>
        <v>98020</v>
      </c>
      <c r="J12" s="2"/>
      <c r="K12" s="2"/>
      <c r="L12" s="2"/>
      <c r="M12" s="2"/>
      <c r="N12" s="2"/>
      <c r="O12" s="2"/>
      <c r="P12" s="2"/>
      <c r="Q12" s="2">
        <f t="shared" ref="Q12:W12" si="1">Q2-$AO$2</f>
        <v>77724</v>
      </c>
      <c r="R12" s="2">
        <f t="shared" si="1"/>
        <v>75170</v>
      </c>
      <c r="S12" s="2">
        <f t="shared" si="1"/>
        <v>62606</v>
      </c>
      <c r="T12" s="2">
        <f t="shared" si="1"/>
        <v>63959</v>
      </c>
      <c r="U12" s="2">
        <f t="shared" si="1"/>
        <v>48940</v>
      </c>
      <c r="V12" s="2">
        <f t="shared" si="1"/>
        <v>45123</v>
      </c>
      <c r="W12" s="2">
        <f t="shared" si="1"/>
        <v>16286</v>
      </c>
      <c r="X12" s="2"/>
      <c r="Y12" s="2"/>
      <c r="Z12" s="2"/>
      <c r="AA12" s="2"/>
      <c r="AB12" s="2">
        <f t="shared" ref="AB12:AM12" si="2">AB2-$AO$2</f>
        <v>0</v>
      </c>
      <c r="AC12" s="2">
        <f t="shared" si="2"/>
        <v>-18027</v>
      </c>
      <c r="AD12" s="2">
        <f t="shared" si="2"/>
        <v>-15840</v>
      </c>
      <c r="AE12" s="2">
        <f t="shared" si="2"/>
        <v>-18362</v>
      </c>
      <c r="AF12" s="2">
        <f t="shared" si="2"/>
        <v>-18580</v>
      </c>
      <c r="AG12" s="2">
        <f t="shared" si="2"/>
        <v>-17678</v>
      </c>
      <c r="AH12" s="2">
        <f t="shared" si="2"/>
        <v>-18419</v>
      </c>
      <c r="AI12" s="2">
        <f t="shared" si="2"/>
        <v>-17407</v>
      </c>
      <c r="AJ12" s="2">
        <f t="shared" si="2"/>
        <v>-18574</v>
      </c>
      <c r="AK12" s="2">
        <f t="shared" si="2"/>
        <v>-19739</v>
      </c>
      <c r="AL12" s="2">
        <f t="shared" si="2"/>
        <v>-15085</v>
      </c>
      <c r="AM12" s="2">
        <f t="shared" si="2"/>
        <v>-19594</v>
      </c>
      <c r="AO12" s="5">
        <f>MAX(B12:AM12)</f>
        <v>98020</v>
      </c>
    </row>
    <row r="13" spans="1:46">
      <c r="A13" s="2" t="s">
        <v>9</v>
      </c>
      <c r="B13" s="2">
        <f t="shared" si="0"/>
        <v>7993</v>
      </c>
      <c r="C13" s="2">
        <f t="shared" si="0"/>
        <v>5829</v>
      </c>
      <c r="D13" s="2">
        <f t="shared" si="0"/>
        <v>44925</v>
      </c>
      <c r="E13" s="2">
        <f t="shared" si="0"/>
        <v>67595</v>
      </c>
      <c r="F13" s="2">
        <f t="shared" si="0"/>
        <v>95128</v>
      </c>
      <c r="G13" s="2">
        <f t="shared" si="0"/>
        <v>89486.5</v>
      </c>
      <c r="H13" s="2">
        <f t="shared" si="0"/>
        <v>91003</v>
      </c>
      <c r="I13" s="2"/>
      <c r="J13" s="2"/>
      <c r="K13" s="2"/>
      <c r="L13" s="2"/>
      <c r="M13" s="2"/>
      <c r="N13" s="2"/>
      <c r="O13" s="2">
        <f t="shared" ref="O13:Z13" si="3">O3-$AO$2</f>
        <v>106911</v>
      </c>
      <c r="P13" s="2">
        <f t="shared" si="3"/>
        <v>104588</v>
      </c>
      <c r="Q13" s="2">
        <f t="shared" si="3"/>
        <v>108638</v>
      </c>
      <c r="R13" s="2">
        <f t="shared" si="3"/>
        <v>110873</v>
      </c>
      <c r="S13" s="2">
        <f t="shared" si="3"/>
        <v>122567</v>
      </c>
      <c r="T13" s="2"/>
      <c r="U13" s="2"/>
      <c r="V13" s="2"/>
      <c r="W13" s="2">
        <f t="shared" si="3"/>
        <v>121164</v>
      </c>
      <c r="X13" s="2">
        <f t="shared" si="3"/>
        <v>92978</v>
      </c>
      <c r="Y13" s="2">
        <f t="shared" si="3"/>
        <v>102440</v>
      </c>
      <c r="Z13" s="2">
        <f t="shared" si="3"/>
        <v>107878</v>
      </c>
      <c r="AA13" s="2">
        <f t="shared" ref="AA13" si="4">AA3-$AO$2</f>
        <v>95183</v>
      </c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46">
      <c r="A14" s="2" t="s">
        <v>11</v>
      </c>
      <c r="B14" s="2">
        <f>B4-$AO$4</f>
        <v>165827</v>
      </c>
      <c r="C14" s="2">
        <f t="shared" ref="C14:AL14" si="5">C4-$AO$4</f>
        <v>65294</v>
      </c>
      <c r="D14" s="2">
        <f t="shared" si="5"/>
        <v>45934</v>
      </c>
      <c r="E14" s="2">
        <f t="shared" si="5"/>
        <v>71624</v>
      </c>
      <c r="F14" s="2">
        <f t="shared" si="5"/>
        <v>96393</v>
      </c>
      <c r="G14" s="2">
        <f t="shared" si="5"/>
        <v>72986</v>
      </c>
      <c r="H14" s="2">
        <f t="shared" si="5"/>
        <v>127131</v>
      </c>
      <c r="I14" s="2">
        <f t="shared" si="5"/>
        <v>204829</v>
      </c>
      <c r="J14" s="2">
        <f t="shared" si="5"/>
        <v>196301.5</v>
      </c>
      <c r="K14" s="2"/>
      <c r="L14" s="2"/>
      <c r="M14" s="2"/>
      <c r="N14" s="2"/>
      <c r="O14" s="2"/>
      <c r="P14" s="2"/>
      <c r="Q14" s="2">
        <f t="shared" si="5"/>
        <v>183815</v>
      </c>
      <c r="R14" s="2">
        <f t="shared" si="5"/>
        <v>185378</v>
      </c>
      <c r="S14" s="2">
        <f t="shared" si="5"/>
        <v>165810</v>
      </c>
      <c r="T14" s="2">
        <f t="shared" si="5"/>
        <v>191101</v>
      </c>
      <c r="U14" s="2">
        <f t="shared" si="5"/>
        <v>195411</v>
      </c>
      <c r="V14" s="2">
        <f t="shared" si="5"/>
        <v>111412</v>
      </c>
      <c r="W14" s="2">
        <f t="shared" si="5"/>
        <v>82381</v>
      </c>
      <c r="X14" s="2">
        <f t="shared" si="5"/>
        <v>91206</v>
      </c>
      <c r="Y14" s="2">
        <f t="shared" si="5"/>
        <v>120204</v>
      </c>
      <c r="Z14" s="2"/>
      <c r="AA14" s="2"/>
      <c r="AB14" s="2">
        <f t="shared" si="5"/>
        <v>110888</v>
      </c>
      <c r="AC14" s="2">
        <f t="shared" si="5"/>
        <v>109864</v>
      </c>
      <c r="AD14" s="2">
        <f t="shared" si="5"/>
        <v>121006</v>
      </c>
      <c r="AE14" s="2">
        <f t="shared" si="5"/>
        <v>109020</v>
      </c>
      <c r="AF14" s="2">
        <f t="shared" si="5"/>
        <v>85049</v>
      </c>
      <c r="AG14" s="2">
        <f t="shared" si="5"/>
        <v>162032</v>
      </c>
      <c r="AH14" s="2">
        <f t="shared" si="5"/>
        <v>119569</v>
      </c>
      <c r="AI14" s="2">
        <f t="shared" si="5"/>
        <v>122590</v>
      </c>
      <c r="AJ14" s="2">
        <f t="shared" si="5"/>
        <v>121079.5</v>
      </c>
      <c r="AK14" s="2">
        <f t="shared" si="5"/>
        <v>125611</v>
      </c>
      <c r="AL14" s="2">
        <f t="shared" si="5"/>
        <v>97669</v>
      </c>
      <c r="AM14" s="2"/>
      <c r="AO14" s="5">
        <f>MAX(B14:AM14)</f>
        <v>204829</v>
      </c>
    </row>
    <row r="15" spans="1:46">
      <c r="A15" s="2" t="s">
        <v>13</v>
      </c>
      <c r="B15" s="2">
        <f>B5-$AO$4</f>
        <v>180564.33333333337</v>
      </c>
      <c r="C15" s="2">
        <f t="shared" ref="C15:V15" si="6">C5-$AO$4</f>
        <v>186475</v>
      </c>
      <c r="D15" s="2">
        <f t="shared" si="6"/>
        <v>118761</v>
      </c>
      <c r="E15" s="2">
        <f t="shared" si="6"/>
        <v>122316.33333333337</v>
      </c>
      <c r="F15" s="2">
        <f t="shared" si="6"/>
        <v>150967</v>
      </c>
      <c r="G15" s="2">
        <f t="shared" si="6"/>
        <v>165541</v>
      </c>
      <c r="H15" s="2">
        <f t="shared" si="6"/>
        <v>187811</v>
      </c>
      <c r="I15" s="2">
        <f t="shared" si="6"/>
        <v>178731.66666666674</v>
      </c>
      <c r="J15" s="2">
        <f t="shared" si="6"/>
        <v>201063.66666666663</v>
      </c>
      <c r="K15" s="2">
        <f t="shared" si="6"/>
        <v>200826.33333333337</v>
      </c>
      <c r="L15" s="2">
        <f t="shared" si="6"/>
        <v>128858.33333333326</v>
      </c>
      <c r="M15" s="2">
        <f t="shared" si="6"/>
        <v>215365</v>
      </c>
      <c r="N15" s="2">
        <f t="shared" si="6"/>
        <v>205087</v>
      </c>
      <c r="O15" s="2">
        <f t="shared" si="6"/>
        <v>262159.66666666663</v>
      </c>
      <c r="P15" s="2"/>
      <c r="Q15" s="2">
        <f t="shared" si="6"/>
        <v>227932.33333333337</v>
      </c>
      <c r="R15" s="2">
        <f t="shared" si="6"/>
        <v>137631</v>
      </c>
      <c r="S15" s="2">
        <f t="shared" si="6"/>
        <v>137730.33333333326</v>
      </c>
      <c r="T15" s="2">
        <f t="shared" si="6"/>
        <v>113439.66666666663</v>
      </c>
      <c r="U15" s="2">
        <f t="shared" si="6"/>
        <v>178133.00000000006</v>
      </c>
      <c r="V15" s="2">
        <f t="shared" si="6"/>
        <v>136316.33333333331</v>
      </c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46">
      <c r="A16" s="2" t="s">
        <v>15</v>
      </c>
      <c r="B16" s="2">
        <f>B6-$AO$6</f>
        <v>15595</v>
      </c>
      <c r="C16" s="2">
        <f t="shared" ref="C16:AL16" si="7">C6-$AO$6</f>
        <v>26910</v>
      </c>
      <c r="D16" s="2">
        <f t="shared" si="7"/>
        <v>62102.5</v>
      </c>
      <c r="E16" s="2">
        <f t="shared" si="7"/>
        <v>19067</v>
      </c>
      <c r="F16" s="2">
        <f t="shared" si="7"/>
        <v>94649</v>
      </c>
      <c r="G16" s="2">
        <f t="shared" si="7"/>
        <v>26497</v>
      </c>
      <c r="H16" s="2">
        <f t="shared" si="7"/>
        <v>80768</v>
      </c>
      <c r="I16" s="2">
        <f t="shared" si="7"/>
        <v>32046</v>
      </c>
      <c r="J16" s="2">
        <f t="shared" si="7"/>
        <v>2464</v>
      </c>
      <c r="K16" s="2"/>
      <c r="L16" s="2"/>
      <c r="M16" s="2"/>
      <c r="N16" s="2"/>
      <c r="O16" s="2">
        <f t="shared" si="7"/>
        <v>116417</v>
      </c>
      <c r="P16" s="2">
        <f t="shared" si="7"/>
        <v>137422</v>
      </c>
      <c r="Q16" s="2">
        <f t="shared" si="7"/>
        <v>0</v>
      </c>
      <c r="R16" s="2">
        <f t="shared" si="7"/>
        <v>12008</v>
      </c>
      <c r="S16" s="2">
        <f t="shared" si="7"/>
        <v>136248</v>
      </c>
      <c r="T16" s="2">
        <f t="shared" si="7"/>
        <v>189849</v>
      </c>
      <c r="U16" s="2">
        <f t="shared" si="7"/>
        <v>239272</v>
      </c>
      <c r="V16" s="2">
        <f t="shared" si="7"/>
        <v>170821</v>
      </c>
      <c r="W16" s="2">
        <f t="shared" si="7"/>
        <v>216041</v>
      </c>
      <c r="X16" s="2"/>
      <c r="Y16" s="2">
        <f t="shared" si="7"/>
        <v>341292</v>
      </c>
      <c r="Z16" s="2">
        <f t="shared" si="7"/>
        <v>289814</v>
      </c>
      <c r="AA16" s="2">
        <f t="shared" si="7"/>
        <v>376993</v>
      </c>
      <c r="AB16" s="2">
        <f t="shared" si="7"/>
        <v>526486</v>
      </c>
      <c r="AC16" s="2">
        <f t="shared" si="7"/>
        <v>477734.5</v>
      </c>
      <c r="AD16" s="2">
        <f t="shared" si="7"/>
        <v>527972</v>
      </c>
      <c r="AE16" s="2">
        <f t="shared" si="7"/>
        <v>441794</v>
      </c>
      <c r="AF16" s="2">
        <f t="shared" si="7"/>
        <v>487472</v>
      </c>
      <c r="AG16" s="2">
        <f t="shared" si="7"/>
        <v>486760</v>
      </c>
      <c r="AH16" s="2"/>
      <c r="AI16" s="2"/>
      <c r="AJ16" s="2">
        <f t="shared" si="7"/>
        <v>446225</v>
      </c>
      <c r="AK16" s="2">
        <f t="shared" si="7"/>
        <v>378250</v>
      </c>
      <c r="AL16" s="2">
        <f t="shared" si="7"/>
        <v>421949</v>
      </c>
      <c r="AM16" s="2"/>
      <c r="AO16" s="5">
        <f>MAX(B16:AM16)</f>
        <v>527972</v>
      </c>
    </row>
    <row r="17" spans="1:41">
      <c r="A17" s="2" t="s">
        <v>17</v>
      </c>
      <c r="B17" s="2">
        <f>B7-$AO$6</f>
        <v>46498.163</v>
      </c>
      <c r="C17" s="2">
        <f t="shared" ref="C17:AD17" si="8">C7-$AO$6</f>
        <v>52687.321999999986</v>
      </c>
      <c r="D17" s="2">
        <f t="shared" si="8"/>
        <v>69436.994000000006</v>
      </c>
      <c r="E17" s="2">
        <f t="shared" si="8"/>
        <v>-6103.2219999999506</v>
      </c>
      <c r="F17" s="2">
        <f t="shared" si="8"/>
        <v>50230.052000000025</v>
      </c>
      <c r="G17" s="2">
        <f t="shared" si="8"/>
        <v>-75103.650999999983</v>
      </c>
      <c r="H17" s="2">
        <f t="shared" si="8"/>
        <v>58946.894000000029</v>
      </c>
      <c r="I17" s="2"/>
      <c r="J17" s="2"/>
      <c r="K17" s="2"/>
      <c r="L17" s="2"/>
      <c r="M17" s="2"/>
      <c r="N17" s="2">
        <f t="shared" si="8"/>
        <v>-14176.288</v>
      </c>
      <c r="O17" s="2"/>
      <c r="P17" s="2">
        <f t="shared" si="8"/>
        <v>85236.809000000008</v>
      </c>
      <c r="Q17" s="2">
        <f t="shared" si="8"/>
        <v>-14125.993000000017</v>
      </c>
      <c r="R17" s="2">
        <f t="shared" si="8"/>
        <v>69066.248000000021</v>
      </c>
      <c r="S17" s="2">
        <f t="shared" si="8"/>
        <v>103046.98700000002</v>
      </c>
      <c r="T17" s="2">
        <f t="shared" si="8"/>
        <v>33618.332000000053</v>
      </c>
      <c r="U17" s="2"/>
      <c r="V17" s="2"/>
      <c r="W17" s="2"/>
      <c r="X17" s="2"/>
      <c r="Y17" s="2">
        <f t="shared" si="8"/>
        <v>153895.23200000002</v>
      </c>
      <c r="Z17" s="2">
        <f t="shared" si="8"/>
        <v>111621.56599999999</v>
      </c>
      <c r="AA17" s="2">
        <f t="shared" si="8"/>
        <v>-124409.995</v>
      </c>
      <c r="AB17" s="2">
        <f t="shared" si="8"/>
        <v>-49312.375</v>
      </c>
      <c r="AC17" s="2">
        <f t="shared" si="8"/>
        <v>-22816.968999999983</v>
      </c>
      <c r="AD17" s="2">
        <f t="shared" si="8"/>
        <v>-127130.23599999998</v>
      </c>
      <c r="AE17" s="2"/>
      <c r="AF17" s="2"/>
      <c r="AG17" s="2"/>
      <c r="AH17" s="2"/>
      <c r="AI17" s="2"/>
      <c r="AJ17" s="2"/>
      <c r="AK17" s="2"/>
      <c r="AL17" s="2"/>
      <c r="AM17" s="2"/>
    </row>
    <row r="18" spans="1:41">
      <c r="A18" s="2" t="s">
        <v>19</v>
      </c>
      <c r="B18" s="2">
        <f>B8-$AO$8</f>
        <v>63381</v>
      </c>
      <c r="C18" s="2">
        <f t="shared" ref="C18:AL18" si="9">C8-$AO$8</f>
        <v>47203</v>
      </c>
      <c r="D18" s="2">
        <f t="shared" si="9"/>
        <v>70749</v>
      </c>
      <c r="E18" s="2">
        <f t="shared" si="9"/>
        <v>35374.5</v>
      </c>
      <c r="F18" s="2">
        <f t="shared" si="9"/>
        <v>0</v>
      </c>
      <c r="G18" s="2">
        <f t="shared" si="9"/>
        <v>17228</v>
      </c>
      <c r="H18" s="2"/>
      <c r="I18" s="2"/>
      <c r="J18" s="2"/>
      <c r="K18" s="2"/>
      <c r="L18" s="2"/>
      <c r="M18" s="2"/>
      <c r="N18" s="2"/>
      <c r="O18" s="2">
        <f t="shared" si="9"/>
        <v>60371</v>
      </c>
      <c r="P18" s="2">
        <f t="shared" si="9"/>
        <v>108618</v>
      </c>
      <c r="Q18" s="2">
        <f t="shared" si="9"/>
        <v>130274</v>
      </c>
      <c r="R18" s="2">
        <f t="shared" si="9"/>
        <v>179295</v>
      </c>
      <c r="S18" s="2">
        <f t="shared" si="9"/>
        <v>239046</v>
      </c>
      <c r="T18" s="2">
        <f t="shared" si="9"/>
        <v>251993</v>
      </c>
      <c r="U18" s="2">
        <f t="shared" si="9"/>
        <v>182217</v>
      </c>
      <c r="V18" s="2">
        <f t="shared" si="9"/>
        <v>162141</v>
      </c>
      <c r="W18" s="2">
        <f t="shared" si="9"/>
        <v>282064</v>
      </c>
      <c r="X18" s="2">
        <f t="shared" si="9"/>
        <v>335912</v>
      </c>
      <c r="Y18" s="2">
        <f t="shared" si="9"/>
        <v>311182</v>
      </c>
      <c r="Z18" s="2">
        <f t="shared" si="9"/>
        <v>316394</v>
      </c>
      <c r="AA18" s="2">
        <f t="shared" si="9"/>
        <v>355585</v>
      </c>
      <c r="AB18" s="2">
        <f t="shared" si="9"/>
        <v>368010</v>
      </c>
      <c r="AC18" s="2">
        <f t="shared" si="9"/>
        <v>435940</v>
      </c>
      <c r="AD18" s="2">
        <f t="shared" si="9"/>
        <v>395715</v>
      </c>
      <c r="AE18" s="2">
        <f t="shared" si="9"/>
        <v>395361</v>
      </c>
      <c r="AF18" s="2">
        <f t="shared" si="9"/>
        <v>402178</v>
      </c>
      <c r="AG18" s="2">
        <f t="shared" si="9"/>
        <v>394654</v>
      </c>
      <c r="AH18" s="2">
        <f t="shared" si="9"/>
        <v>-92575</v>
      </c>
      <c r="AI18" s="2">
        <f t="shared" si="9"/>
        <v>-92575</v>
      </c>
      <c r="AJ18" s="2">
        <f t="shared" si="9"/>
        <v>373130</v>
      </c>
      <c r="AK18" s="2">
        <f t="shared" si="9"/>
        <v>294152</v>
      </c>
      <c r="AL18" s="2">
        <f t="shared" si="9"/>
        <v>275259</v>
      </c>
      <c r="AM18" s="2"/>
      <c r="AO18" s="5">
        <f>MAX(B18:AM18)</f>
        <v>435940</v>
      </c>
    </row>
    <row r="19" spans="1:41">
      <c r="A19" s="2" t="s">
        <v>21</v>
      </c>
      <c r="B19" s="2">
        <f>B9-$AO$8</f>
        <v>38032</v>
      </c>
      <c r="C19" s="2">
        <f t="shared" ref="C19:AD19" si="10">C9-$AO$8</f>
        <v>39913</v>
      </c>
      <c r="D19" s="2"/>
      <c r="E19" s="2"/>
      <c r="F19" s="2">
        <f t="shared" si="10"/>
        <v>64498</v>
      </c>
      <c r="G19" s="2">
        <f t="shared" si="10"/>
        <v>41283</v>
      </c>
      <c r="H19" s="2">
        <f t="shared" si="10"/>
        <v>-8082</v>
      </c>
      <c r="I19" s="2"/>
      <c r="J19" s="2"/>
      <c r="K19" s="2"/>
      <c r="L19" s="2">
        <f t="shared" si="10"/>
        <v>82850</v>
      </c>
      <c r="M19" s="2">
        <f t="shared" si="10"/>
        <v>170890</v>
      </c>
      <c r="N19" s="2">
        <f t="shared" si="10"/>
        <v>119904</v>
      </c>
      <c r="O19" s="2">
        <f t="shared" si="10"/>
        <v>187772</v>
      </c>
      <c r="P19" s="2"/>
      <c r="Q19" s="2">
        <f t="shared" si="10"/>
        <v>169835</v>
      </c>
      <c r="R19" s="2">
        <f t="shared" si="10"/>
        <v>137498</v>
      </c>
      <c r="S19" s="2">
        <f t="shared" si="10"/>
        <v>243362</v>
      </c>
      <c r="T19" s="2"/>
      <c r="U19" s="2"/>
      <c r="V19" s="2"/>
      <c r="W19" s="2">
        <f t="shared" si="10"/>
        <v>263054</v>
      </c>
      <c r="X19" s="2">
        <f t="shared" si="10"/>
        <v>207001</v>
      </c>
      <c r="Y19" s="2">
        <f t="shared" si="10"/>
        <v>156014</v>
      </c>
      <c r="Z19" s="2"/>
      <c r="AA19" s="2">
        <f t="shared" si="10"/>
        <v>160294</v>
      </c>
      <c r="AB19" s="2">
        <f t="shared" si="10"/>
        <v>47384</v>
      </c>
      <c r="AC19" s="2">
        <f t="shared" si="10"/>
        <v>117091</v>
      </c>
      <c r="AD19" s="2">
        <f t="shared" si="10"/>
        <v>71009</v>
      </c>
      <c r="AE19" s="2"/>
      <c r="AF19" s="2"/>
      <c r="AG19" s="2"/>
      <c r="AH19" s="2"/>
      <c r="AI19" s="2"/>
      <c r="AJ19" s="2"/>
      <c r="AK19" s="2"/>
      <c r="AL19" s="2"/>
      <c r="AM19" s="2"/>
    </row>
    <row r="21" spans="1:41">
      <c r="A21" s="5" t="s">
        <v>4</v>
      </c>
    </row>
    <row r="22" spans="1:41">
      <c r="A22" s="2" t="s">
        <v>5</v>
      </c>
      <c r="B22" s="2">
        <v>1</v>
      </c>
      <c r="C22" s="2">
        <v>2</v>
      </c>
      <c r="D22" s="2">
        <v>3</v>
      </c>
      <c r="E22" s="2">
        <v>4</v>
      </c>
      <c r="F22" s="2">
        <v>5</v>
      </c>
      <c r="G22" s="2">
        <v>6</v>
      </c>
      <c r="H22" s="2">
        <v>7</v>
      </c>
      <c r="I22" s="2">
        <v>8</v>
      </c>
      <c r="J22" s="2">
        <v>9</v>
      </c>
      <c r="K22" s="2">
        <v>10</v>
      </c>
      <c r="L22" s="2">
        <v>11</v>
      </c>
      <c r="M22" s="2">
        <v>12</v>
      </c>
      <c r="N22" s="2">
        <v>13</v>
      </c>
      <c r="O22" s="2">
        <v>14</v>
      </c>
      <c r="P22" s="2">
        <v>15</v>
      </c>
      <c r="Q22" s="2">
        <v>16</v>
      </c>
      <c r="R22" s="2">
        <v>17</v>
      </c>
      <c r="S22" s="2">
        <v>18</v>
      </c>
      <c r="T22" s="2">
        <v>19</v>
      </c>
      <c r="U22" s="2">
        <v>20</v>
      </c>
      <c r="V22" s="2">
        <v>21</v>
      </c>
      <c r="W22" s="2">
        <v>22</v>
      </c>
      <c r="X22" s="2">
        <v>23</v>
      </c>
      <c r="Y22" s="2">
        <v>24</v>
      </c>
      <c r="Z22" s="2">
        <v>25</v>
      </c>
      <c r="AA22" s="2">
        <v>26</v>
      </c>
      <c r="AB22" s="2">
        <v>27</v>
      </c>
      <c r="AC22" s="2">
        <v>28</v>
      </c>
      <c r="AD22" s="2">
        <v>29</v>
      </c>
      <c r="AE22" s="2">
        <v>30</v>
      </c>
      <c r="AF22" s="2">
        <v>31</v>
      </c>
      <c r="AG22" s="2">
        <v>32</v>
      </c>
      <c r="AH22" s="2">
        <v>33</v>
      </c>
      <c r="AI22" s="2">
        <v>34</v>
      </c>
      <c r="AJ22" s="2">
        <v>35</v>
      </c>
      <c r="AK22" s="2">
        <v>36</v>
      </c>
      <c r="AL22" s="2">
        <v>37</v>
      </c>
      <c r="AM22" s="2">
        <v>38</v>
      </c>
    </row>
    <row r="23" spans="1:41">
      <c r="A23" s="2" t="s">
        <v>7</v>
      </c>
      <c r="B23" s="12">
        <f t="shared" ref="B23:AM24" si="11">B12/$AO$12</f>
        <v>-7.9014486839420528E-2</v>
      </c>
      <c r="C23" s="12">
        <f t="shared" si="11"/>
        <v>-0.20574372577025096</v>
      </c>
      <c r="D23" s="12">
        <f t="shared" si="11"/>
        <v>0.20282595388696184</v>
      </c>
      <c r="E23" s="12">
        <f t="shared" si="11"/>
        <v>0.30929402162823916</v>
      </c>
      <c r="F23" s="12">
        <f t="shared" si="11"/>
        <v>0.19791879208324831</v>
      </c>
      <c r="G23" s="12">
        <f t="shared" si="11"/>
        <v>0.83868598245256065</v>
      </c>
      <c r="H23" s="12">
        <f t="shared" si="11"/>
        <v>0.74389920424403178</v>
      </c>
      <c r="I23" s="12">
        <f t="shared" si="11"/>
        <v>1</v>
      </c>
      <c r="J23" s="12"/>
      <c r="K23" s="12"/>
      <c r="L23" s="12"/>
      <c r="M23" s="12"/>
      <c r="N23" s="12"/>
      <c r="O23" s="12"/>
      <c r="P23" s="12"/>
      <c r="Q23" s="12">
        <f t="shared" si="11"/>
        <v>0.79294021628239131</v>
      </c>
      <c r="R23" s="12">
        <f t="shared" si="11"/>
        <v>0.76688430932462759</v>
      </c>
      <c r="S23" s="12">
        <f t="shared" si="11"/>
        <v>0.63870638645174449</v>
      </c>
      <c r="T23" s="12">
        <f t="shared" si="11"/>
        <v>0.65250969189961228</v>
      </c>
      <c r="U23" s="12">
        <f t="shared" si="11"/>
        <v>0.49928586002856562</v>
      </c>
      <c r="V23" s="12">
        <f t="shared" si="11"/>
        <v>0.46034482758620687</v>
      </c>
      <c r="W23" s="12">
        <f t="shared" si="11"/>
        <v>0.16614976535400938</v>
      </c>
      <c r="X23" s="12"/>
      <c r="Y23" s="12"/>
      <c r="Z23" s="12"/>
      <c r="AA23" s="12"/>
      <c r="AB23" s="12">
        <f t="shared" si="11"/>
        <v>0</v>
      </c>
      <c r="AC23" s="12">
        <f t="shared" si="11"/>
        <v>-0.18391144664354214</v>
      </c>
      <c r="AD23" s="12">
        <f t="shared" si="11"/>
        <v>-0.16159967353601307</v>
      </c>
      <c r="AE23" s="12">
        <f t="shared" si="11"/>
        <v>-0.18732911650683534</v>
      </c>
      <c r="AF23" s="12">
        <f t="shared" si="11"/>
        <v>-0.1895531524178739</v>
      </c>
      <c r="AG23" s="12">
        <f t="shared" si="11"/>
        <v>-0.18035094878596206</v>
      </c>
      <c r="AH23" s="12">
        <f t="shared" si="11"/>
        <v>-0.18791063048357479</v>
      </c>
      <c r="AI23" s="12">
        <f t="shared" si="11"/>
        <v>-0.17758620689655172</v>
      </c>
      <c r="AJ23" s="12">
        <f t="shared" si="11"/>
        <v>-0.18949194042032239</v>
      </c>
      <c r="AK23" s="12">
        <f t="shared" si="11"/>
        <v>-0.2013772699449092</v>
      </c>
      <c r="AL23" s="12">
        <f t="shared" si="11"/>
        <v>-0.15389716384411345</v>
      </c>
      <c r="AM23" s="12">
        <f t="shared" si="11"/>
        <v>-0.19989798000408079</v>
      </c>
    </row>
    <row r="24" spans="1:41">
      <c r="A24" s="2" t="s">
        <v>9</v>
      </c>
      <c r="B24" s="12">
        <f t="shared" si="11"/>
        <v>8.1544582738216687E-2</v>
      </c>
      <c r="C24" s="12">
        <f t="shared" ref="C24:AA24" si="12">C13/$AO$12</f>
        <v>5.9467455621301776E-2</v>
      </c>
      <c r="D24" s="12">
        <f t="shared" si="12"/>
        <v>0.45832483166700672</v>
      </c>
      <c r="E24" s="12">
        <f t="shared" si="12"/>
        <v>0.68960416241583355</v>
      </c>
      <c r="F24" s="12">
        <f t="shared" si="12"/>
        <v>0.97049581718016731</v>
      </c>
      <c r="G24" s="12">
        <f t="shared" si="12"/>
        <v>0.91294123648235059</v>
      </c>
      <c r="H24" s="12">
        <f t="shared" si="12"/>
        <v>0.92841256886349721</v>
      </c>
      <c r="I24" s="12"/>
      <c r="J24" s="12"/>
      <c r="K24" s="12"/>
      <c r="L24" s="12"/>
      <c r="M24" s="12"/>
      <c r="N24" s="12"/>
      <c r="O24" s="12">
        <f t="shared" si="12"/>
        <v>1.090705978371761</v>
      </c>
      <c r="P24" s="12">
        <f t="shared" si="12"/>
        <v>1.0670067333197306</v>
      </c>
      <c r="Q24" s="12">
        <f t="shared" si="12"/>
        <v>1.1083248316670067</v>
      </c>
      <c r="R24" s="12">
        <f t="shared" si="12"/>
        <v>1.1311263007549479</v>
      </c>
      <c r="S24" s="12">
        <f t="shared" si="12"/>
        <v>1.2504284839828606</v>
      </c>
      <c r="T24" s="12"/>
      <c r="U24" s="12"/>
      <c r="V24" s="12"/>
      <c r="W24" s="12">
        <f t="shared" si="12"/>
        <v>1.2361150785553969</v>
      </c>
      <c r="X24" s="12">
        <f t="shared" si="12"/>
        <v>0.9485615180575393</v>
      </c>
      <c r="Y24" s="12">
        <f t="shared" si="12"/>
        <v>1.0450928381962865</v>
      </c>
      <c r="Z24" s="12">
        <f t="shared" si="12"/>
        <v>1.1005713119771474</v>
      </c>
      <c r="AA24" s="12">
        <f t="shared" si="12"/>
        <v>0.97105692715772296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41">
      <c r="A25" s="2" t="s">
        <v>11</v>
      </c>
      <c r="B25" s="12">
        <f>B14/$AO$14</f>
        <v>0.80958750958116288</v>
      </c>
      <c r="C25" s="12">
        <f t="shared" ref="C25:AL25" si="13">C14/$AO$14</f>
        <v>0.31877322058888147</v>
      </c>
      <c r="D25" s="12">
        <f t="shared" si="13"/>
        <v>0.22425535446640857</v>
      </c>
      <c r="E25" s="12">
        <f t="shared" si="13"/>
        <v>0.34967704768367758</v>
      </c>
      <c r="F25" s="12">
        <f t="shared" si="13"/>
        <v>0.47060230729047159</v>
      </c>
      <c r="G25" s="12">
        <f t="shared" si="13"/>
        <v>0.35632649673630201</v>
      </c>
      <c r="H25" s="12">
        <f t="shared" si="13"/>
        <v>0.62066894824463337</v>
      </c>
      <c r="I25" s="12">
        <f t="shared" si="13"/>
        <v>1</v>
      </c>
      <c r="J25" s="12">
        <f t="shared" si="13"/>
        <v>0.95836771160333745</v>
      </c>
      <c r="K25" s="12"/>
      <c r="L25" s="12"/>
      <c r="M25" s="12"/>
      <c r="N25" s="12"/>
      <c r="O25" s="12"/>
      <c r="P25" s="12"/>
      <c r="Q25" s="12">
        <f t="shared" si="13"/>
        <v>0.89740710543917124</v>
      </c>
      <c r="R25" s="12">
        <f t="shared" si="13"/>
        <v>0.90503786084978199</v>
      </c>
      <c r="S25" s="12">
        <f t="shared" si="13"/>
        <v>0.80950451352103459</v>
      </c>
      <c r="T25" s="12">
        <f t="shared" si="13"/>
        <v>0.93297824038588284</v>
      </c>
      <c r="U25" s="12">
        <f t="shared" si="13"/>
        <v>0.9540201826889747</v>
      </c>
      <c r="V25" s="12">
        <f t="shared" si="13"/>
        <v>0.54392688535314826</v>
      </c>
      <c r="W25" s="12">
        <f t="shared" si="13"/>
        <v>0.40219402526009501</v>
      </c>
      <c r="X25" s="12">
        <f t="shared" si="13"/>
        <v>0.44527874470900114</v>
      </c>
      <c r="Y25" s="12">
        <f t="shared" si="13"/>
        <v>0.58685049480298201</v>
      </c>
      <c r="Z25" s="12"/>
      <c r="AA25" s="12"/>
      <c r="AB25" s="12">
        <f t="shared" si="13"/>
        <v>0.54136865385272592</v>
      </c>
      <c r="AC25" s="12">
        <f t="shared" si="13"/>
        <v>0.53636936176029759</v>
      </c>
      <c r="AD25" s="12">
        <f t="shared" si="13"/>
        <v>0.59076595599255965</v>
      </c>
      <c r="AE25" s="12">
        <f t="shared" si="13"/>
        <v>0.53224885148099144</v>
      </c>
      <c r="AF25" s="12">
        <f t="shared" si="13"/>
        <v>0.4152195245790391</v>
      </c>
      <c r="AG25" s="12">
        <f t="shared" si="13"/>
        <v>0.79105985968783721</v>
      </c>
      <c r="AH25" s="12">
        <f t="shared" si="13"/>
        <v>0.58375034785113433</v>
      </c>
      <c r="AI25" s="12">
        <f t="shared" si="13"/>
        <v>0.59849923594803467</v>
      </c>
      <c r="AJ25" s="12">
        <f t="shared" si="13"/>
        <v>0.59112479189958456</v>
      </c>
      <c r="AK25" s="12">
        <f t="shared" si="13"/>
        <v>0.61324812404493501</v>
      </c>
      <c r="AL25" s="12">
        <f t="shared" si="13"/>
        <v>0.4768318939212709</v>
      </c>
      <c r="AM25" s="12"/>
    </row>
    <row r="26" spans="1:41">
      <c r="A26" s="2" t="s">
        <v>13</v>
      </c>
      <c r="B26" s="12">
        <f>B15/$AO$14</f>
        <v>0.88153695684367628</v>
      </c>
      <c r="C26" s="12">
        <f t="shared" ref="C26:V26" si="14">C15/$AO$14</f>
        <v>0.91039354778864323</v>
      </c>
      <c r="D26" s="12">
        <f t="shared" si="14"/>
        <v>0.57980559393445263</v>
      </c>
      <c r="E26" s="12">
        <f t="shared" si="14"/>
        <v>0.59716316211734355</v>
      </c>
      <c r="F26" s="12">
        <f t="shared" si="14"/>
        <v>0.73703918878674402</v>
      </c>
      <c r="G26" s="12">
        <f t="shared" si="14"/>
        <v>0.80819122292253542</v>
      </c>
      <c r="H26" s="12">
        <f t="shared" si="14"/>
        <v>0.91691606169048323</v>
      </c>
      <c r="I26" s="12">
        <f t="shared" si="14"/>
        <v>0.87258965608711048</v>
      </c>
      <c r="J26" s="12">
        <f t="shared" si="14"/>
        <v>0.98161718636846651</v>
      </c>
      <c r="K26" s="12">
        <f t="shared" si="14"/>
        <v>0.98045849627412807</v>
      </c>
      <c r="L26" s="12">
        <f t="shared" si="14"/>
        <v>0.62910199890314977</v>
      </c>
      <c r="M26" s="12">
        <f t="shared" si="14"/>
        <v>1.0514380287947507</v>
      </c>
      <c r="N26" s="12">
        <f t="shared" si="14"/>
        <v>1.001259587265475</v>
      </c>
      <c r="O26" s="12">
        <f t="shared" si="14"/>
        <v>1.2798952622268656</v>
      </c>
      <c r="P26" s="12"/>
      <c r="Q26" s="12">
        <f t="shared" si="14"/>
        <v>1.1127932730879582</v>
      </c>
      <c r="R26" s="12">
        <f t="shared" si="14"/>
        <v>0.67193122067675959</v>
      </c>
      <c r="S26" s="12">
        <f t="shared" si="14"/>
        <v>0.67241617804770448</v>
      </c>
      <c r="T26" s="12">
        <f t="shared" si="14"/>
        <v>0.55382619974059644</v>
      </c>
      <c r="U26" s="12">
        <f t="shared" si="14"/>
        <v>0.86966689287161514</v>
      </c>
      <c r="V26" s="12">
        <f t="shared" si="14"/>
        <v>0.66551285869351173</v>
      </c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41">
      <c r="A27" s="2" t="s">
        <v>15</v>
      </c>
      <c r="B27" s="12">
        <f>B16/$AO$16</f>
        <v>2.9537551233777548E-2</v>
      </c>
      <c r="C27" s="12">
        <f t="shared" ref="C27:AL27" si="15">C16/$AO$16</f>
        <v>5.0968611971846989E-2</v>
      </c>
      <c r="D27" s="12">
        <f t="shared" si="15"/>
        <v>0.11762460888077399</v>
      </c>
      <c r="E27" s="12">
        <f t="shared" si="15"/>
        <v>3.6113657542445429E-2</v>
      </c>
      <c r="F27" s="12">
        <f t="shared" si="15"/>
        <v>0.17926897638511133</v>
      </c>
      <c r="G27" s="12">
        <f t="shared" si="15"/>
        <v>5.018637351980787E-2</v>
      </c>
      <c r="H27" s="12">
        <f t="shared" si="15"/>
        <v>0.1529778094292879</v>
      </c>
      <c r="I27" s="12">
        <f t="shared" si="15"/>
        <v>6.0696400566696722E-2</v>
      </c>
      <c r="J27" s="12">
        <f t="shared" si="15"/>
        <v>4.6669141545384986E-3</v>
      </c>
      <c r="K27" s="12"/>
      <c r="L27" s="12"/>
      <c r="M27" s="12"/>
      <c r="N27" s="12"/>
      <c r="O27" s="12"/>
      <c r="P27" s="12">
        <f t="shared" si="15"/>
        <v>0.26028274226663534</v>
      </c>
      <c r="Q27" s="12">
        <f t="shared" si="15"/>
        <v>0</v>
      </c>
      <c r="R27" s="12">
        <f t="shared" si="15"/>
        <v>2.2743630344033396E-2</v>
      </c>
      <c r="S27" s="12">
        <f t="shared" si="15"/>
        <v>0.25805913949982195</v>
      </c>
      <c r="T27" s="12">
        <f t="shared" si="15"/>
        <v>0.35958156871955332</v>
      </c>
      <c r="U27" s="12">
        <f t="shared" si="15"/>
        <v>0.45319069950679203</v>
      </c>
      <c r="V27" s="12">
        <f t="shared" si="15"/>
        <v>0.32354177873069029</v>
      </c>
      <c r="W27" s="12">
        <f t="shared" si="15"/>
        <v>0.40919026008955023</v>
      </c>
      <c r="X27" s="12"/>
      <c r="Y27" s="12">
        <f t="shared" si="15"/>
        <v>0.64642064351897444</v>
      </c>
      <c r="Z27" s="12">
        <f t="shared" si="15"/>
        <v>0.54891926086989462</v>
      </c>
      <c r="AA27" s="12">
        <f t="shared" si="15"/>
        <v>0.71403975968422573</v>
      </c>
      <c r="AB27" s="12">
        <f t="shared" si="15"/>
        <v>0.99718545680452753</v>
      </c>
      <c r="AC27" s="12">
        <f t="shared" si="15"/>
        <v>0.90484817376679061</v>
      </c>
      <c r="AD27" s="12">
        <f t="shared" si="15"/>
        <v>1</v>
      </c>
      <c r="AE27" s="12">
        <f t="shared" si="15"/>
        <v>0.8367754350609502</v>
      </c>
      <c r="AF27" s="12">
        <f t="shared" si="15"/>
        <v>0.92329138666444432</v>
      </c>
      <c r="AG27" s="12">
        <f t="shared" si="15"/>
        <v>0.92194283030160695</v>
      </c>
      <c r="AH27" s="12"/>
      <c r="AI27" s="12"/>
      <c r="AJ27" s="12">
        <f t="shared" si="15"/>
        <v>0.84516792557181064</v>
      </c>
      <c r="AK27" s="12">
        <f t="shared" si="15"/>
        <v>0.71642056775738105</v>
      </c>
      <c r="AL27" s="12">
        <f t="shared" si="15"/>
        <v>0.79918821452652788</v>
      </c>
      <c r="AM27" s="12"/>
    </row>
    <row r="28" spans="1:41">
      <c r="A28" s="2" t="s">
        <v>17</v>
      </c>
      <c r="B28" s="12">
        <f>B17/$AO$16</f>
        <v>8.8069372997052878E-2</v>
      </c>
      <c r="C28" s="12">
        <f t="shared" ref="C28:AD28" si="16">C17/$AO$16</f>
        <v>9.9791886690960854E-2</v>
      </c>
      <c r="D28" s="12">
        <f t="shared" si="16"/>
        <v>0.13151643268961233</v>
      </c>
      <c r="E28" s="12">
        <f t="shared" si="16"/>
        <v>-1.1559745592569209E-2</v>
      </c>
      <c r="F28" s="12">
        <f t="shared" si="16"/>
        <v>9.5137719424514988E-2</v>
      </c>
      <c r="G28" s="12">
        <f t="shared" si="16"/>
        <v>-0.1422493067814202</v>
      </c>
      <c r="H28" s="12">
        <f t="shared" si="16"/>
        <v>0.1116477654118022</v>
      </c>
      <c r="I28" s="12"/>
      <c r="J28" s="12"/>
      <c r="K28" s="12"/>
      <c r="L28" s="12"/>
      <c r="M28" s="12"/>
      <c r="N28" s="12">
        <f t="shared" si="16"/>
        <v>-2.6850454190752542E-2</v>
      </c>
      <c r="O28" s="12"/>
      <c r="P28" s="12">
        <f t="shared" si="16"/>
        <v>0.16144191169228672</v>
      </c>
      <c r="Q28" s="12">
        <f t="shared" si="16"/>
        <v>-2.6755193457228824E-2</v>
      </c>
      <c r="R28" s="12">
        <f t="shared" si="16"/>
        <v>0.13081422499678017</v>
      </c>
      <c r="S28" s="12">
        <f t="shared" si="16"/>
        <v>0.19517509830066751</v>
      </c>
      <c r="T28" s="12">
        <f t="shared" si="16"/>
        <v>6.3674460009243011E-2</v>
      </c>
      <c r="U28" s="12"/>
      <c r="V28" s="12"/>
      <c r="W28" s="12"/>
      <c r="X28" s="12"/>
      <c r="Y28" s="12">
        <f t="shared" si="16"/>
        <v>0.29148369989317618</v>
      </c>
      <c r="Z28" s="12">
        <f t="shared" si="16"/>
        <v>0.21141569249884462</v>
      </c>
      <c r="AA28" s="12">
        <f t="shared" si="16"/>
        <v>-0.23563748645761518</v>
      </c>
      <c r="AB28" s="12">
        <f t="shared" si="16"/>
        <v>-9.339960263044253E-2</v>
      </c>
      <c r="AC28" s="12">
        <f t="shared" si="16"/>
        <v>-4.321624821013232E-2</v>
      </c>
      <c r="AD28" s="12">
        <f t="shared" si="16"/>
        <v>-0.2407897312736281</v>
      </c>
      <c r="AE28" s="12"/>
      <c r="AF28" s="12"/>
      <c r="AG28" s="12"/>
      <c r="AH28" s="12"/>
      <c r="AI28" s="12"/>
      <c r="AJ28" s="12"/>
      <c r="AK28" s="12"/>
      <c r="AL28" s="12"/>
      <c r="AM28" s="12"/>
    </row>
    <row r="29" spans="1:41">
      <c r="A29" s="2" t="s">
        <v>19</v>
      </c>
      <c r="B29" s="12">
        <f>B18/$AO$18</f>
        <v>0.14538927375326879</v>
      </c>
      <c r="C29" s="12">
        <f t="shared" ref="C29:AL30" si="17">C18/$AO$18</f>
        <v>0.10827866220122036</v>
      </c>
      <c r="D29" s="12">
        <f t="shared" si="17"/>
        <v>0.16229068220397302</v>
      </c>
      <c r="E29" s="12">
        <f t="shared" si="17"/>
        <v>8.1145341101986512E-2</v>
      </c>
      <c r="F29" s="12">
        <f t="shared" si="17"/>
        <v>0</v>
      </c>
      <c r="G29" s="12">
        <f t="shared" si="17"/>
        <v>3.9519199889893102E-2</v>
      </c>
      <c r="H29" s="12"/>
      <c r="I29" s="12"/>
      <c r="J29" s="12"/>
      <c r="K29" s="12"/>
      <c r="L29" s="12"/>
      <c r="M29" s="12"/>
      <c r="N29" s="12"/>
      <c r="O29" s="12">
        <f t="shared" ref="C29:S30" si="18">O18/$AO$18</f>
        <v>0.13848465385144745</v>
      </c>
      <c r="P29" s="12">
        <f t="shared" si="18"/>
        <v>0.24915814102858191</v>
      </c>
      <c r="Q29" s="12">
        <f t="shared" si="18"/>
        <v>0.29883470202321422</v>
      </c>
      <c r="R29" s="12">
        <f t="shared" si="17"/>
        <v>0.41128366288938845</v>
      </c>
      <c r="S29" s="12">
        <f t="shared" si="17"/>
        <v>0.54834610267467998</v>
      </c>
      <c r="T29" s="12">
        <f t="shared" si="17"/>
        <v>0.57804514382713212</v>
      </c>
      <c r="U29" s="12">
        <f t="shared" si="17"/>
        <v>0.41798642014956189</v>
      </c>
      <c r="V29" s="12">
        <f t="shared" si="17"/>
        <v>0.37193421112997199</v>
      </c>
      <c r="W29" s="12">
        <f t="shared" si="17"/>
        <v>0.64702481992934813</v>
      </c>
      <c r="X29" s="12">
        <f t="shared" si="17"/>
        <v>0.7705464054686425</v>
      </c>
      <c r="Y29" s="12">
        <f t="shared" si="17"/>
        <v>0.71381841537826307</v>
      </c>
      <c r="Z29" s="12">
        <f t="shared" si="17"/>
        <v>0.72577418910859293</v>
      </c>
      <c r="AA29" s="12">
        <f t="shared" si="17"/>
        <v>0.81567417534523101</v>
      </c>
      <c r="AB29" s="12">
        <f t="shared" si="17"/>
        <v>0.84417580400972614</v>
      </c>
      <c r="AC29" s="12">
        <f t="shared" si="17"/>
        <v>1</v>
      </c>
      <c r="AD29" s="12">
        <f t="shared" si="17"/>
        <v>0.90772812772399869</v>
      </c>
      <c r="AE29" s="12">
        <f t="shared" si="17"/>
        <v>0.90691608937009682</v>
      </c>
      <c r="AF29" s="12">
        <f t="shared" si="17"/>
        <v>0.92255356241684638</v>
      </c>
      <c r="AG29" s="12">
        <f t="shared" si="17"/>
        <v>0.90529430655594811</v>
      </c>
      <c r="AH29" s="12">
        <f t="shared" si="17"/>
        <v>-0.21235720511997064</v>
      </c>
      <c r="AI29" s="12">
        <f t="shared" si="17"/>
        <v>-0.21235720511997064</v>
      </c>
      <c r="AJ29" s="12">
        <f t="shared" si="17"/>
        <v>0.85592053952378766</v>
      </c>
      <c r="AK29" s="12">
        <f t="shared" si="17"/>
        <v>0.67475340643207782</v>
      </c>
      <c r="AL29" s="12">
        <f t="shared" si="17"/>
        <v>0.63141487360645965</v>
      </c>
      <c r="AM29" s="12"/>
    </row>
    <row r="30" spans="1:41">
      <c r="A30" s="2" t="s">
        <v>21</v>
      </c>
      <c r="B30" s="12">
        <f>B19/$AO$18</f>
        <v>8.7241363490388579E-2</v>
      </c>
      <c r="C30" s="12">
        <f t="shared" si="18"/>
        <v>9.1556177455613161E-2</v>
      </c>
      <c r="D30" s="12"/>
      <c r="E30" s="12"/>
      <c r="F30" s="12">
        <f t="shared" si="18"/>
        <v>0.14795155296600448</v>
      </c>
      <c r="G30" s="12">
        <f t="shared" si="18"/>
        <v>9.4698811763086657E-2</v>
      </c>
      <c r="H30" s="12">
        <f t="shared" si="18"/>
        <v>-1.8539248520438593E-2</v>
      </c>
      <c r="I30" s="12"/>
      <c r="J30" s="12"/>
      <c r="K30" s="12"/>
      <c r="L30" s="12">
        <f t="shared" si="18"/>
        <v>0.19004908932421893</v>
      </c>
      <c r="M30" s="12">
        <f t="shared" si="18"/>
        <v>0.39200348671835572</v>
      </c>
      <c r="N30" s="12">
        <f t="shared" si="18"/>
        <v>0.27504702481992938</v>
      </c>
      <c r="O30" s="12">
        <f t="shared" si="18"/>
        <v>0.43072899940358766</v>
      </c>
      <c r="P30" s="12"/>
      <c r="Q30" s="12">
        <f t="shared" si="18"/>
        <v>0.38958342891223563</v>
      </c>
      <c r="R30" s="12">
        <f t="shared" si="18"/>
        <v>0.31540578978758543</v>
      </c>
      <c r="S30" s="12">
        <f t="shared" si="18"/>
        <v>0.55824654769004911</v>
      </c>
      <c r="T30" s="12"/>
      <c r="U30" s="12"/>
      <c r="V30" s="12"/>
      <c r="W30" s="12">
        <f t="shared" ref="W30:Y30" si="19">W19/$AO$18</f>
        <v>0.60341790154608432</v>
      </c>
      <c r="X30" s="12">
        <f t="shared" si="19"/>
        <v>0.47483828049731613</v>
      </c>
      <c r="Y30" s="12">
        <f t="shared" si="19"/>
        <v>0.35787952470523465</v>
      </c>
      <c r="Z30" s="12"/>
      <c r="AA30" s="12">
        <f t="shared" si="17"/>
        <v>0.36769738954902048</v>
      </c>
      <c r="AB30" s="12">
        <f t="shared" si="17"/>
        <v>0.10869385695279167</v>
      </c>
      <c r="AC30" s="12">
        <f t="shared" si="17"/>
        <v>0.26859430196816075</v>
      </c>
      <c r="AD30" s="12">
        <f t="shared" si="17"/>
        <v>0.16288709455429645</v>
      </c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41">
      <c r="W31" s="7"/>
      <c r="X31" s="7"/>
      <c r="Y31" s="7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4"/>
  <sheetViews>
    <sheetView zoomScale="70" zoomScaleNormal="70" workbookViewId="0">
      <selection activeCell="L18" sqref="L18"/>
    </sheetView>
  </sheetViews>
  <sheetFormatPr defaultRowHeight="14.25"/>
  <cols>
    <col min="1" max="1" width="10.59765625" style="1" bestFit="1" customWidth="1"/>
    <col min="2" max="16384" width="9.06640625" style="1"/>
  </cols>
  <sheetData>
    <row r="1" spans="1:75">
      <c r="A1" s="1" t="s">
        <v>22</v>
      </c>
    </row>
    <row r="2" spans="1:75">
      <c r="C2" s="1">
        <v>1</v>
      </c>
      <c r="E2" s="1">
        <v>2</v>
      </c>
      <c r="G2" s="1">
        <v>3</v>
      </c>
      <c r="I2" s="1">
        <v>4</v>
      </c>
      <c r="K2" s="1">
        <v>5</v>
      </c>
      <c r="M2" s="1">
        <v>6</v>
      </c>
      <c r="O2" s="1">
        <v>7</v>
      </c>
      <c r="Q2" s="1">
        <v>8</v>
      </c>
      <c r="S2" s="1">
        <v>9</v>
      </c>
      <c r="U2" s="1">
        <v>10</v>
      </c>
      <c r="W2" s="1">
        <v>11</v>
      </c>
      <c r="Y2" s="1">
        <v>12</v>
      </c>
      <c r="AA2" s="1">
        <v>13</v>
      </c>
      <c r="AC2" s="1">
        <v>14</v>
      </c>
      <c r="AE2" s="1">
        <v>15</v>
      </c>
      <c r="AG2" s="1">
        <v>16</v>
      </c>
      <c r="AI2" s="1">
        <v>17</v>
      </c>
      <c r="AK2" s="1">
        <v>18</v>
      </c>
      <c r="AM2" s="1">
        <v>19</v>
      </c>
      <c r="AO2" s="1">
        <v>20</v>
      </c>
      <c r="AQ2" s="1">
        <v>21</v>
      </c>
      <c r="AS2" s="1">
        <v>22</v>
      </c>
      <c r="AU2" s="1">
        <v>23</v>
      </c>
      <c r="AW2" s="1">
        <v>24</v>
      </c>
      <c r="AY2" s="1">
        <v>25</v>
      </c>
      <c r="BA2" s="1">
        <v>26</v>
      </c>
      <c r="BC2" s="1">
        <v>27</v>
      </c>
      <c r="BE2" s="1">
        <v>28</v>
      </c>
      <c r="BG2" s="1">
        <v>29</v>
      </c>
      <c r="BI2" s="1">
        <v>30</v>
      </c>
      <c r="BK2" s="1">
        <v>31</v>
      </c>
      <c r="BM2" s="1">
        <v>32</v>
      </c>
      <c r="BO2" s="1">
        <v>33</v>
      </c>
      <c r="BQ2" s="1">
        <v>34</v>
      </c>
      <c r="BS2" s="1">
        <v>35</v>
      </c>
      <c r="BU2" s="1">
        <v>36</v>
      </c>
      <c r="BW2" s="1">
        <v>37</v>
      </c>
    </row>
    <row r="3" spans="1:75">
      <c r="A3" s="1" t="s">
        <v>14</v>
      </c>
      <c r="C3" s="1">
        <v>2.9537551233777548E-2</v>
      </c>
      <c r="E3" s="1">
        <v>5.0968611971846989E-2</v>
      </c>
      <c r="G3" s="1">
        <v>0.11762460888077399</v>
      </c>
      <c r="I3" s="1">
        <v>3.6113657542445429E-2</v>
      </c>
      <c r="K3" s="1">
        <v>0.17926897638511133</v>
      </c>
      <c r="M3" s="1">
        <v>5.018637351980787E-2</v>
      </c>
      <c r="O3" s="1">
        <v>0.1529778094292879</v>
      </c>
      <c r="Q3" s="1">
        <v>6.0696400566696722E-2</v>
      </c>
      <c r="S3" s="1">
        <v>4.6669141545384986E-3</v>
      </c>
      <c r="AE3" s="1">
        <v>0.26028274226663534</v>
      </c>
      <c r="AG3" s="1">
        <v>0</v>
      </c>
      <c r="AI3" s="1">
        <v>2.2743630344033396E-2</v>
      </c>
      <c r="AK3" s="1">
        <v>0.25805913949982195</v>
      </c>
      <c r="AM3" s="1">
        <v>0.35958156871955332</v>
      </c>
      <c r="AO3" s="1">
        <v>0.45319069950679203</v>
      </c>
      <c r="AQ3" s="1">
        <v>0.32354177873069029</v>
      </c>
      <c r="AS3" s="1">
        <v>0.40919026008955023</v>
      </c>
      <c r="AW3" s="1">
        <v>0.64642064351897444</v>
      </c>
      <c r="AY3" s="1">
        <v>0.54891926086989462</v>
      </c>
      <c r="BA3" s="1">
        <v>0.71403975968422573</v>
      </c>
      <c r="BC3" s="1">
        <v>0.99718545680452753</v>
      </c>
      <c r="BE3" s="1">
        <v>0.90484817376679061</v>
      </c>
      <c r="BG3" s="1">
        <v>1</v>
      </c>
      <c r="BI3" s="1">
        <v>0.8367754350609502</v>
      </c>
      <c r="BK3" s="1">
        <v>0.92329138666444432</v>
      </c>
      <c r="BM3" s="1">
        <v>0.92194283030160695</v>
      </c>
      <c r="BS3" s="1">
        <v>0.84516792557181064</v>
      </c>
      <c r="BU3" s="1">
        <v>0.71642056775738105</v>
      </c>
      <c r="BW3" s="1">
        <v>0.79918821452652788</v>
      </c>
    </row>
    <row r="4" spans="1:75">
      <c r="A4" s="1" t="s">
        <v>16</v>
      </c>
      <c r="C4" s="1">
        <v>8.8069372997052878E-2</v>
      </c>
      <c r="E4" s="1">
        <v>9.9791886690960854E-2</v>
      </c>
      <c r="G4" s="1">
        <v>0.13151643268961233</v>
      </c>
      <c r="I4" s="1">
        <v>-1.1559745592569209E-2</v>
      </c>
      <c r="K4" s="1">
        <v>9.5137719424514988E-2</v>
      </c>
      <c r="O4" s="1">
        <v>0.1116477654118022</v>
      </c>
      <c r="AA4" s="1">
        <v>-2.6850454190752542E-2</v>
      </c>
      <c r="AE4" s="1">
        <v>0.16144191169228672</v>
      </c>
      <c r="AG4" s="1">
        <v>-2.6755193457228824E-2</v>
      </c>
      <c r="AI4" s="1">
        <v>0.13081422499678017</v>
      </c>
      <c r="AK4" s="1">
        <v>0.19517509830066751</v>
      </c>
      <c r="AM4" s="1">
        <v>6.3674460009243011E-2</v>
      </c>
      <c r="AW4" s="1">
        <v>0.29148369989317618</v>
      </c>
      <c r="AY4" s="1">
        <v>0.21141569249884462</v>
      </c>
      <c r="BC4" s="1">
        <v>-9.339960263044253E-2</v>
      </c>
      <c r="BE4" s="1">
        <v>-4.321624821013232E-2</v>
      </c>
      <c r="BG4" s="6"/>
    </row>
  </sheetData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4"/>
  <sheetViews>
    <sheetView zoomScale="70" zoomScaleNormal="70" workbookViewId="0">
      <selection activeCell="L18" sqref="L18"/>
    </sheetView>
  </sheetViews>
  <sheetFormatPr defaultRowHeight="14.25"/>
  <cols>
    <col min="1" max="1" width="10.59765625" style="1" bestFit="1" customWidth="1"/>
    <col min="2" max="16384" width="9.06640625" style="1"/>
  </cols>
  <sheetData>
    <row r="1" spans="1:88">
      <c r="A1" s="1" t="s">
        <v>22</v>
      </c>
    </row>
    <row r="2" spans="1:88">
      <c r="C2" s="1">
        <v>1</v>
      </c>
      <c r="E2" s="1">
        <v>2</v>
      </c>
      <c r="G2" s="1">
        <v>3</v>
      </c>
      <c r="I2" s="1">
        <v>4</v>
      </c>
      <c r="K2" s="1">
        <v>5</v>
      </c>
      <c r="M2" s="1">
        <v>6</v>
      </c>
      <c r="O2" s="1">
        <v>7</v>
      </c>
      <c r="Q2" s="1">
        <v>8</v>
      </c>
      <c r="S2" s="1">
        <v>9</v>
      </c>
      <c r="U2" s="1">
        <v>10</v>
      </c>
      <c r="W2" s="1">
        <v>11</v>
      </c>
      <c r="Y2" s="1">
        <v>12</v>
      </c>
      <c r="AA2" s="1">
        <v>13</v>
      </c>
      <c r="AC2" s="1">
        <v>14</v>
      </c>
      <c r="AE2" s="1">
        <v>15</v>
      </c>
      <c r="AG2" s="1">
        <v>16</v>
      </c>
      <c r="AI2" s="1">
        <v>17</v>
      </c>
      <c r="AK2" s="1">
        <v>18</v>
      </c>
      <c r="AM2" s="1">
        <v>19</v>
      </c>
      <c r="AO2" s="1">
        <v>20</v>
      </c>
      <c r="AQ2" s="1">
        <v>21</v>
      </c>
      <c r="AS2" s="1">
        <v>22</v>
      </c>
      <c r="AU2" s="1">
        <v>23</v>
      </c>
      <c r="AW2" s="1">
        <v>24</v>
      </c>
      <c r="AY2" s="1">
        <v>25</v>
      </c>
      <c r="BA2" s="1">
        <v>26</v>
      </c>
      <c r="BC2" s="1">
        <v>27</v>
      </c>
      <c r="BE2" s="1">
        <v>28</v>
      </c>
      <c r="BG2" s="1">
        <v>29</v>
      </c>
      <c r="BI2" s="1">
        <v>30</v>
      </c>
      <c r="BK2" s="1">
        <v>31</v>
      </c>
      <c r="BM2" s="1">
        <v>32</v>
      </c>
      <c r="BO2" s="1">
        <v>33</v>
      </c>
      <c r="BQ2" s="1">
        <v>34</v>
      </c>
      <c r="BS2" s="1">
        <v>35</v>
      </c>
      <c r="BU2" s="1">
        <v>36</v>
      </c>
      <c r="BW2" s="1">
        <v>37</v>
      </c>
      <c r="BY2" s="1">
        <v>38</v>
      </c>
      <c r="CA2" s="1">
        <v>39</v>
      </c>
      <c r="CC2" s="1">
        <v>40</v>
      </c>
      <c r="CE2" s="1">
        <v>41</v>
      </c>
      <c r="CG2" s="1">
        <v>42</v>
      </c>
    </row>
    <row r="3" spans="1:88">
      <c r="A3" s="1" t="s">
        <v>18</v>
      </c>
      <c r="C3" s="1">
        <v>0.14538927375326879</v>
      </c>
      <c r="D3" s="5"/>
      <c r="E3" s="1">
        <v>0.10827866220122036</v>
      </c>
      <c r="F3" s="5"/>
      <c r="G3" s="1">
        <v>0.16229068220397302</v>
      </c>
      <c r="H3" s="5"/>
      <c r="I3" s="1">
        <v>8.1145341101986512E-2</v>
      </c>
      <c r="J3" s="5"/>
      <c r="K3" s="1">
        <v>0</v>
      </c>
      <c r="L3" s="5"/>
      <c r="M3" s="1">
        <v>3.9519199889893102E-2</v>
      </c>
      <c r="N3" s="5"/>
      <c r="P3" s="5"/>
      <c r="R3" s="5"/>
      <c r="T3" s="5"/>
      <c r="V3" s="5"/>
      <c r="W3" s="5"/>
      <c r="X3" s="5"/>
      <c r="Y3" s="5"/>
      <c r="Z3" s="5"/>
      <c r="AA3" s="5"/>
      <c r="AB3" s="5"/>
      <c r="AC3" s="5">
        <v>0.13848465385144745</v>
      </c>
      <c r="AD3" s="5"/>
      <c r="AE3" s="1">
        <v>0.24915814102858191</v>
      </c>
      <c r="AF3" s="5"/>
      <c r="AG3" s="1">
        <v>0.29883470202321422</v>
      </c>
      <c r="AI3" s="1">
        <v>0.41128366288938845</v>
      </c>
      <c r="AK3" s="1">
        <v>0.54834610267467998</v>
      </c>
      <c r="AM3" s="1">
        <v>0.57804514382713212</v>
      </c>
      <c r="AO3" s="1">
        <v>0.41798642014956189</v>
      </c>
      <c r="AQ3" s="1">
        <v>0.37193421112997199</v>
      </c>
      <c r="AS3" s="1">
        <v>0.64702481992934813</v>
      </c>
      <c r="AU3" s="1">
        <v>0.7705464054686425</v>
      </c>
      <c r="AW3" s="1">
        <v>0.71381841537826307</v>
      </c>
      <c r="AY3" s="1">
        <v>0.72577418910859293</v>
      </c>
      <c r="BA3" s="1">
        <v>0.81567417534523101</v>
      </c>
      <c r="BC3" s="1">
        <v>0.84417580400972614</v>
      </c>
      <c r="BE3" s="1">
        <v>1</v>
      </c>
      <c r="BG3" s="1">
        <v>0.90772812772399869</v>
      </c>
      <c r="BI3" s="1">
        <v>0.90691608937009682</v>
      </c>
      <c r="BK3" s="1">
        <v>0.92255356241684638</v>
      </c>
      <c r="BM3" s="1">
        <v>0.90529430655594811</v>
      </c>
      <c r="BS3" s="1">
        <v>0.85592053952378766</v>
      </c>
      <c r="BU3" s="1">
        <v>0.67475340643207782</v>
      </c>
      <c r="BW3" s="1">
        <v>0.63141487360645965</v>
      </c>
      <c r="CH3" s="5"/>
      <c r="CJ3" s="5"/>
    </row>
    <row r="4" spans="1:88">
      <c r="A4" s="1" t="s">
        <v>20</v>
      </c>
      <c r="C4" s="1">
        <v>8.7241363490388579E-2</v>
      </c>
      <c r="D4" s="5"/>
      <c r="E4" s="1">
        <v>9.1556177455613161E-2</v>
      </c>
      <c r="F4" s="5"/>
      <c r="H4" s="5"/>
      <c r="J4" s="5"/>
      <c r="K4" s="1">
        <v>0.14795155296600448</v>
      </c>
      <c r="L4" s="5"/>
      <c r="M4" s="1">
        <v>9.4698811763086657E-2</v>
      </c>
      <c r="N4" s="5"/>
      <c r="O4" s="1">
        <v>-1.8539248520438593E-2</v>
      </c>
      <c r="P4" s="5"/>
      <c r="R4" s="5"/>
      <c r="T4" s="5"/>
      <c r="V4" s="5"/>
      <c r="W4" s="5">
        <v>0.19004908932421893</v>
      </c>
      <c r="X4" s="5"/>
      <c r="Y4" s="5">
        <v>0.39200348671835572</v>
      </c>
      <c r="Z4" s="5"/>
      <c r="AA4" s="5">
        <v>0.27504702481992938</v>
      </c>
      <c r="AB4" s="5"/>
      <c r="AC4" s="5">
        <v>0.43072899940358766</v>
      </c>
      <c r="AD4" s="5"/>
      <c r="AF4" s="5"/>
      <c r="AG4" s="1">
        <v>0.38958342891223563</v>
      </c>
      <c r="AI4" s="1">
        <v>0.31540578978758543</v>
      </c>
      <c r="AW4" s="1">
        <v>0.35787952470523465</v>
      </c>
      <c r="BA4" s="1">
        <v>0.36769738954902048</v>
      </c>
      <c r="BC4" s="1">
        <v>0.10869385695279167</v>
      </c>
      <c r="BE4" s="1">
        <v>0.26859430196816075</v>
      </c>
      <c r="BG4" s="1">
        <v>0.16288709455429645</v>
      </c>
      <c r="CH4" s="5"/>
      <c r="CJ4" s="5"/>
    </row>
  </sheetData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10"/>
  <sheetViews>
    <sheetView zoomScale="70" zoomScaleNormal="100" workbookViewId="0">
      <selection activeCell="L12" sqref="L12"/>
    </sheetView>
  </sheetViews>
  <sheetFormatPr defaultRowHeight="14.25"/>
  <cols>
    <col min="1" max="1" width="11" style="5" bestFit="1" customWidth="1"/>
    <col min="2" max="16384" width="9.06640625" style="5"/>
  </cols>
  <sheetData>
    <row r="1" spans="1:77">
      <c r="A1" s="5" t="s">
        <v>23</v>
      </c>
    </row>
    <row r="2" spans="1:77">
      <c r="C2" s="5">
        <v>1</v>
      </c>
      <c r="E2" s="5">
        <v>2</v>
      </c>
      <c r="G2" s="5">
        <v>3</v>
      </c>
      <c r="I2" s="5">
        <v>4</v>
      </c>
      <c r="K2" s="5">
        <v>5</v>
      </c>
      <c r="M2" s="5">
        <v>6</v>
      </c>
      <c r="O2" s="5">
        <v>7</v>
      </c>
      <c r="Q2" s="5">
        <v>8</v>
      </c>
      <c r="S2" s="5">
        <v>9</v>
      </c>
      <c r="U2" s="5">
        <v>10</v>
      </c>
      <c r="W2" s="5">
        <v>11</v>
      </c>
      <c r="Y2" s="5">
        <v>12</v>
      </c>
      <c r="AA2" s="5">
        <v>13</v>
      </c>
      <c r="AC2" s="5">
        <v>14</v>
      </c>
      <c r="AE2" s="5">
        <v>15</v>
      </c>
      <c r="AG2" s="5">
        <v>16</v>
      </c>
      <c r="AI2" s="5">
        <v>17</v>
      </c>
      <c r="AK2" s="5">
        <v>18</v>
      </c>
      <c r="AM2" s="5">
        <v>19</v>
      </c>
      <c r="AO2" s="5">
        <v>20</v>
      </c>
      <c r="AQ2" s="5">
        <v>21</v>
      </c>
      <c r="AS2" s="5">
        <v>22</v>
      </c>
      <c r="AU2" s="5">
        <v>23</v>
      </c>
      <c r="AW2" s="5">
        <v>24</v>
      </c>
      <c r="AY2" s="5">
        <v>25</v>
      </c>
      <c r="BA2" s="5">
        <v>26</v>
      </c>
      <c r="BC2" s="5">
        <v>27</v>
      </c>
      <c r="BE2" s="5">
        <v>28</v>
      </c>
      <c r="BG2" s="5">
        <v>29</v>
      </c>
      <c r="BI2" s="5">
        <v>30</v>
      </c>
      <c r="BK2" s="5">
        <v>31</v>
      </c>
      <c r="BM2" s="5">
        <v>32</v>
      </c>
      <c r="BO2" s="5">
        <v>33</v>
      </c>
      <c r="BQ2" s="5">
        <v>34</v>
      </c>
      <c r="BS2" s="5">
        <v>35</v>
      </c>
      <c r="BU2" s="5">
        <v>36</v>
      </c>
      <c r="BW2" s="5">
        <v>37</v>
      </c>
      <c r="BY2" s="5">
        <v>38</v>
      </c>
    </row>
    <row r="3" spans="1:77" s="7" customFormat="1">
      <c r="A3" s="7" t="s">
        <v>6</v>
      </c>
      <c r="C3" s="7">
        <v>-7.9014486839420528E-2</v>
      </c>
      <c r="E3" s="7">
        <v>-0.20574372577025096</v>
      </c>
      <c r="G3" s="7">
        <v>0.20282595388696184</v>
      </c>
      <c r="I3" s="7">
        <v>0.30929402162823916</v>
      </c>
      <c r="K3" s="7">
        <v>0.19791879208324831</v>
      </c>
      <c r="M3" s="7">
        <v>0.83868598245256065</v>
      </c>
      <c r="O3" s="7">
        <v>0.74389920424403178</v>
      </c>
      <c r="Q3" s="7">
        <v>1</v>
      </c>
      <c r="AG3" s="7">
        <v>0.79294021628239131</v>
      </c>
      <c r="AI3" s="7">
        <v>0.76688430932462759</v>
      </c>
      <c r="AK3" s="7">
        <v>0.63870638645174449</v>
      </c>
      <c r="AM3" s="5">
        <v>0.65250969189961228</v>
      </c>
      <c r="AO3" s="5">
        <v>0.49928586002856562</v>
      </c>
      <c r="AQ3" s="5">
        <v>0.46034482758620687</v>
      </c>
      <c r="AS3" s="5">
        <v>0.16614976535400938</v>
      </c>
      <c r="AU3" s="5"/>
      <c r="AW3" s="5"/>
      <c r="AY3" s="5"/>
      <c r="BA3" s="5"/>
      <c r="BC3" s="5">
        <v>0</v>
      </c>
      <c r="BE3" s="5">
        <v>-0.18391144664354214</v>
      </c>
      <c r="BG3" s="5">
        <v>-0.16159967353601307</v>
      </c>
      <c r="BI3" s="5">
        <v>-0.18732911650683534</v>
      </c>
      <c r="BK3" s="5">
        <v>-0.1895531524178739</v>
      </c>
      <c r="BM3" s="5">
        <v>-8.0350948785961995E-2</v>
      </c>
      <c r="BO3" s="5">
        <v>-0.18791063048357479</v>
      </c>
      <c r="BQ3" s="5">
        <v>-0.17758620689655172</v>
      </c>
      <c r="BS3" s="5">
        <v>-0.18949194042032239</v>
      </c>
      <c r="BU3" s="5">
        <v>-0.2013772699449092</v>
      </c>
      <c r="BW3" s="5">
        <v>-0.15389716384411345</v>
      </c>
      <c r="BY3" s="5">
        <v>-0.19989798000408079</v>
      </c>
    </row>
    <row r="4" spans="1:77" s="7" customFormat="1">
      <c r="A4" s="7" t="s">
        <v>8</v>
      </c>
      <c r="C4" s="7">
        <v>8.1544582738216687E-2</v>
      </c>
      <c r="E4" s="7">
        <v>5.9467455621301776E-2</v>
      </c>
      <c r="G4" s="7">
        <v>0.45832483166700672</v>
      </c>
      <c r="I4" s="7">
        <v>0.68960416241583355</v>
      </c>
      <c r="K4" s="7">
        <v>0.97049581718016731</v>
      </c>
      <c r="M4" s="7">
        <v>0.91294123648235059</v>
      </c>
      <c r="O4" s="7">
        <v>0.92841256886349721</v>
      </c>
      <c r="AC4" s="7">
        <v>1.090705978371761</v>
      </c>
      <c r="AE4" s="7">
        <v>1.0670067333197306</v>
      </c>
      <c r="AG4" s="7">
        <v>1.1083248316670067</v>
      </c>
      <c r="AI4" s="7">
        <v>1.1311263007549479</v>
      </c>
      <c r="AK4" s="7">
        <v>1.2504284839828606</v>
      </c>
      <c r="AM4" s="5"/>
      <c r="AO4" s="5"/>
      <c r="AQ4" s="5"/>
      <c r="AS4" s="5">
        <v>1.2361150785553969</v>
      </c>
      <c r="AU4" s="5">
        <v>0.9485615180575393</v>
      </c>
      <c r="AW4" s="5">
        <v>1.0450928381962865</v>
      </c>
      <c r="AY4" s="5">
        <v>1.1005713119771474</v>
      </c>
      <c r="BA4" s="5">
        <v>0.97105692715772296</v>
      </c>
      <c r="BC4" s="5"/>
      <c r="BE4" s="5"/>
      <c r="BG4" s="5"/>
      <c r="BI4" s="5"/>
      <c r="BK4" s="5"/>
      <c r="BM4" s="5"/>
      <c r="BO4" s="5"/>
      <c r="BQ4" s="5"/>
      <c r="BS4" s="5"/>
      <c r="BU4" s="5"/>
      <c r="BW4" s="5"/>
      <c r="BY4" s="5"/>
    </row>
    <row r="5" spans="1:77" s="7" customFormat="1">
      <c r="AG5" s="5"/>
      <c r="AS5" s="5"/>
    </row>
    <row r="6" spans="1:77" s="7" customFormat="1"/>
    <row r="7" spans="1:77">
      <c r="L7" s="7"/>
      <c r="M7" s="7"/>
      <c r="N7" s="7"/>
      <c r="O7" s="7"/>
      <c r="AP7" s="7"/>
    </row>
    <row r="8" spans="1:77">
      <c r="L8" s="7"/>
      <c r="M8" s="7"/>
      <c r="N8" s="7"/>
      <c r="O8" s="7"/>
      <c r="AP8" s="7"/>
    </row>
    <row r="9" spans="1:77">
      <c r="AM9" s="5">
        <v>0.65250969189961228</v>
      </c>
      <c r="AN9" s="5">
        <v>0.49928586002856562</v>
      </c>
      <c r="AO9" s="5">
        <v>0.46034482758620687</v>
      </c>
      <c r="AP9" s="5">
        <v>0.16614976535400938</v>
      </c>
      <c r="AU9" s="5">
        <v>0</v>
      </c>
      <c r="AV9" s="5">
        <v>-0.18391144664354214</v>
      </c>
      <c r="AW9" s="5">
        <v>-0.16159967353601307</v>
      </c>
      <c r="AX9" s="5">
        <v>-0.18732911650683534</v>
      </c>
      <c r="AY9" s="5">
        <v>-0.1895531524178739</v>
      </c>
      <c r="AZ9" s="5">
        <v>-0.18035094878596206</v>
      </c>
      <c r="BA9" s="5">
        <v>-0.18791063048357479</v>
      </c>
      <c r="BB9" s="5">
        <v>-0.17758620689655172</v>
      </c>
      <c r="BC9" s="5">
        <v>-0.18949194042032239</v>
      </c>
      <c r="BD9" s="5">
        <v>-0.2013772699449092</v>
      </c>
      <c r="BE9" s="5">
        <v>-0.15389716384411345</v>
      </c>
      <c r="BF9" s="5">
        <v>-0.19989798000408079</v>
      </c>
    </row>
    <row r="10" spans="1:77">
      <c r="AP10" s="5">
        <v>1.2361150785553969</v>
      </c>
      <c r="AQ10" s="5">
        <v>0.9485615180575393</v>
      </c>
      <c r="AR10" s="5">
        <v>1.0450928381962865</v>
      </c>
      <c r="AS10" s="5">
        <v>1.1005713119771474</v>
      </c>
      <c r="AT10" s="5">
        <v>0.97105692715772296</v>
      </c>
    </row>
  </sheetData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W4"/>
  <sheetViews>
    <sheetView tabSelected="1" zoomScale="70" zoomScaleNormal="70" workbookViewId="0">
      <selection activeCell="M11" sqref="M11"/>
    </sheetView>
  </sheetViews>
  <sheetFormatPr defaultRowHeight="14.25"/>
  <cols>
    <col min="1" max="1" width="11" style="5" bestFit="1" customWidth="1"/>
    <col min="2" max="16384" width="9.06640625" style="5"/>
  </cols>
  <sheetData>
    <row r="1" spans="1:75">
      <c r="A1" s="5" t="s">
        <v>23</v>
      </c>
    </row>
    <row r="2" spans="1:75">
      <c r="C2" s="5">
        <v>1</v>
      </c>
      <c r="E2" s="5">
        <v>2</v>
      </c>
      <c r="G2" s="5">
        <v>3</v>
      </c>
      <c r="I2" s="5">
        <v>4</v>
      </c>
      <c r="K2" s="5">
        <v>5</v>
      </c>
      <c r="M2" s="5">
        <v>6</v>
      </c>
      <c r="O2" s="5">
        <v>7</v>
      </c>
      <c r="Q2" s="5">
        <v>8</v>
      </c>
      <c r="S2" s="5">
        <v>9</v>
      </c>
      <c r="U2" s="5">
        <v>10</v>
      </c>
      <c r="W2" s="5">
        <v>11</v>
      </c>
      <c r="Y2" s="5">
        <v>12</v>
      </c>
      <c r="AA2" s="5">
        <v>13</v>
      </c>
      <c r="AC2" s="5">
        <v>14</v>
      </c>
      <c r="AE2" s="5">
        <v>15</v>
      </c>
      <c r="AG2" s="5">
        <v>16</v>
      </c>
      <c r="AI2" s="5">
        <v>17</v>
      </c>
      <c r="AK2" s="5">
        <v>18</v>
      </c>
      <c r="AM2" s="5">
        <v>19</v>
      </c>
      <c r="AO2" s="5">
        <v>20</v>
      </c>
      <c r="AQ2" s="5">
        <v>21</v>
      </c>
      <c r="AS2" s="5">
        <v>22</v>
      </c>
      <c r="AU2" s="5">
        <v>23</v>
      </c>
      <c r="AW2" s="5">
        <v>24</v>
      </c>
      <c r="AY2" s="5">
        <v>25</v>
      </c>
      <c r="BA2" s="5">
        <v>26</v>
      </c>
      <c r="BC2" s="5">
        <v>27</v>
      </c>
      <c r="BE2" s="5">
        <v>28</v>
      </c>
      <c r="BG2" s="5">
        <v>29</v>
      </c>
      <c r="BI2" s="5">
        <v>30</v>
      </c>
      <c r="BK2" s="5">
        <v>31</v>
      </c>
      <c r="BM2" s="5">
        <v>32</v>
      </c>
      <c r="BO2" s="5">
        <v>33</v>
      </c>
      <c r="BQ2" s="5">
        <v>34</v>
      </c>
      <c r="BS2" s="5">
        <v>35</v>
      </c>
      <c r="BU2" s="5">
        <v>36</v>
      </c>
      <c r="BW2" s="5">
        <v>37</v>
      </c>
    </row>
    <row r="3" spans="1:75" s="7" customFormat="1">
      <c r="A3" s="7" t="s">
        <v>10</v>
      </c>
      <c r="C3" s="7">
        <v>0.80958750958116288</v>
      </c>
      <c r="E3" s="7">
        <v>0.31877322058888147</v>
      </c>
      <c r="G3" s="7">
        <v>0.22425535446640857</v>
      </c>
      <c r="I3" s="7">
        <v>0.34967704768367758</v>
      </c>
      <c r="K3" s="7">
        <v>0.47060230729047159</v>
      </c>
      <c r="M3" s="7">
        <v>0.35632649673630201</v>
      </c>
      <c r="O3" s="7">
        <v>0.62066894824463337</v>
      </c>
      <c r="Q3" s="7">
        <v>1</v>
      </c>
      <c r="S3" s="7">
        <v>0.95836771160333745</v>
      </c>
      <c r="AG3" s="7">
        <v>0.89740710543917124</v>
      </c>
      <c r="AI3" s="7">
        <v>0.90503786084978199</v>
      </c>
      <c r="AK3" s="7">
        <v>0.80950451352103459</v>
      </c>
      <c r="AM3" s="7">
        <v>0.93297824038588284</v>
      </c>
      <c r="AO3" s="7">
        <v>0.9540201826889747</v>
      </c>
      <c r="AQ3" s="7">
        <v>0.54392688535314826</v>
      </c>
      <c r="AS3" s="7">
        <v>0.40219402526009501</v>
      </c>
      <c r="AU3" s="7">
        <v>0.44527874470900114</v>
      </c>
      <c r="AW3" s="7">
        <v>0.58685049480298201</v>
      </c>
      <c r="BC3" s="7">
        <v>0.54136865385272592</v>
      </c>
      <c r="BE3" s="7">
        <v>0.53636936176029759</v>
      </c>
      <c r="BG3" s="7">
        <v>0.59076595599255965</v>
      </c>
      <c r="BI3" s="7">
        <v>0.53224885148099144</v>
      </c>
      <c r="BK3" s="7">
        <v>0.4152195245790391</v>
      </c>
      <c r="BM3" s="7">
        <v>0.79105985968783721</v>
      </c>
      <c r="BO3" s="7">
        <v>0.58375034785113433</v>
      </c>
      <c r="BQ3" s="7">
        <v>0.59849923594803467</v>
      </c>
      <c r="BS3" s="7">
        <v>0.59112479189958456</v>
      </c>
      <c r="BU3" s="7">
        <v>0.61324812404493501</v>
      </c>
      <c r="BW3" s="7">
        <v>0.4768318939212709</v>
      </c>
    </row>
    <row r="4" spans="1:75" s="7" customFormat="1">
      <c r="A4" s="7" t="s">
        <v>12</v>
      </c>
      <c r="C4" s="7">
        <v>0.88153695684367628</v>
      </c>
      <c r="E4" s="7">
        <v>0.91039354778864323</v>
      </c>
      <c r="G4" s="7">
        <v>0.57980559393445263</v>
      </c>
      <c r="I4" s="7">
        <v>0.59716316211734355</v>
      </c>
      <c r="K4" s="7">
        <v>0.73703918878674402</v>
      </c>
      <c r="M4" s="7">
        <v>0.80819122292253542</v>
      </c>
      <c r="O4" s="7">
        <v>0.91691606169048323</v>
      </c>
      <c r="Q4" s="7">
        <v>0.87258965608711048</v>
      </c>
      <c r="S4" s="7">
        <v>0.98161718636846651</v>
      </c>
      <c r="U4" s="7">
        <v>0.98045849627412807</v>
      </c>
      <c r="Y4" s="7">
        <v>1.0514380287947507</v>
      </c>
      <c r="AA4" s="7">
        <v>1.001259587265475</v>
      </c>
      <c r="AC4" s="7">
        <v>1.2798952622268656</v>
      </c>
      <c r="AG4" s="7">
        <v>1.1127932730879582</v>
      </c>
      <c r="AI4" s="7">
        <v>0.67193122067675959</v>
      </c>
      <c r="AK4" s="7">
        <v>0.67241617804770448</v>
      </c>
      <c r="AM4" s="7">
        <v>0.55382619974059644</v>
      </c>
      <c r="AO4" s="7">
        <v>0.86966689287161514</v>
      </c>
      <c r="AQ4" s="7">
        <v>0.66551285869351173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Ift88 in situ intensity data</vt:lpstr>
      <vt:lpstr>Ptch1 </vt:lpstr>
      <vt:lpstr>Gli1</vt:lpstr>
      <vt:lpstr>Atoh1</vt:lpstr>
      <vt:lpstr>Sox2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문경혜(해부학교실)</dc:creator>
  <cp:keywords/>
  <dc:description/>
  <cp:lastModifiedBy>J Bok</cp:lastModifiedBy>
  <cp:revision/>
  <dcterms:created xsi:type="dcterms:W3CDTF">2019-10-28T06:00:06Z</dcterms:created>
  <dcterms:modified xsi:type="dcterms:W3CDTF">2020-10-09T03:21:34Z</dcterms:modified>
  <cp:category/>
  <cp:contentStatus/>
</cp:coreProperties>
</file>