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내 드라이브\Presentations\Papers\Manuscript_Cilia\Source data\"/>
    </mc:Choice>
  </mc:AlternateContent>
  <xr:revisionPtr revIDLastSave="0" documentId="13_ncr:1_{1DA44DF7-6D05-4447-9C5D-54C753E4829B}" xr6:coauthVersionLast="45" xr6:coauthVersionMax="45" xr10:uidLastSave="{00000000-0000-0000-0000-000000000000}"/>
  <bookViews>
    <workbookView xWindow="-98" yWindow="-98" windowWidth="20715" windowHeight="13425" activeTab="4" xr2:uid="{00000000-000D-0000-FFFF-FFFF00000000}"/>
  </bookViews>
  <sheets>
    <sheet name="Bromi in situ intendisty data" sheetId="12" r:id="rId1"/>
    <sheet name="Gli1" sheetId="18" r:id="rId2"/>
    <sheet name="Ptch1 " sheetId="17" r:id="rId3"/>
    <sheet name="Atoh1" sheetId="15" r:id="rId4"/>
    <sheet name="Sox2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" i="12" l="1"/>
  <c r="Z14" i="12" l="1"/>
  <c r="AA14" i="12"/>
  <c r="AA12" i="12"/>
  <c r="P15" i="12"/>
  <c r="L15" i="12"/>
  <c r="O15" i="12"/>
  <c r="N15" i="12"/>
  <c r="M15" i="12"/>
  <c r="O14" i="12"/>
  <c r="N14" i="12"/>
  <c r="M14" i="12"/>
  <c r="M13" i="12"/>
  <c r="M12" i="12"/>
  <c r="P14" i="12"/>
  <c r="O12" i="12"/>
  <c r="N12" i="12"/>
  <c r="AH6" i="12"/>
  <c r="M17" i="12" s="1"/>
  <c r="N13" i="12"/>
  <c r="AH8" i="12"/>
  <c r="D18" i="12" s="1"/>
  <c r="G16" i="12" l="1"/>
  <c r="O16" i="12"/>
  <c r="O17" i="12"/>
  <c r="AA16" i="12"/>
  <c r="L19" i="12"/>
  <c r="O18" i="12"/>
  <c r="E19" i="12"/>
  <c r="M19" i="12"/>
  <c r="B13" i="12"/>
  <c r="P13" i="12"/>
  <c r="O13" i="12"/>
  <c r="N16" i="12"/>
  <c r="N17" i="12"/>
  <c r="N18" i="12"/>
  <c r="L13" i="12"/>
  <c r="Y12" i="12"/>
  <c r="O19" i="12"/>
  <c r="P16" i="12"/>
  <c r="P17" i="12"/>
  <c r="P18" i="12"/>
  <c r="L17" i="12"/>
  <c r="Z12" i="12"/>
  <c r="N19" i="12"/>
  <c r="B12" i="12"/>
  <c r="M16" i="12"/>
  <c r="M18" i="12"/>
  <c r="Q18" i="12"/>
  <c r="AE18" i="12"/>
  <c r="AA18" i="12"/>
  <c r="W18" i="12"/>
  <c r="S18" i="12"/>
  <c r="G18" i="12"/>
  <c r="C18" i="12"/>
  <c r="AD18" i="12"/>
  <c r="Z18" i="12"/>
  <c r="R18" i="12"/>
  <c r="F18" i="12"/>
  <c r="B18" i="12"/>
  <c r="AC18" i="12"/>
  <c r="Y18" i="12"/>
  <c r="U18" i="12"/>
  <c r="E18" i="12"/>
  <c r="AF18" i="12"/>
  <c r="AB18" i="12"/>
  <c r="X18" i="12"/>
  <c r="T18" i="12"/>
  <c r="H18" i="12"/>
  <c r="C16" i="12" l="1"/>
  <c r="C14" i="12"/>
  <c r="D14" i="12"/>
  <c r="E14" i="12"/>
  <c r="F14" i="12"/>
  <c r="G14" i="12"/>
  <c r="H14" i="12"/>
  <c r="Q14" i="12"/>
  <c r="R14" i="12"/>
  <c r="S14" i="12"/>
  <c r="T14" i="12"/>
  <c r="U14" i="12"/>
  <c r="W14" i="12"/>
  <c r="X14" i="12"/>
  <c r="Y14" i="12"/>
  <c r="AB14" i="12"/>
  <c r="AC14" i="12"/>
  <c r="AD14" i="12"/>
  <c r="AE14" i="12"/>
  <c r="AF14" i="12"/>
  <c r="C15" i="12"/>
  <c r="D15" i="12"/>
  <c r="E15" i="12"/>
  <c r="F15" i="12"/>
  <c r="B15" i="12"/>
  <c r="B14" i="12"/>
  <c r="C13" i="12"/>
  <c r="AH14" i="12" l="1"/>
  <c r="AB25" i="12" s="1"/>
  <c r="E17" i="12"/>
  <c r="AD16" i="12"/>
  <c r="Y16" i="12"/>
  <c r="U16" i="12"/>
  <c r="Q16" i="12"/>
  <c r="F16" i="12"/>
  <c r="D17" i="12"/>
  <c r="AC16" i="12"/>
  <c r="X16" i="12"/>
  <c r="T16" i="12"/>
  <c r="E16" i="12"/>
  <c r="B17" i="12"/>
  <c r="C17" i="12"/>
  <c r="AB16" i="12"/>
  <c r="W16" i="12"/>
  <c r="S16" i="12"/>
  <c r="H16" i="12"/>
  <c r="D16" i="12"/>
  <c r="B16" i="12"/>
  <c r="F17" i="12"/>
  <c r="AE16" i="12"/>
  <c r="Z16" i="12"/>
  <c r="R16" i="12"/>
  <c r="D19" i="12"/>
  <c r="P19" i="12"/>
  <c r="C19" i="12"/>
  <c r="B19" i="12"/>
  <c r="F19" i="12"/>
  <c r="X12" i="12"/>
  <c r="P12" i="12"/>
  <c r="F13" i="12"/>
  <c r="AD12" i="12"/>
  <c r="W12" i="12"/>
  <c r="S12" i="12"/>
  <c r="E12" i="12"/>
  <c r="E13" i="12"/>
  <c r="AC12" i="12"/>
  <c r="R12" i="12"/>
  <c r="H12" i="12"/>
  <c r="D12" i="12"/>
  <c r="D13" i="12"/>
  <c r="AE12" i="12"/>
  <c r="T12" i="12"/>
  <c r="F12" i="12"/>
  <c r="C12" i="12"/>
  <c r="AF12" i="12"/>
  <c r="AB12" i="12"/>
  <c r="U12" i="12"/>
  <c r="Q12" i="12"/>
  <c r="G12" i="12"/>
  <c r="AH12" i="12" l="1"/>
  <c r="AB23" i="12" s="1"/>
  <c r="O23" i="12"/>
  <c r="M24" i="12"/>
  <c r="P24" i="12"/>
  <c r="O24" i="12"/>
  <c r="B24" i="12"/>
  <c r="Z23" i="12"/>
  <c r="P26" i="12"/>
  <c r="M26" i="12"/>
  <c r="AA25" i="12"/>
  <c r="N26" i="12"/>
  <c r="O26" i="12"/>
  <c r="Z25" i="12"/>
  <c r="L26" i="12"/>
  <c r="O25" i="12"/>
  <c r="M25" i="12"/>
  <c r="N25" i="12"/>
  <c r="P25" i="12"/>
  <c r="S25" i="12"/>
  <c r="AF25" i="12"/>
  <c r="X25" i="12"/>
  <c r="AC25" i="12"/>
  <c r="E26" i="12"/>
  <c r="Y25" i="12"/>
  <c r="R25" i="12"/>
  <c r="W25" i="12"/>
  <c r="H25" i="12"/>
  <c r="T25" i="12"/>
  <c r="C24" i="12"/>
  <c r="F26" i="12"/>
  <c r="B26" i="12"/>
  <c r="B25" i="12"/>
  <c r="U25" i="12"/>
  <c r="AD25" i="12"/>
  <c r="D25" i="12"/>
  <c r="AH18" i="12"/>
  <c r="E25" i="12"/>
  <c r="C26" i="12"/>
  <c r="G25" i="12"/>
  <c r="AE25" i="12"/>
  <c r="F25" i="12"/>
  <c r="C25" i="12"/>
  <c r="D26" i="12"/>
  <c r="Q25" i="12"/>
  <c r="AH16" i="12"/>
  <c r="AE23" i="12" l="1"/>
  <c r="B23" i="12"/>
  <c r="N23" i="12"/>
  <c r="AA23" i="12"/>
  <c r="L24" i="12"/>
  <c r="Y23" i="12"/>
  <c r="N24" i="12"/>
  <c r="M23" i="12"/>
  <c r="L30" i="12"/>
  <c r="E30" i="12"/>
  <c r="O29" i="12"/>
  <c r="O30" i="12"/>
  <c r="N29" i="12"/>
  <c r="Q29" i="12"/>
  <c r="N30" i="12"/>
  <c r="M30" i="12"/>
  <c r="M29" i="12"/>
  <c r="P29" i="12"/>
  <c r="C27" i="12"/>
  <c r="O28" i="12"/>
  <c r="M28" i="12"/>
  <c r="O27" i="12"/>
  <c r="AA27" i="12"/>
  <c r="P27" i="12"/>
  <c r="N28" i="12"/>
  <c r="N27" i="12"/>
  <c r="M27" i="12"/>
  <c r="L28" i="12"/>
  <c r="AD23" i="12"/>
  <c r="D24" i="12"/>
  <c r="AD29" i="12"/>
  <c r="F24" i="12"/>
  <c r="R23" i="12"/>
  <c r="X23" i="12"/>
  <c r="W23" i="12"/>
  <c r="H23" i="12"/>
  <c r="AC23" i="12"/>
  <c r="D23" i="12"/>
  <c r="D30" i="12"/>
  <c r="Q23" i="12"/>
  <c r="U29" i="12"/>
  <c r="W29" i="12"/>
  <c r="AA29" i="12"/>
  <c r="T29" i="12"/>
  <c r="B30" i="12"/>
  <c r="B29" i="12"/>
  <c r="D29" i="12"/>
  <c r="C29" i="12"/>
  <c r="U27" i="12"/>
  <c r="G29" i="12"/>
  <c r="AB29" i="12"/>
  <c r="R29" i="12"/>
  <c r="H29" i="12"/>
  <c r="AF29" i="12"/>
  <c r="P30" i="12"/>
  <c r="X29" i="12"/>
  <c r="Z29" i="12"/>
  <c r="E27" i="12"/>
  <c r="S29" i="12"/>
  <c r="E29" i="12"/>
  <c r="F30" i="12"/>
  <c r="C30" i="12"/>
  <c r="F29" i="12"/>
  <c r="AC29" i="12"/>
  <c r="AE29" i="12"/>
  <c r="Y29" i="12"/>
  <c r="G23" i="12"/>
  <c r="E24" i="12"/>
  <c r="T23" i="12"/>
  <c r="F23" i="12"/>
  <c r="E23" i="12"/>
  <c r="U23" i="12"/>
  <c r="P23" i="12"/>
  <c r="C23" i="12"/>
  <c r="S23" i="12"/>
  <c r="AF23" i="12"/>
  <c r="R27" i="12"/>
  <c r="X27" i="12"/>
  <c r="F28" i="12"/>
  <c r="Y27" i="12"/>
  <c r="D27" i="12"/>
  <c r="B27" i="12"/>
  <c r="Q27" i="12"/>
  <c r="B28" i="12"/>
  <c r="Z27" i="12"/>
  <c r="C28" i="12"/>
  <c r="AE27" i="12"/>
  <c r="AD27" i="12"/>
  <c r="T27" i="12"/>
  <c r="H27" i="12"/>
  <c r="P28" i="12"/>
  <c r="AC27" i="12"/>
  <c r="W27" i="12"/>
  <c r="D28" i="12"/>
  <c r="S27" i="12"/>
  <c r="G27" i="12"/>
  <c r="F27" i="12"/>
  <c r="E28" i="12"/>
  <c r="AB27" i="12"/>
</calcChain>
</file>

<file path=xl/sharedStrings.xml><?xml version="1.0" encoding="utf-8"?>
<sst xmlns="http://schemas.openxmlformats.org/spreadsheetml/2006/main" count="42" uniqueCount="19">
  <si>
    <t>Duct #</t>
    <phoneticPr fontId="1" type="noConversion"/>
  </si>
  <si>
    <t>Min</t>
    <phoneticPr fontId="1" type="noConversion"/>
  </si>
  <si>
    <t>minus Min</t>
    <phoneticPr fontId="1" type="noConversion"/>
  </si>
  <si>
    <t>Max of minus min</t>
    <phoneticPr fontId="1" type="noConversion"/>
  </si>
  <si>
    <t>% value</t>
    <phoneticPr fontId="1" type="noConversion"/>
  </si>
  <si>
    <t>minus Min</t>
    <phoneticPr fontId="1" type="noConversion"/>
  </si>
  <si>
    <t>Atoh1-Ctrl</t>
  </si>
  <si>
    <t>Atoh1-Ctrl</t>
    <phoneticPr fontId="1" type="noConversion"/>
  </si>
  <si>
    <t>Sox2-Ctrl</t>
  </si>
  <si>
    <t>Sox2-Ctrl</t>
    <phoneticPr fontId="1" type="noConversion"/>
  </si>
  <si>
    <t>Ptch1-Ctrl</t>
  </si>
  <si>
    <t>Ptch1-Ctrl</t>
    <phoneticPr fontId="1" type="noConversion"/>
  </si>
  <si>
    <t>Gli1-Ctrl</t>
  </si>
  <si>
    <t>Gli1-Ctrl</t>
    <phoneticPr fontId="1" type="noConversion"/>
  </si>
  <si>
    <t>Tbc1d32_bromi</t>
    <phoneticPr fontId="1" type="noConversion"/>
  </si>
  <si>
    <t>Ptch1-bromi</t>
    <phoneticPr fontId="1" type="noConversion"/>
  </si>
  <si>
    <t>Gli1-bromi</t>
    <phoneticPr fontId="1" type="noConversion"/>
  </si>
  <si>
    <t>Atoh1-bromi</t>
    <phoneticPr fontId="1" type="noConversion"/>
  </si>
  <si>
    <t>Sox2-bromi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</si>
</sst>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64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1" xfId="0" applyNumberFormat="1" applyFill="1" applyBorder="1">
      <alignment vertical="center"/>
    </xf>
    <xf numFmtId="0" fontId="0" fillId="0" borderId="1" xfId="0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8000"/>
      <color rgb="FFFF9933"/>
      <color rgb="FF6699FF"/>
      <color rgb="FF000099"/>
      <color rgb="FFFF9999"/>
      <color rgb="FFFFCCCC"/>
      <color rgb="FF0066FF"/>
      <color rgb="FF99CCFF"/>
      <color rgb="FF81B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'Gli1'!#REF!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'Gli1'!#REF!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01-47D6-81BA-29F0EF0E0F83}"/>
            </c:ext>
          </c:extLst>
        </c:ser>
        <c:ser>
          <c:idx val="2"/>
          <c:order val="2"/>
          <c:tx>
            <c:strRef>
              <c:f>'Gli1'!$A$3</c:f>
              <c:strCache>
                <c:ptCount val="1"/>
                <c:pt idx="0">
                  <c:v>Gli1-Ctrl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'Gli1'!$B$3:$CJ$3</c:f>
              <c:numCache>
                <c:formatCode>0.0%</c:formatCode>
                <c:ptCount val="87"/>
                <c:pt idx="1">
                  <c:v>0.25656532813092719</c:v>
                </c:pt>
                <c:pt idx="3">
                  <c:v>8.0374464856662872E-2</c:v>
                </c:pt>
                <c:pt idx="5">
                  <c:v>0.18553080799869939</c:v>
                </c:pt>
                <c:pt idx="7">
                  <c:v>0.12931230694196066</c:v>
                </c:pt>
                <c:pt idx="9">
                  <c:v>0.19175472822847234</c:v>
                </c:pt>
                <c:pt idx="11">
                  <c:v>0</c:v>
                </c:pt>
                <c:pt idx="13">
                  <c:v>0.14649650463339295</c:v>
                </c:pt>
                <c:pt idx="23">
                  <c:v>0.26232861865279361</c:v>
                </c:pt>
                <c:pt idx="25">
                  <c:v>0.10293719178453369</c:v>
                </c:pt>
                <c:pt idx="27">
                  <c:v>0.3179293339836341</c:v>
                </c:pt>
                <c:pt idx="29">
                  <c:v>0.44450495854332628</c:v>
                </c:pt>
                <c:pt idx="31">
                  <c:v>0.33910746220126808</c:v>
                </c:pt>
                <c:pt idx="33">
                  <c:v>0.37034086598385085</c:v>
                </c:pt>
                <c:pt idx="35">
                  <c:v>0.48563919145938328</c:v>
                </c:pt>
                <c:pt idx="37">
                  <c:v>0.49141332032731805</c:v>
                </c:pt>
                <c:pt idx="39">
                  <c:v>0.37364656153470982</c:v>
                </c:pt>
                <c:pt idx="43">
                  <c:v>0.55128840838887982</c:v>
                </c:pt>
                <c:pt idx="45">
                  <c:v>0.67784371104969376</c:v>
                </c:pt>
                <c:pt idx="47">
                  <c:v>0.71115807727740743</c:v>
                </c:pt>
                <c:pt idx="49">
                  <c:v>0.72251666395708014</c:v>
                </c:pt>
                <c:pt idx="51">
                  <c:v>1</c:v>
                </c:pt>
                <c:pt idx="53">
                  <c:v>0.99986993984717931</c:v>
                </c:pt>
                <c:pt idx="55">
                  <c:v>0.9890180458462039</c:v>
                </c:pt>
                <c:pt idx="57">
                  <c:v>0.72427112122690074</c:v>
                </c:pt>
                <c:pt idx="59">
                  <c:v>0.55401560721833853</c:v>
                </c:pt>
                <c:pt idx="61">
                  <c:v>0.55579309597355442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01-47D6-81BA-29F0EF0E0F83}"/>
            </c:ext>
          </c:extLst>
        </c:ser>
        <c:ser>
          <c:idx val="3"/>
          <c:order val="3"/>
          <c:tx>
            <c:strRef>
              <c:f>'Gli1'!$A$4</c:f>
              <c:strCache>
                <c:ptCount val="1"/>
                <c:pt idx="0">
                  <c:v>Gli1-bromi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'Gli1'!$B$4:$CJ$4</c:f>
              <c:numCache>
                <c:formatCode>0.0%</c:formatCode>
                <c:ptCount val="87"/>
                <c:pt idx="1">
                  <c:v>-2.1595404541267004E-3</c:v>
                </c:pt>
                <c:pt idx="3">
                  <c:v>6.1960114886468326E-2</c:v>
                </c:pt>
                <c:pt idx="5">
                  <c:v>0.2092857529940931</c:v>
                </c:pt>
                <c:pt idx="7">
                  <c:v>9.8805072345960004E-2</c:v>
                </c:pt>
                <c:pt idx="9">
                  <c:v>0.25028721617081234</c:v>
                </c:pt>
                <c:pt idx="21">
                  <c:v>0.29123448761718962</c:v>
                </c:pt>
                <c:pt idx="23">
                  <c:v>0.25916517639408226</c:v>
                </c:pt>
                <c:pt idx="25">
                  <c:v>0.25102422370346283</c:v>
                </c:pt>
                <c:pt idx="27">
                  <c:v>7.0747303961415488E-3</c:v>
                </c:pt>
                <c:pt idx="29">
                  <c:v>-0.12449737170107841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E01-47D6-81BA-29F0EF0E0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tx>
            <c:strRef>
              <c:f>'Gli1'!#REF!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66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'Gli1'!$B$2:$CE$2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'Gli1'!#REF!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E01-47D6-81BA-29F0EF0E0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1.2"/>
          <c:min val="-0.2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 val="autoZero"/>
        <c:crossBetween val="midCat"/>
        <c:majorUnit val="0.2"/>
      </c:valAx>
      <c:valAx>
        <c:axId val="5331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'Ptch1 '!$A$3</c:f>
              <c:strCache>
                <c:ptCount val="1"/>
                <c:pt idx="0">
                  <c:v>Ptch1-Ctrl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'Ptch1 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'Ptch1 '!$B$3:$CJ$3</c:f>
              <c:numCache>
                <c:formatCode>0.0%</c:formatCode>
                <c:ptCount val="87"/>
                <c:pt idx="1">
                  <c:v>8.1478844759691454E-3</c:v>
                </c:pt>
                <c:pt idx="3">
                  <c:v>7.9522010656359436E-3</c:v>
                </c:pt>
                <c:pt idx="5">
                  <c:v>2.994328908403391E-2</c:v>
                </c:pt>
                <c:pt idx="7">
                  <c:v>2.4320652427126565E-2</c:v>
                </c:pt>
                <c:pt idx="9">
                  <c:v>3.3788002184199591E-3</c:v>
                </c:pt>
                <c:pt idx="11">
                  <c:v>0</c:v>
                </c:pt>
                <c:pt idx="13">
                  <c:v>0.15901793019134111</c:v>
                </c:pt>
                <c:pt idx="23">
                  <c:v>4.7791479757948938E-2</c:v>
                </c:pt>
                <c:pt idx="25">
                  <c:v>4.5700462744674153E-2</c:v>
                </c:pt>
                <c:pt idx="27">
                  <c:v>9.8324390912089693E-2</c:v>
                </c:pt>
                <c:pt idx="29">
                  <c:v>6.6955408409913875E-2</c:v>
                </c:pt>
                <c:pt idx="31">
                  <c:v>0.14332598433414526</c:v>
                </c:pt>
                <c:pt idx="33">
                  <c:v>0.22123966372271847</c:v>
                </c:pt>
                <c:pt idx="35">
                  <c:v>0.10385011768959393</c:v>
                </c:pt>
                <c:pt idx="37">
                  <c:v>0.1240446456359804</c:v>
                </c:pt>
                <c:pt idx="39">
                  <c:v>0.41873454334014809</c:v>
                </c:pt>
                <c:pt idx="43">
                  <c:v>0.32097856614378817</c:v>
                </c:pt>
                <c:pt idx="45">
                  <c:v>0.47813470845967337</c:v>
                </c:pt>
                <c:pt idx="47">
                  <c:v>0.64094516950842462</c:v>
                </c:pt>
                <c:pt idx="49">
                  <c:v>0.73323878407919774</c:v>
                </c:pt>
                <c:pt idx="51">
                  <c:v>0.71681069586884361</c:v>
                </c:pt>
                <c:pt idx="53">
                  <c:v>0.73258650604475373</c:v>
                </c:pt>
                <c:pt idx="55">
                  <c:v>1</c:v>
                </c:pt>
                <c:pt idx="57">
                  <c:v>0.93441437546241857</c:v>
                </c:pt>
                <c:pt idx="59">
                  <c:v>0.74480460545565352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88-48B1-A8B8-5A2D42CF6769}"/>
            </c:ext>
          </c:extLst>
        </c:ser>
        <c:ser>
          <c:idx val="2"/>
          <c:order val="2"/>
          <c:tx>
            <c:strRef>
              <c:f>'Ptch1 '!$A$5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'Ptch1 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'Ptch1 '!$B$5:$CJ$5</c:f>
              <c:numCache>
                <c:formatCode>General</c:formatCode>
                <c:ptCount val="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88-48B1-A8B8-5A2D42CF6769}"/>
            </c:ext>
          </c:extLst>
        </c:ser>
        <c:ser>
          <c:idx val="3"/>
          <c:order val="3"/>
          <c:tx>
            <c:strRef>
              <c:f>'Ptch1 '!$A$6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'Ptch1 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'Ptch1 '!$B$6:$CJ$6</c:f>
              <c:numCache>
                <c:formatCode>General</c:formatCode>
                <c:ptCount val="8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88-48B1-A8B8-5A2D42CF6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tx>
            <c:strRef>
              <c:f>'Ptch1 '!$A$4</c:f>
              <c:strCache>
                <c:ptCount val="1"/>
                <c:pt idx="0">
                  <c:v>Ptch1-bromi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66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'Ptch1 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  <c:pt idx="63">
                  <c:v>32</c:v>
                </c:pt>
                <c:pt idx="65">
                  <c:v>33</c:v>
                </c:pt>
                <c:pt idx="67">
                  <c:v>34</c:v>
                </c:pt>
                <c:pt idx="69">
                  <c:v>35</c:v>
                </c:pt>
                <c:pt idx="71">
                  <c:v>36</c:v>
                </c:pt>
                <c:pt idx="73">
                  <c:v>37</c:v>
                </c:pt>
                <c:pt idx="75">
                  <c:v>38</c:v>
                </c:pt>
                <c:pt idx="77">
                  <c:v>39</c:v>
                </c:pt>
                <c:pt idx="79">
                  <c:v>40</c:v>
                </c:pt>
                <c:pt idx="81">
                  <c:v>41</c:v>
                </c:pt>
              </c:numCache>
            </c:numRef>
          </c:xVal>
          <c:yVal>
            <c:numRef>
              <c:f>'Ptch1 '!$B$4:$CJ$4</c:f>
              <c:numCache>
                <c:formatCode>0.0%</c:formatCode>
                <c:ptCount val="87"/>
                <c:pt idx="1">
                  <c:v>6.7594640883669012E-3</c:v>
                </c:pt>
                <c:pt idx="3">
                  <c:v>-7.5517023524873231E-2</c:v>
                </c:pt>
                <c:pt idx="5">
                  <c:v>-0.15743941734798661</c:v>
                </c:pt>
                <c:pt idx="7">
                  <c:v>-0.11861955604093324</c:v>
                </c:pt>
                <c:pt idx="9">
                  <c:v>2.7751634888302047E-2</c:v>
                </c:pt>
                <c:pt idx="21">
                  <c:v>1.0997407660725966E-2</c:v>
                </c:pt>
                <c:pt idx="23">
                  <c:v>-3.9257819415894339E-2</c:v>
                </c:pt>
                <c:pt idx="25">
                  <c:v>0.11971724679032615</c:v>
                </c:pt>
                <c:pt idx="27">
                  <c:v>-4.7146656329612867E-2</c:v>
                </c:pt>
                <c:pt idx="29">
                  <c:v>-7.878027734862024E-2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88-48B1-A8B8-5A2D42CF6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1.2"/>
          <c:min val="-0.2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 val="autoZero"/>
        <c:crossBetween val="midCat"/>
        <c:majorUnit val="0.2"/>
      </c:valAx>
      <c:valAx>
        <c:axId val="5331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01981770053307E-2"/>
          <c:y val="8.8826746197442713E-2"/>
          <c:w val="0.93196036459893383"/>
          <c:h val="0.9111732538025573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Atoh1!$B$3:$CG$3</c:f>
              <c:numCache>
                <c:formatCode>0.0%</c:formatCode>
                <c:ptCount val="84"/>
                <c:pt idx="1">
                  <c:v>0</c:v>
                </c:pt>
                <c:pt idx="3">
                  <c:v>0.47000867029242532</c:v>
                </c:pt>
                <c:pt idx="5">
                  <c:v>0.41390399621659968</c:v>
                </c:pt>
                <c:pt idx="7">
                  <c:v>1</c:v>
                </c:pt>
                <c:pt idx="9">
                  <c:v>0.91320249073855131</c:v>
                </c:pt>
                <c:pt idx="11">
                  <c:v>0.95669583037755179</c:v>
                </c:pt>
                <c:pt idx="13">
                  <c:v>0.91374635453613939</c:v>
                </c:pt>
                <c:pt idx="23">
                  <c:v>0.68452746906282025</c:v>
                </c:pt>
                <c:pt idx="25">
                  <c:v>0.61678095688500034</c:v>
                </c:pt>
                <c:pt idx="27">
                  <c:v>0.82680696776227636</c:v>
                </c:pt>
                <c:pt idx="29">
                  <c:v>0.84713486245763381</c:v>
                </c:pt>
                <c:pt idx="31">
                  <c:v>0.66843185725042265</c:v>
                </c:pt>
                <c:pt idx="33">
                  <c:v>0.62727840997883189</c:v>
                </c:pt>
                <c:pt idx="35">
                  <c:v>0.60086803335748484</c:v>
                </c:pt>
                <c:pt idx="37">
                  <c:v>0.54915540780519678</c:v>
                </c:pt>
                <c:pt idx="39">
                  <c:v>0.30231286138459135</c:v>
                </c:pt>
                <c:pt idx="43">
                  <c:v>0.30125445737260081</c:v>
                </c:pt>
                <c:pt idx="45">
                  <c:v>0.32085979343363308</c:v>
                </c:pt>
                <c:pt idx="46">
                  <c:v>-1.2011820028697665E-2</c:v>
                </c:pt>
                <c:pt idx="47">
                  <c:v>-1.2011820028697665E-2</c:v>
                </c:pt>
                <c:pt idx="49">
                  <c:v>0.16107630453622016</c:v>
                </c:pt>
                <c:pt idx="51">
                  <c:v>1.8852377502166531E-2</c:v>
                </c:pt>
                <c:pt idx="53">
                  <c:v>-5.5910724687095993E-2</c:v>
                </c:pt>
                <c:pt idx="55">
                  <c:v>-7.1424512352782396E-2</c:v>
                </c:pt>
                <c:pt idx="57">
                  <c:v>-9.7948543096222418E-2</c:v>
                </c:pt>
                <c:pt idx="59">
                  <c:v>-3.8209095171120484E-2</c:v>
                </c:pt>
                <c:pt idx="61">
                  <c:v>-6.6622625694355647E-2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C11-40C8-A929-38E535FC4BE8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CCCC"/>
              </a:solidFill>
              <a:ln>
                <a:solidFill>
                  <a:srgbClr val="FFCC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CCC"/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Atoh1!$B$5:$CG$5</c:f>
              <c:numCache>
                <c:formatCode>0.0%</c:formatCode>
                <c:ptCount val="84"/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C11-40C8-A929-38E535FC4BE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Atoh1!$B$6:$CG$6</c:f>
              <c:numCache>
                <c:formatCode>0.0%</c:formatCode>
                <c:ptCount val="84"/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DC11-40C8-A929-38E535FC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00CC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Atoh1!$B$2:$CE$2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Atoh1!$B$4:$CG$4</c:f>
              <c:numCache>
                <c:formatCode>0.0%</c:formatCode>
                <c:ptCount val="84"/>
                <c:pt idx="1">
                  <c:v>-0.1400488689209427</c:v>
                </c:pt>
                <c:pt idx="3">
                  <c:v>-0.196762828091747</c:v>
                </c:pt>
                <c:pt idx="5">
                  <c:v>0.62776858201308428</c:v>
                </c:pt>
                <c:pt idx="7">
                  <c:v>0.69921179159769842</c:v>
                </c:pt>
                <c:pt idx="9">
                  <c:v>1.0480964767084417</c:v>
                </c:pt>
                <c:pt idx="21">
                  <c:v>1.3146527941987862</c:v>
                </c:pt>
                <c:pt idx="23">
                  <c:v>1.2519586978797195</c:v>
                </c:pt>
                <c:pt idx="25">
                  <c:v>1.2884763931583512</c:v>
                </c:pt>
                <c:pt idx="27">
                  <c:v>1.4975486718688422</c:v>
                </c:pt>
                <c:pt idx="29">
                  <c:v>0.97941987861590596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DC11-40C8-A929-38E535FC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2.1"/>
          <c:min val="-0.4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At val="-20"/>
        <c:crossBetween val="midCat"/>
      </c:valAx>
      <c:valAx>
        <c:axId val="5331991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05239100629987E-2"/>
          <c:y val="2.8263055608277229E-2"/>
          <c:w val="0.93196036459893383"/>
          <c:h val="0.9111732538025573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'Sox2'!#REF!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6A-4AD6-BAEB-3E3EE3EDDC5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CCCC"/>
              </a:solidFill>
              <a:ln>
                <a:solidFill>
                  <a:srgbClr val="FFCC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CCC"/>
                </a:solidFill>
                <a:prstDash val="solid"/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'Sox2'!$B$3:$CG$3</c:f>
              <c:numCache>
                <c:formatCode>0.0%</c:formatCode>
                <c:ptCount val="84"/>
                <c:pt idx="1">
                  <c:v>0.83</c:v>
                </c:pt>
                <c:pt idx="3">
                  <c:v>0.78228785747773089</c:v>
                </c:pt>
                <c:pt idx="5">
                  <c:v>0.55206047819971871</c:v>
                </c:pt>
                <c:pt idx="7">
                  <c:v>0.62669010782934831</c:v>
                </c:pt>
                <c:pt idx="9">
                  <c:v>0.6580426629160806</c:v>
                </c:pt>
                <c:pt idx="11">
                  <c:v>0.53153774027191747</c:v>
                </c:pt>
                <c:pt idx="13">
                  <c:v>0.73257149554617906</c:v>
                </c:pt>
                <c:pt idx="23">
                  <c:v>1</c:v>
                </c:pt>
                <c:pt idx="25">
                  <c:v>0.86016408813877165</c:v>
                </c:pt>
                <c:pt idx="27">
                  <c:v>0.77194092827004224</c:v>
                </c:pt>
                <c:pt idx="29">
                  <c:v>0.77909517112048754</c:v>
                </c:pt>
                <c:pt idx="31">
                  <c:v>0.57863572433192689</c:v>
                </c:pt>
                <c:pt idx="33">
                  <c:v>0.81137365213314583</c:v>
                </c:pt>
                <c:pt idx="35">
                  <c:v>0.58180965775902482</c:v>
                </c:pt>
                <c:pt idx="37">
                  <c:v>0.59922409751523675</c:v>
                </c:pt>
                <c:pt idx="39">
                  <c:v>0.51890295358649785</c:v>
                </c:pt>
                <c:pt idx="43">
                  <c:v>0.43902719174871074</c:v>
                </c:pt>
                <c:pt idx="45">
                  <c:v>0.61627754336615093</c:v>
                </c:pt>
                <c:pt idx="46">
                  <c:v>0.3002625410220347</c:v>
                </c:pt>
                <c:pt idx="47">
                  <c:v>0.3002625410220347</c:v>
                </c:pt>
                <c:pt idx="49">
                  <c:v>0.51746132208157525</c:v>
                </c:pt>
                <c:pt idx="51">
                  <c:v>0.5116385372714487</c:v>
                </c:pt>
                <c:pt idx="53">
                  <c:v>0.44175105485232069</c:v>
                </c:pt>
                <c:pt idx="55">
                  <c:v>0.38333567744960151</c:v>
                </c:pt>
                <c:pt idx="57">
                  <c:v>0.34689404594467887</c:v>
                </c:pt>
                <c:pt idx="59">
                  <c:v>0.24011251758087201</c:v>
                </c:pt>
                <c:pt idx="61">
                  <c:v>0.31433895921237692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26A-4AD6-BAEB-3E3EE3EDDC5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'Sox2'!$B$4:$CG$4</c:f>
              <c:numCache>
                <c:formatCode>0.0%</c:formatCode>
                <c:ptCount val="84"/>
                <c:pt idx="1">
                  <c:v>0.49702062822315984</c:v>
                </c:pt>
                <c:pt idx="3">
                  <c:v>0.54316924519456167</c:v>
                </c:pt>
                <c:pt idx="5">
                  <c:v>0.41594702297233943</c:v>
                </c:pt>
                <c:pt idx="7">
                  <c:v>0.55973745897796534</c:v>
                </c:pt>
                <c:pt idx="9">
                  <c:v>0.75619081106422881</c:v>
                </c:pt>
                <c:pt idx="21">
                  <c:v>0.75109470229723396</c:v>
                </c:pt>
                <c:pt idx="23">
                  <c:v>0.75274730426629166</c:v>
                </c:pt>
                <c:pt idx="25">
                  <c:v>0.76961087669948425</c:v>
                </c:pt>
                <c:pt idx="27">
                  <c:v>0.51079699953117674</c:v>
                </c:pt>
                <c:pt idx="29">
                  <c:v>0.46905766526019693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26A-4AD6-BAEB-3E3EE3EDD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61152"/>
        <c:axId val="227767424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00CC"/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'Sox2'!$B$2:$CE$2</c:f>
              <c:numCache>
                <c:formatCode>General</c:formatCode>
                <c:ptCount val="82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  <c:pt idx="37">
                  <c:v>19</c:v>
                </c:pt>
                <c:pt idx="39">
                  <c:v>20</c:v>
                </c:pt>
                <c:pt idx="41">
                  <c:v>21</c:v>
                </c:pt>
                <c:pt idx="43">
                  <c:v>22</c:v>
                </c:pt>
                <c:pt idx="45">
                  <c:v>23</c:v>
                </c:pt>
                <c:pt idx="47">
                  <c:v>24</c:v>
                </c:pt>
                <c:pt idx="49">
                  <c:v>25</c:v>
                </c:pt>
                <c:pt idx="51">
                  <c:v>26</c:v>
                </c:pt>
                <c:pt idx="53">
                  <c:v>27</c:v>
                </c:pt>
                <c:pt idx="55">
                  <c:v>28</c:v>
                </c:pt>
                <c:pt idx="57">
                  <c:v>29</c:v>
                </c:pt>
                <c:pt idx="59">
                  <c:v>30</c:v>
                </c:pt>
                <c:pt idx="61">
                  <c:v>31</c:v>
                </c:pt>
              </c:numCache>
            </c:numRef>
          </c:xVal>
          <c:yVal>
            <c:numRef>
              <c:f>'Sox2'!#REF!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'Ick cKO Atoh1 Sox2'!#REF!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26A-4AD6-BAEB-3E3EE3EDD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217440"/>
        <c:axId val="533199136"/>
      </c:scatterChart>
      <c:valAx>
        <c:axId val="227761152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out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7424"/>
        <c:crossesAt val="-0.2"/>
        <c:crossBetween val="midCat"/>
        <c:minorUnit val="10"/>
      </c:valAx>
      <c:valAx>
        <c:axId val="227767424"/>
        <c:scaling>
          <c:orientation val="minMax"/>
          <c:max val="2.1"/>
          <c:min val="-0.4"/>
        </c:scaling>
        <c:delete val="0"/>
        <c:axPos val="l"/>
        <c:numFmt formatCode="#,##0" sourceLinked="0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61152"/>
        <c:crossesAt val="-20"/>
        <c:crossBetween val="midCat"/>
      </c:valAx>
      <c:valAx>
        <c:axId val="5331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3217440"/>
        <c:crossesAt val="41"/>
        <c:crossBetween val="midCat"/>
      </c:valAx>
      <c:valAx>
        <c:axId val="533217440"/>
        <c:scaling>
          <c:orientation val="minMax"/>
          <c:max val="41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53319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470845</xdr:colOff>
      <xdr:row>5</xdr:row>
      <xdr:rowOff>64034</xdr:rowOff>
    </xdr:from>
    <xdr:to>
      <xdr:col>8</xdr:col>
      <xdr:colOff>462475</xdr:colOff>
      <xdr:row>20</xdr:row>
      <xdr:rowOff>66233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801C7E0C-7949-4D5E-A490-22E8FAEC4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470845</xdr:colOff>
      <xdr:row>7</xdr:row>
      <xdr:rowOff>64034</xdr:rowOff>
    </xdr:from>
    <xdr:to>
      <xdr:col>8</xdr:col>
      <xdr:colOff>462475</xdr:colOff>
      <xdr:row>22</xdr:row>
      <xdr:rowOff>66233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36CBBB61-D1F4-494F-A55A-D5324EA44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527958</xdr:colOff>
      <xdr:row>4</xdr:row>
      <xdr:rowOff>120838</xdr:rowOff>
    </xdr:from>
    <xdr:to>
      <xdr:col>7</xdr:col>
      <xdr:colOff>510063</xdr:colOff>
      <xdr:row>19</xdr:row>
      <xdr:rowOff>118275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6B16EF32-5007-4F1A-8D7B-2F7507933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472018</xdr:colOff>
      <xdr:row>5</xdr:row>
      <xdr:rowOff>53484</xdr:rowOff>
    </xdr:from>
    <xdr:to>
      <xdr:col>8</xdr:col>
      <xdr:colOff>463648</xdr:colOff>
      <xdr:row>20</xdr:row>
      <xdr:rowOff>55683</xdr:rowOff>
    </xdr:to>
    <xdr:graphicFrame macro="">
      <xdr:nvGraphicFramePr>
        <xdr:cNvPr id="2" name="차트 7">
          <a:extLst>
            <a:ext uri="{FF2B5EF4-FFF2-40B4-BE49-F238E27FC236}">
              <a16:creationId xmlns:a16="http://schemas.microsoft.com/office/drawing/2014/main" id="{BD426C10-35D5-4686-8C3A-A8359A9BA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30"/>
  <sheetViews>
    <sheetView zoomScale="70" zoomScaleNormal="70" workbookViewId="0">
      <selection activeCell="AN29" sqref="AN29"/>
    </sheetView>
  </sheetViews>
  <sheetFormatPr defaultColWidth="9.06640625" defaultRowHeight="14.25"/>
  <cols>
    <col min="1" max="1" width="11" style="4" bestFit="1" customWidth="1"/>
    <col min="2" max="2" width="10" style="4" customWidth="1"/>
    <col min="3" max="33" width="9.06640625" style="4"/>
    <col min="34" max="34" width="17.86328125" style="4" bestFit="1" customWidth="1"/>
    <col min="35" max="16384" width="9.06640625" style="4"/>
  </cols>
  <sheetData>
    <row r="1" spans="1:38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H1" s="4" t="s">
        <v>1</v>
      </c>
    </row>
    <row r="2" spans="1:38">
      <c r="A2" s="1" t="s">
        <v>7</v>
      </c>
      <c r="B2" s="1">
        <v>26541</v>
      </c>
      <c r="C2" s="1">
        <v>86171</v>
      </c>
      <c r="D2" s="1">
        <v>79053</v>
      </c>
      <c r="E2" s="1">
        <v>153411</v>
      </c>
      <c r="F2" s="1">
        <v>142399</v>
      </c>
      <c r="G2" s="1">
        <v>147917</v>
      </c>
      <c r="H2" s="1">
        <v>142468</v>
      </c>
      <c r="I2" s="1"/>
      <c r="J2" s="1"/>
      <c r="K2" s="1"/>
      <c r="L2" s="1"/>
      <c r="M2" s="1">
        <v>113387</v>
      </c>
      <c r="N2" s="1">
        <v>104792</v>
      </c>
      <c r="O2" s="1">
        <v>131438</v>
      </c>
      <c r="P2" s="1">
        <v>134017</v>
      </c>
      <c r="Q2" s="1">
        <v>106733.5</v>
      </c>
      <c r="R2" s="1">
        <v>100940</v>
      </c>
      <c r="S2" s="1">
        <v>97222</v>
      </c>
      <c r="T2" s="1">
        <v>89942</v>
      </c>
      <c r="U2" s="1">
        <v>55192</v>
      </c>
      <c r="V2" s="1"/>
      <c r="W2" s="1">
        <v>55043</v>
      </c>
      <c r="X2" s="1">
        <v>57803</v>
      </c>
      <c r="Y2" s="1">
        <v>10942</v>
      </c>
      <c r="Z2" s="1">
        <v>35309</v>
      </c>
      <c r="AA2" s="1">
        <v>15287</v>
      </c>
      <c r="AB2" s="1">
        <v>4762</v>
      </c>
      <c r="AC2" s="1">
        <v>2578</v>
      </c>
      <c r="AD2" s="1">
        <v>-1156</v>
      </c>
      <c r="AE2" s="1">
        <v>7254</v>
      </c>
      <c r="AF2" s="1">
        <v>3254</v>
      </c>
      <c r="AH2" s="6">
        <f>MIN(B2:T2)</f>
        <v>26541</v>
      </c>
    </row>
    <row r="3" spans="1:38">
      <c r="A3" s="1" t="s">
        <v>17</v>
      </c>
      <c r="B3" s="8">
        <v>8773</v>
      </c>
      <c r="C3" s="8">
        <v>309</v>
      </c>
      <c r="D3" s="8">
        <v>106186</v>
      </c>
      <c r="E3" s="8">
        <v>115250</v>
      </c>
      <c r="F3" s="8">
        <v>159513</v>
      </c>
      <c r="G3" s="8"/>
      <c r="H3" s="8"/>
      <c r="I3" s="8"/>
      <c r="J3" s="8"/>
      <c r="K3" s="8"/>
      <c r="L3" s="8">
        <v>193331</v>
      </c>
      <c r="M3" s="8">
        <v>185377</v>
      </c>
      <c r="N3" s="8">
        <v>190010</v>
      </c>
      <c r="O3" s="8">
        <v>216535</v>
      </c>
      <c r="P3" s="8">
        <v>112739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"/>
    </row>
    <row r="4" spans="1:38">
      <c r="A4" s="1" t="s">
        <v>9</v>
      </c>
      <c r="B4" s="2">
        <v>440035</v>
      </c>
      <c r="C4" s="2">
        <v>419681</v>
      </c>
      <c r="D4" s="2">
        <v>321466</v>
      </c>
      <c r="E4" s="2">
        <v>353303</v>
      </c>
      <c r="F4" s="2">
        <v>366678</v>
      </c>
      <c r="G4" s="2">
        <v>312711</v>
      </c>
      <c r="H4" s="2">
        <v>398472</v>
      </c>
      <c r="I4" s="2"/>
      <c r="J4" s="2"/>
      <c r="K4" s="2"/>
      <c r="L4" s="2"/>
      <c r="M4" s="2">
        <v>512557</v>
      </c>
      <c r="N4" s="2">
        <v>452903</v>
      </c>
      <c r="O4" s="2">
        <v>415267</v>
      </c>
      <c r="P4" s="2">
        <v>418319</v>
      </c>
      <c r="Q4" s="2">
        <v>332803</v>
      </c>
      <c r="R4" s="2">
        <v>432089</v>
      </c>
      <c r="S4" s="2">
        <v>334157</v>
      </c>
      <c r="T4" s="2">
        <v>341586</v>
      </c>
      <c r="U4" s="2">
        <v>307321</v>
      </c>
      <c r="V4" s="2"/>
      <c r="W4" s="2">
        <v>273246</v>
      </c>
      <c r="X4" s="2">
        <v>348861</v>
      </c>
      <c r="Y4" s="2">
        <v>214049</v>
      </c>
      <c r="Z4" s="2">
        <v>306706</v>
      </c>
      <c r="AA4" s="2">
        <v>304222</v>
      </c>
      <c r="AB4" s="2">
        <v>274408</v>
      </c>
      <c r="AC4" s="2">
        <v>249488</v>
      </c>
      <c r="AD4" s="2">
        <v>233942</v>
      </c>
      <c r="AE4" s="2">
        <v>188389</v>
      </c>
      <c r="AF4" s="2">
        <v>220054</v>
      </c>
      <c r="AG4" s="6"/>
      <c r="AH4" s="6">
        <v>85957</v>
      </c>
      <c r="AK4" s="6"/>
      <c r="AL4" s="6"/>
    </row>
    <row r="5" spans="1:38">
      <c r="A5" s="1" t="s">
        <v>18</v>
      </c>
      <c r="B5" s="2">
        <v>297986</v>
      </c>
      <c r="C5" s="2">
        <v>317673</v>
      </c>
      <c r="D5" s="2">
        <v>263400</v>
      </c>
      <c r="E5" s="2">
        <v>324741</v>
      </c>
      <c r="F5" s="2">
        <v>408548</v>
      </c>
      <c r="G5" s="2"/>
      <c r="H5" s="2"/>
      <c r="I5" s="2"/>
      <c r="J5" s="2"/>
      <c r="K5" s="2"/>
      <c r="L5" s="2">
        <v>406374</v>
      </c>
      <c r="M5" s="2">
        <v>407079</v>
      </c>
      <c r="N5" s="2">
        <v>414273</v>
      </c>
      <c r="O5" s="2">
        <v>303863</v>
      </c>
      <c r="P5" s="2">
        <v>286057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6"/>
      <c r="AK5" s="6"/>
      <c r="AL5" s="6"/>
    </row>
    <row r="6" spans="1:38">
      <c r="A6" s="1" t="s">
        <v>11</v>
      </c>
      <c r="B6" s="1">
        <v>337442</v>
      </c>
      <c r="C6" s="1">
        <v>337337</v>
      </c>
      <c r="D6" s="1">
        <v>349137</v>
      </c>
      <c r="E6" s="1">
        <v>346120</v>
      </c>
      <c r="F6" s="1">
        <v>334883</v>
      </c>
      <c r="G6" s="1">
        <v>333070</v>
      </c>
      <c r="H6" s="1">
        <v>418396</v>
      </c>
      <c r="I6" s="1"/>
      <c r="J6" s="1"/>
      <c r="K6" s="1"/>
      <c r="L6" s="1"/>
      <c r="M6" s="1">
        <v>358714</v>
      </c>
      <c r="N6" s="1">
        <v>357592</v>
      </c>
      <c r="O6" s="1">
        <v>385829</v>
      </c>
      <c r="P6" s="1">
        <v>368997</v>
      </c>
      <c r="Q6" s="1">
        <v>409976</v>
      </c>
      <c r="R6" s="1">
        <v>451783</v>
      </c>
      <c r="S6" s="1">
        <v>388794</v>
      </c>
      <c r="T6" s="1">
        <v>399630</v>
      </c>
      <c r="U6" s="1">
        <v>557755</v>
      </c>
      <c r="V6" s="1"/>
      <c r="W6" s="1">
        <v>505301</v>
      </c>
      <c r="X6" s="1">
        <v>589628</v>
      </c>
      <c r="Y6" s="1">
        <v>676989</v>
      </c>
      <c r="Z6" s="1">
        <v>726512</v>
      </c>
      <c r="AA6" s="1">
        <v>717697</v>
      </c>
      <c r="AB6" s="1">
        <v>726162</v>
      </c>
      <c r="AC6" s="1">
        <v>869651</v>
      </c>
      <c r="AD6" s="1">
        <v>834459</v>
      </c>
      <c r="AE6" s="1">
        <v>732718</v>
      </c>
      <c r="AF6" s="1"/>
      <c r="AH6" s="6">
        <f>MIN(B6:AG6)</f>
        <v>333070</v>
      </c>
      <c r="AK6" s="6"/>
      <c r="AL6" s="6"/>
    </row>
    <row r="7" spans="1:38">
      <c r="A7" s="1" t="s">
        <v>15</v>
      </c>
      <c r="B7" s="1">
        <v>336697</v>
      </c>
      <c r="C7" s="1">
        <v>292549</v>
      </c>
      <c r="D7" s="1">
        <v>248591</v>
      </c>
      <c r="E7" s="1">
        <v>269421</v>
      </c>
      <c r="F7" s="1">
        <v>347961</v>
      </c>
      <c r="G7" s="1"/>
      <c r="H7" s="1"/>
      <c r="I7" s="1"/>
      <c r="J7" s="1"/>
      <c r="K7" s="1"/>
      <c r="L7" s="1">
        <v>338971</v>
      </c>
      <c r="M7" s="1">
        <v>312005</v>
      </c>
      <c r="N7" s="1">
        <v>397308</v>
      </c>
      <c r="O7" s="1">
        <v>307772</v>
      </c>
      <c r="P7" s="1">
        <v>290798</v>
      </c>
      <c r="Q7" s="2"/>
      <c r="R7" s="2"/>
      <c r="S7" s="2"/>
      <c r="T7" s="2"/>
      <c r="U7" s="2"/>
      <c r="V7" s="2"/>
      <c r="W7" s="3"/>
      <c r="X7" s="2"/>
      <c r="Y7" s="2"/>
      <c r="Z7" s="2"/>
      <c r="AA7" s="2"/>
      <c r="AB7" s="2"/>
      <c r="AC7" s="2"/>
      <c r="AD7" s="3"/>
      <c r="AE7" s="2"/>
      <c r="AF7" s="2"/>
      <c r="AG7" s="6"/>
      <c r="AK7" s="6"/>
      <c r="AL7" s="6"/>
    </row>
    <row r="8" spans="1:38">
      <c r="A8" s="1" t="s">
        <v>13</v>
      </c>
      <c r="B8" s="2">
        <v>236621</v>
      </c>
      <c r="C8" s="2">
        <v>171596</v>
      </c>
      <c r="D8" s="2">
        <v>210405</v>
      </c>
      <c r="E8" s="2">
        <v>189657</v>
      </c>
      <c r="F8" s="2">
        <v>212702</v>
      </c>
      <c r="G8" s="2">
        <v>141933</v>
      </c>
      <c r="H8" s="2">
        <v>195999</v>
      </c>
      <c r="I8" s="2"/>
      <c r="J8" s="2"/>
      <c r="K8" s="2"/>
      <c r="L8" s="2"/>
      <c r="M8" s="2">
        <v>238748</v>
      </c>
      <c r="N8" s="2">
        <v>179923</v>
      </c>
      <c r="O8" s="2">
        <v>259268</v>
      </c>
      <c r="P8" s="2">
        <v>305982</v>
      </c>
      <c r="Q8" s="2">
        <v>267084</v>
      </c>
      <c r="R8" s="2">
        <v>278611</v>
      </c>
      <c r="S8" s="2">
        <v>321163</v>
      </c>
      <c r="T8" s="2">
        <v>323294</v>
      </c>
      <c r="U8" s="2">
        <v>279831</v>
      </c>
      <c r="V8" s="2"/>
      <c r="W8" s="2">
        <v>345391.5</v>
      </c>
      <c r="X8" s="2">
        <v>392098</v>
      </c>
      <c r="Y8" s="2">
        <v>404393</v>
      </c>
      <c r="Z8" s="2">
        <v>408585</v>
      </c>
      <c r="AA8" s="2">
        <v>510993</v>
      </c>
      <c r="AB8" s="2">
        <v>510945</v>
      </c>
      <c r="AC8" s="2">
        <v>506940</v>
      </c>
      <c r="AD8" s="2">
        <v>409232.5</v>
      </c>
      <c r="AE8" s="2">
        <v>346398</v>
      </c>
      <c r="AF8" s="2">
        <v>347054</v>
      </c>
      <c r="AG8" s="6"/>
      <c r="AH8" s="6">
        <f>MIN(B8:AG8)</f>
        <v>141933</v>
      </c>
    </row>
    <row r="9" spans="1:38">
      <c r="A9" s="1" t="s">
        <v>16</v>
      </c>
      <c r="B9" s="2">
        <v>141136</v>
      </c>
      <c r="C9" s="2">
        <v>164800</v>
      </c>
      <c r="D9" s="2">
        <v>219172</v>
      </c>
      <c r="E9" s="2">
        <v>178398</v>
      </c>
      <c r="F9" s="2">
        <v>234304</v>
      </c>
      <c r="G9" s="2"/>
      <c r="H9" s="2"/>
      <c r="I9" s="2"/>
      <c r="J9" s="2"/>
      <c r="K9" s="2"/>
      <c r="L9" s="2">
        <v>249416</v>
      </c>
      <c r="M9" s="2">
        <v>237580.5</v>
      </c>
      <c r="N9" s="2">
        <v>234576</v>
      </c>
      <c r="O9" s="2">
        <v>144544</v>
      </c>
      <c r="P9" s="2">
        <v>95986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1" spans="1:38">
      <c r="A11" s="4" t="s">
        <v>2</v>
      </c>
      <c r="AH11" s="4" t="s">
        <v>3</v>
      </c>
    </row>
    <row r="12" spans="1:38">
      <c r="A12" s="1" t="s">
        <v>7</v>
      </c>
      <c r="B12" s="1">
        <f t="shared" ref="B12:H12" si="0">B2-$AH$2</f>
        <v>0</v>
      </c>
      <c r="C12" s="1">
        <f t="shared" si="0"/>
        <v>59630</v>
      </c>
      <c r="D12" s="1">
        <f t="shared" si="0"/>
        <v>52512</v>
      </c>
      <c r="E12" s="1">
        <f t="shared" si="0"/>
        <v>126870</v>
      </c>
      <c r="F12" s="1">
        <f t="shared" si="0"/>
        <v>115858</v>
      </c>
      <c r="G12" s="1">
        <f t="shared" si="0"/>
        <v>121376</v>
      </c>
      <c r="H12" s="1">
        <f t="shared" si="0"/>
        <v>115927</v>
      </c>
      <c r="I12" s="1"/>
      <c r="J12" s="1"/>
      <c r="K12" s="1"/>
      <c r="L12" s="1"/>
      <c r="M12" s="1">
        <f>M2-$AH$2</f>
        <v>86846</v>
      </c>
      <c r="N12" s="1">
        <f t="shared" ref="N12:O12" si="1">N2-$AH$2</f>
        <v>78251</v>
      </c>
      <c r="O12" s="1">
        <f t="shared" si="1"/>
        <v>104897</v>
      </c>
      <c r="P12" s="1">
        <f t="shared" ref="P12:U12" si="2">P2-$AH$2</f>
        <v>107476</v>
      </c>
      <c r="Q12" s="1">
        <f t="shared" si="2"/>
        <v>80192.5</v>
      </c>
      <c r="R12" s="1">
        <f t="shared" si="2"/>
        <v>74399</v>
      </c>
      <c r="S12" s="1">
        <f t="shared" si="2"/>
        <v>70681</v>
      </c>
      <c r="T12" s="1">
        <f t="shared" si="2"/>
        <v>63401</v>
      </c>
      <c r="U12" s="1">
        <f t="shared" si="2"/>
        <v>28651</v>
      </c>
      <c r="V12" s="1"/>
      <c r="W12" s="1">
        <f t="shared" ref="W12:AF12" si="3">W2-$AH$2</f>
        <v>28502</v>
      </c>
      <c r="X12" s="1">
        <f t="shared" si="3"/>
        <v>31262</v>
      </c>
      <c r="Y12" s="1">
        <f t="shared" si="3"/>
        <v>-15599</v>
      </c>
      <c r="Z12" s="1">
        <f t="shared" si="3"/>
        <v>8768</v>
      </c>
      <c r="AA12" s="1">
        <f t="shared" si="3"/>
        <v>-11254</v>
      </c>
      <c r="AB12" s="1">
        <f t="shared" si="3"/>
        <v>-21779</v>
      </c>
      <c r="AC12" s="1">
        <f t="shared" si="3"/>
        <v>-23963</v>
      </c>
      <c r="AD12" s="1">
        <f t="shared" si="3"/>
        <v>-27697</v>
      </c>
      <c r="AE12" s="1">
        <f t="shared" si="3"/>
        <v>-19287</v>
      </c>
      <c r="AF12" s="1">
        <f t="shared" si="3"/>
        <v>-23287</v>
      </c>
      <c r="AH12" s="4">
        <f>MAX(B12:AG12)</f>
        <v>126870</v>
      </c>
    </row>
    <row r="13" spans="1:38">
      <c r="A13" s="1" t="s">
        <v>17</v>
      </c>
      <c r="B13" s="1">
        <f>B3-$AH$2</f>
        <v>-17768</v>
      </c>
      <c r="C13" s="1">
        <f>C3-$AH$2</f>
        <v>-26232</v>
      </c>
      <c r="D13" s="1">
        <f>D3-$AH$2</f>
        <v>79645</v>
      </c>
      <c r="E13" s="1">
        <f>E3-$AH$2</f>
        <v>88709</v>
      </c>
      <c r="F13" s="1">
        <f>F3-$AH$2</f>
        <v>132972</v>
      </c>
      <c r="G13" s="1"/>
      <c r="H13" s="1"/>
      <c r="I13" s="1"/>
      <c r="J13" s="1"/>
      <c r="K13" s="1"/>
      <c r="L13" s="1">
        <f t="shared" ref="L13:O13" si="4">L3-$AH$2</f>
        <v>166790</v>
      </c>
      <c r="M13" s="1">
        <f t="shared" si="4"/>
        <v>158836</v>
      </c>
      <c r="N13" s="1">
        <f t="shared" si="4"/>
        <v>163469</v>
      </c>
      <c r="O13" s="1">
        <f t="shared" si="4"/>
        <v>189994</v>
      </c>
      <c r="P13" s="1">
        <f>P3-$AH$2</f>
        <v>86198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8">
      <c r="A14" s="1" t="s">
        <v>9</v>
      </c>
      <c r="B14" s="1">
        <f>B4-$AH$4</f>
        <v>354078</v>
      </c>
      <c r="C14" s="1">
        <f t="shared" ref="C14:AF15" si="5">C4-$AH$4</f>
        <v>333724</v>
      </c>
      <c r="D14" s="1">
        <f t="shared" si="5"/>
        <v>235509</v>
      </c>
      <c r="E14" s="1">
        <f t="shared" si="5"/>
        <v>267346</v>
      </c>
      <c r="F14" s="1">
        <f t="shared" si="5"/>
        <v>280721</v>
      </c>
      <c r="G14" s="1">
        <f t="shared" si="5"/>
        <v>226754</v>
      </c>
      <c r="H14" s="1">
        <f t="shared" si="5"/>
        <v>312515</v>
      </c>
      <c r="I14" s="1"/>
      <c r="J14" s="1"/>
      <c r="K14" s="1"/>
      <c r="L14" s="1"/>
      <c r="M14" s="1">
        <f t="shared" ref="M14:O14" si="6">M4-$AH$4</f>
        <v>426600</v>
      </c>
      <c r="N14" s="1">
        <f t="shared" si="6"/>
        <v>366946</v>
      </c>
      <c r="O14" s="1">
        <f t="shared" si="6"/>
        <v>329310</v>
      </c>
      <c r="P14" s="1">
        <f t="shared" si="5"/>
        <v>332362</v>
      </c>
      <c r="Q14" s="1">
        <f t="shared" si="5"/>
        <v>246846</v>
      </c>
      <c r="R14" s="1">
        <f t="shared" si="5"/>
        <v>346132</v>
      </c>
      <c r="S14" s="1">
        <f t="shared" si="5"/>
        <v>248200</v>
      </c>
      <c r="T14" s="1">
        <f t="shared" si="5"/>
        <v>255629</v>
      </c>
      <c r="U14" s="1">
        <f t="shared" si="5"/>
        <v>221364</v>
      </c>
      <c r="V14" s="1"/>
      <c r="W14" s="1">
        <f t="shared" si="5"/>
        <v>187289</v>
      </c>
      <c r="X14" s="1">
        <f t="shared" si="5"/>
        <v>262904</v>
      </c>
      <c r="Y14" s="1">
        <f t="shared" si="5"/>
        <v>128092</v>
      </c>
      <c r="Z14" s="1">
        <f t="shared" si="5"/>
        <v>220749</v>
      </c>
      <c r="AA14" s="1">
        <f t="shared" si="5"/>
        <v>218265</v>
      </c>
      <c r="AB14" s="1">
        <f t="shared" si="5"/>
        <v>188451</v>
      </c>
      <c r="AC14" s="1">
        <f t="shared" si="5"/>
        <v>163531</v>
      </c>
      <c r="AD14" s="1">
        <f t="shared" si="5"/>
        <v>147985</v>
      </c>
      <c r="AE14" s="1">
        <f t="shared" si="5"/>
        <v>102432</v>
      </c>
      <c r="AF14" s="1">
        <f t="shared" si="5"/>
        <v>134097</v>
      </c>
      <c r="AH14" s="4">
        <f>MAX(B14:AG14)</f>
        <v>426600</v>
      </c>
    </row>
    <row r="15" spans="1:38">
      <c r="A15" s="1" t="s">
        <v>18</v>
      </c>
      <c r="B15" s="1">
        <f>B5-$AH$4</f>
        <v>212029</v>
      </c>
      <c r="C15" s="1">
        <f t="shared" ref="C15:F15" si="7">C5-$AH$4</f>
        <v>231716</v>
      </c>
      <c r="D15" s="1">
        <f t="shared" si="7"/>
        <v>177443</v>
      </c>
      <c r="E15" s="1">
        <f t="shared" si="7"/>
        <v>238784</v>
      </c>
      <c r="F15" s="1">
        <f t="shared" si="7"/>
        <v>322591</v>
      </c>
      <c r="G15" s="1"/>
      <c r="H15" s="1"/>
      <c r="I15" s="1"/>
      <c r="J15" s="1"/>
      <c r="K15" s="1"/>
      <c r="L15" s="1">
        <f t="shared" ref="L15:O15" si="8">L5-$AH$4</f>
        <v>320417</v>
      </c>
      <c r="M15" s="1">
        <f t="shared" si="8"/>
        <v>321122</v>
      </c>
      <c r="N15" s="1">
        <f t="shared" si="8"/>
        <v>328316</v>
      </c>
      <c r="O15" s="1">
        <f t="shared" si="8"/>
        <v>217906</v>
      </c>
      <c r="P15" s="1">
        <f t="shared" si="5"/>
        <v>200100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8">
      <c r="A16" s="1" t="s">
        <v>11</v>
      </c>
      <c r="B16" s="1">
        <f>B6-$AH$6</f>
        <v>4372</v>
      </c>
      <c r="C16" s="1">
        <f t="shared" ref="C16:AE16" si="9">C6-$AH$6</f>
        <v>4267</v>
      </c>
      <c r="D16" s="1">
        <f t="shared" si="9"/>
        <v>16067</v>
      </c>
      <c r="E16" s="1">
        <f t="shared" si="9"/>
        <v>13050</v>
      </c>
      <c r="F16" s="1">
        <f t="shared" si="9"/>
        <v>1813</v>
      </c>
      <c r="G16" s="1">
        <f t="shared" si="9"/>
        <v>0</v>
      </c>
      <c r="H16" s="1">
        <f t="shared" si="9"/>
        <v>85326</v>
      </c>
      <c r="I16" s="1"/>
      <c r="J16" s="1"/>
      <c r="K16" s="1"/>
      <c r="L16" s="1"/>
      <c r="M16" s="1">
        <f t="shared" ref="M16:P16" si="10">M6-$AH$6</f>
        <v>25644</v>
      </c>
      <c r="N16" s="1">
        <f t="shared" si="10"/>
        <v>24522</v>
      </c>
      <c r="O16" s="1">
        <f t="shared" si="10"/>
        <v>52759</v>
      </c>
      <c r="P16" s="1">
        <f t="shared" si="10"/>
        <v>35927</v>
      </c>
      <c r="Q16" s="1">
        <f t="shared" si="9"/>
        <v>76906</v>
      </c>
      <c r="R16" s="1">
        <f t="shared" si="9"/>
        <v>118713</v>
      </c>
      <c r="S16" s="1">
        <f t="shared" si="9"/>
        <v>55724</v>
      </c>
      <c r="T16" s="1">
        <f t="shared" si="9"/>
        <v>66560</v>
      </c>
      <c r="U16" s="1">
        <f t="shared" si="9"/>
        <v>224685</v>
      </c>
      <c r="V16" s="1"/>
      <c r="W16" s="1">
        <f t="shared" si="9"/>
        <v>172231</v>
      </c>
      <c r="X16" s="1">
        <f t="shared" si="9"/>
        <v>256558</v>
      </c>
      <c r="Y16" s="1">
        <f t="shared" si="9"/>
        <v>343919</v>
      </c>
      <c r="Z16" s="1">
        <f t="shared" si="9"/>
        <v>393442</v>
      </c>
      <c r="AA16" s="1">
        <f t="shared" si="9"/>
        <v>384627</v>
      </c>
      <c r="AB16" s="1">
        <f t="shared" si="9"/>
        <v>393092</v>
      </c>
      <c r="AC16" s="1">
        <f t="shared" si="9"/>
        <v>536581</v>
      </c>
      <c r="AD16" s="1">
        <f t="shared" si="9"/>
        <v>501389</v>
      </c>
      <c r="AE16" s="1">
        <f t="shared" si="9"/>
        <v>399648</v>
      </c>
      <c r="AF16" s="1"/>
      <c r="AH16" s="4">
        <f>MAX(B16:AG16)</f>
        <v>536581</v>
      </c>
    </row>
    <row r="17" spans="1:34">
      <c r="A17" s="1" t="s">
        <v>15</v>
      </c>
      <c r="B17" s="1">
        <f>B7-$AH$6</f>
        <v>3627</v>
      </c>
      <c r="C17" s="1">
        <f t="shared" ref="C17:F17" si="11">C7-$AH$6</f>
        <v>-40521</v>
      </c>
      <c r="D17" s="1">
        <f t="shared" si="11"/>
        <v>-84479</v>
      </c>
      <c r="E17" s="1">
        <f t="shared" si="11"/>
        <v>-63649</v>
      </c>
      <c r="F17" s="1">
        <f t="shared" si="11"/>
        <v>14891</v>
      </c>
      <c r="G17" s="1"/>
      <c r="H17" s="1"/>
      <c r="I17" s="1"/>
      <c r="J17" s="1"/>
      <c r="K17" s="1"/>
      <c r="L17" s="1">
        <f t="shared" ref="L17:P17" si="12">L7-$AH$6</f>
        <v>5901</v>
      </c>
      <c r="M17" s="1">
        <f t="shared" si="12"/>
        <v>-21065</v>
      </c>
      <c r="N17" s="1">
        <f t="shared" si="12"/>
        <v>64238</v>
      </c>
      <c r="O17" s="1">
        <f t="shared" si="12"/>
        <v>-25298</v>
      </c>
      <c r="P17" s="1">
        <f t="shared" si="12"/>
        <v>-42272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4">
      <c r="A18" s="1" t="s">
        <v>13</v>
      </c>
      <c r="B18" s="1">
        <f>B8-$AH$8</f>
        <v>94688</v>
      </c>
      <c r="C18" s="1">
        <f t="shared" ref="C18:AF18" si="13">C8-$AH$8</f>
        <v>29663</v>
      </c>
      <c r="D18" s="1">
        <f t="shared" si="13"/>
        <v>68472</v>
      </c>
      <c r="E18" s="1">
        <f t="shared" si="13"/>
        <v>47724</v>
      </c>
      <c r="F18" s="1">
        <f t="shared" si="13"/>
        <v>70769</v>
      </c>
      <c r="G18" s="1">
        <f t="shared" si="13"/>
        <v>0</v>
      </c>
      <c r="H18" s="1">
        <f t="shared" si="13"/>
        <v>54066</v>
      </c>
      <c r="I18" s="1"/>
      <c r="J18" s="1"/>
      <c r="K18" s="1"/>
      <c r="L18" s="1"/>
      <c r="M18" s="1">
        <f t="shared" si="13"/>
        <v>96815</v>
      </c>
      <c r="N18" s="1">
        <f t="shared" si="13"/>
        <v>37990</v>
      </c>
      <c r="O18" s="1">
        <f t="shared" si="13"/>
        <v>117335</v>
      </c>
      <c r="P18" s="1">
        <f t="shared" si="13"/>
        <v>164049</v>
      </c>
      <c r="Q18" s="1">
        <f t="shared" si="13"/>
        <v>125151</v>
      </c>
      <c r="R18" s="1">
        <f t="shared" si="13"/>
        <v>136678</v>
      </c>
      <c r="S18" s="1">
        <f t="shared" si="13"/>
        <v>179230</v>
      </c>
      <c r="T18" s="1">
        <f t="shared" si="13"/>
        <v>181361</v>
      </c>
      <c r="U18" s="1">
        <f t="shared" si="13"/>
        <v>137898</v>
      </c>
      <c r="V18" s="1"/>
      <c r="W18" s="1">
        <f t="shared" si="13"/>
        <v>203458.5</v>
      </c>
      <c r="X18" s="1">
        <f t="shared" si="13"/>
        <v>250165</v>
      </c>
      <c r="Y18" s="1">
        <f t="shared" si="13"/>
        <v>262460</v>
      </c>
      <c r="Z18" s="1">
        <f t="shared" si="13"/>
        <v>266652</v>
      </c>
      <c r="AA18" s="1">
        <f t="shared" si="13"/>
        <v>369060</v>
      </c>
      <c r="AB18" s="1">
        <f t="shared" si="13"/>
        <v>369012</v>
      </c>
      <c r="AC18" s="1">
        <f t="shared" si="13"/>
        <v>365007</v>
      </c>
      <c r="AD18" s="1">
        <f t="shared" si="13"/>
        <v>267299.5</v>
      </c>
      <c r="AE18" s="1">
        <f t="shared" si="13"/>
        <v>204465</v>
      </c>
      <c r="AF18" s="1">
        <f t="shared" si="13"/>
        <v>205121</v>
      </c>
      <c r="AH18" s="4">
        <f>MAX(B18:AG18)</f>
        <v>369060</v>
      </c>
    </row>
    <row r="19" spans="1:34">
      <c r="A19" s="1" t="s">
        <v>16</v>
      </c>
      <c r="B19" s="1">
        <f>B9-$AH$8</f>
        <v>-797</v>
      </c>
      <c r="C19" s="1">
        <f t="shared" ref="C19:P19" si="14">C9-$AH$8</f>
        <v>22867</v>
      </c>
      <c r="D19" s="1">
        <f t="shared" si="14"/>
        <v>77239</v>
      </c>
      <c r="E19" s="1">
        <f t="shared" si="14"/>
        <v>36465</v>
      </c>
      <c r="F19" s="1">
        <f t="shared" si="14"/>
        <v>92371</v>
      </c>
      <c r="G19" s="1"/>
      <c r="H19" s="1"/>
      <c r="I19" s="1"/>
      <c r="J19" s="1"/>
      <c r="K19" s="1"/>
      <c r="L19" s="1">
        <f t="shared" si="14"/>
        <v>107483</v>
      </c>
      <c r="M19" s="1">
        <f t="shared" si="14"/>
        <v>95647.5</v>
      </c>
      <c r="N19" s="1">
        <f t="shared" si="14"/>
        <v>92643</v>
      </c>
      <c r="O19" s="1">
        <f t="shared" si="14"/>
        <v>2611</v>
      </c>
      <c r="P19" s="1">
        <f t="shared" si="14"/>
        <v>-45947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1" spans="1:34">
      <c r="A21" s="4" t="s">
        <v>4</v>
      </c>
    </row>
    <row r="22" spans="1:34">
      <c r="A22" s="1" t="s">
        <v>5</v>
      </c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</row>
    <row r="23" spans="1:34">
      <c r="A23" s="1" t="s">
        <v>7</v>
      </c>
      <c r="B23" s="7">
        <f t="shared" ref="B23:AF24" si="15">B12/$AH$12</f>
        <v>0</v>
      </c>
      <c r="C23" s="7">
        <f t="shared" si="15"/>
        <v>0.47000867029242532</v>
      </c>
      <c r="D23" s="7">
        <f t="shared" si="15"/>
        <v>0.41390399621659968</v>
      </c>
      <c r="E23" s="7">
        <f t="shared" si="15"/>
        <v>1</v>
      </c>
      <c r="F23" s="7">
        <f t="shared" si="15"/>
        <v>0.91320249073855131</v>
      </c>
      <c r="G23" s="7">
        <f t="shared" si="15"/>
        <v>0.95669583037755179</v>
      </c>
      <c r="H23" s="7">
        <f t="shared" si="15"/>
        <v>0.91374635453613939</v>
      </c>
      <c r="I23" s="7"/>
      <c r="J23" s="7"/>
      <c r="K23" s="7"/>
      <c r="L23" s="7"/>
      <c r="M23" s="7">
        <f t="shared" ref="M23:O23" si="16">M12/$AH$12</f>
        <v>0.68452746906282025</v>
      </c>
      <c r="N23" s="7">
        <f>N12/$AH$12</f>
        <v>0.61678095688500034</v>
      </c>
      <c r="O23" s="7">
        <f t="shared" si="16"/>
        <v>0.82680696776227636</v>
      </c>
      <c r="P23" s="7">
        <f t="shared" si="15"/>
        <v>0.84713486245763381</v>
      </c>
      <c r="Q23" s="7">
        <f t="shared" si="15"/>
        <v>0.63208402301568534</v>
      </c>
      <c r="R23" s="7">
        <f t="shared" si="15"/>
        <v>0.58641916922834403</v>
      </c>
      <c r="S23" s="7">
        <f t="shared" si="15"/>
        <v>0.55711358083077167</v>
      </c>
      <c r="T23" s="7">
        <f t="shared" si="15"/>
        <v>0.49973200914321747</v>
      </c>
      <c r="U23" s="7">
        <f t="shared" si="15"/>
        <v>0.2258295893434224</v>
      </c>
      <c r="V23" s="7"/>
      <c r="W23" s="7">
        <f t="shared" si="15"/>
        <v>0.22465515882399306</v>
      </c>
      <c r="X23" s="7">
        <f t="shared" si="15"/>
        <v>0.24640971072751636</v>
      </c>
      <c r="Y23" s="7">
        <f t="shared" si="15"/>
        <v>-0.12295262867502167</v>
      </c>
      <c r="Z23" s="7">
        <f t="shared" si="15"/>
        <v>6.9110112713801533E-2</v>
      </c>
      <c r="AA23" s="7">
        <f t="shared" si="15"/>
        <v>-8.8704973595018527E-2</v>
      </c>
      <c r="AB23" s="7">
        <f t="shared" si="15"/>
        <v>-0.17166390793725861</v>
      </c>
      <c r="AC23" s="7">
        <f t="shared" si="15"/>
        <v>-0.18887837944352487</v>
      </c>
      <c r="AD23" s="7">
        <f t="shared" si="15"/>
        <v>-0.21831008118546544</v>
      </c>
      <c r="AE23" s="7">
        <f t="shared" si="15"/>
        <v>-0.15202175455190353</v>
      </c>
      <c r="AF23" s="7">
        <f t="shared" si="15"/>
        <v>-0.18355009064396627</v>
      </c>
      <c r="AG23" s="5"/>
    </row>
    <row r="24" spans="1:34">
      <c r="A24" s="1" t="s">
        <v>17</v>
      </c>
      <c r="B24" s="7">
        <f t="shared" si="15"/>
        <v>-0.1400488689209427</v>
      </c>
      <c r="C24" s="7">
        <f t="shared" ref="C24:F24" si="17">C13/$AH$12</f>
        <v>-0.20676282809174745</v>
      </c>
      <c r="D24" s="7">
        <f t="shared" si="17"/>
        <v>0.62776858201308428</v>
      </c>
      <c r="E24" s="7">
        <f t="shared" si="17"/>
        <v>0.69921179159769842</v>
      </c>
      <c r="F24" s="7">
        <f t="shared" si="17"/>
        <v>1.0480964767084417</v>
      </c>
      <c r="G24" s="7"/>
      <c r="H24" s="7"/>
      <c r="I24" s="7"/>
      <c r="J24" s="7"/>
      <c r="K24" s="7"/>
      <c r="L24" s="7">
        <f>L13/$AH$12</f>
        <v>1.3146527941987862</v>
      </c>
      <c r="M24" s="7">
        <f t="shared" ref="M24:P24" si="18">M13/$AH$12</f>
        <v>1.2519586978797195</v>
      </c>
      <c r="N24" s="7">
        <f t="shared" si="18"/>
        <v>1.2884763931583512</v>
      </c>
      <c r="O24" s="7">
        <f t="shared" si="18"/>
        <v>1.4975486718688422</v>
      </c>
      <c r="P24" s="7">
        <f t="shared" si="18"/>
        <v>0.67941987861590603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/>
    </row>
    <row r="25" spans="1:34">
      <c r="A25" s="1" t="s">
        <v>9</v>
      </c>
      <c r="B25" s="7">
        <f>B14/$AH$14</f>
        <v>0.83</v>
      </c>
      <c r="C25" s="7">
        <f t="shared" ref="C25:AF25" si="19">C14/$AH$14</f>
        <v>0.78228785747773089</v>
      </c>
      <c r="D25" s="7">
        <f t="shared" si="19"/>
        <v>0.55206047819971871</v>
      </c>
      <c r="E25" s="7">
        <f t="shared" si="19"/>
        <v>0.62669010782934831</v>
      </c>
      <c r="F25" s="7">
        <f t="shared" si="19"/>
        <v>0.6580426629160806</v>
      </c>
      <c r="G25" s="7">
        <f t="shared" si="19"/>
        <v>0.53153774027191747</v>
      </c>
      <c r="H25" s="7">
        <f t="shared" si="19"/>
        <v>0.73257149554617906</v>
      </c>
      <c r="I25" s="7"/>
      <c r="J25" s="7"/>
      <c r="K25" s="7"/>
      <c r="L25" s="7"/>
      <c r="M25" s="7">
        <f t="shared" ref="M25:O25" si="20">M14/$AH$14</f>
        <v>1</v>
      </c>
      <c r="N25" s="7">
        <f t="shared" si="20"/>
        <v>0.86016408813877165</v>
      </c>
      <c r="O25" s="7">
        <f t="shared" si="20"/>
        <v>0.77194092827004224</v>
      </c>
      <c r="P25" s="7">
        <f t="shared" si="19"/>
        <v>0.77909517112048754</v>
      </c>
      <c r="Q25" s="7">
        <f t="shared" si="19"/>
        <v>0.57863572433192689</v>
      </c>
      <c r="R25" s="7">
        <f t="shared" si="19"/>
        <v>0.81137365213314583</v>
      </c>
      <c r="S25" s="7">
        <f t="shared" si="19"/>
        <v>0.58180965775902482</v>
      </c>
      <c r="T25" s="7">
        <f t="shared" si="19"/>
        <v>0.59922409751523675</v>
      </c>
      <c r="U25" s="7">
        <f t="shared" si="19"/>
        <v>0.51890295358649785</v>
      </c>
      <c r="V25" s="7"/>
      <c r="W25" s="7">
        <f t="shared" si="19"/>
        <v>0.43902719174871074</v>
      </c>
      <c r="X25" s="7">
        <f t="shared" si="19"/>
        <v>0.61627754336615093</v>
      </c>
      <c r="Y25" s="7">
        <f t="shared" si="19"/>
        <v>0.3002625410220347</v>
      </c>
      <c r="Z25" s="7">
        <f t="shared" si="19"/>
        <v>0.51746132208157525</v>
      </c>
      <c r="AA25" s="7">
        <f t="shared" si="19"/>
        <v>0.5116385372714487</v>
      </c>
      <c r="AB25" s="7">
        <f t="shared" si="19"/>
        <v>0.44175105485232069</v>
      </c>
      <c r="AC25" s="7">
        <f t="shared" si="19"/>
        <v>0.38333567744960151</v>
      </c>
      <c r="AD25" s="7">
        <f t="shared" si="19"/>
        <v>0.34689404594467887</v>
      </c>
      <c r="AE25" s="7">
        <f t="shared" si="19"/>
        <v>0.24011251758087201</v>
      </c>
      <c r="AF25" s="7">
        <f t="shared" si="19"/>
        <v>0.31433895921237692</v>
      </c>
      <c r="AG25" s="5"/>
    </row>
    <row r="26" spans="1:34">
      <c r="A26" s="1" t="s">
        <v>18</v>
      </c>
      <c r="B26" s="7">
        <f>B15/$AH$14</f>
        <v>0.49702062822315984</v>
      </c>
      <c r="C26" s="7">
        <f t="shared" ref="C26:F26" si="21">C15/$AH$14</f>
        <v>0.54316924519456167</v>
      </c>
      <c r="D26" s="7">
        <f t="shared" si="21"/>
        <v>0.41594702297233943</v>
      </c>
      <c r="E26" s="7">
        <f t="shared" si="21"/>
        <v>0.55973745897796534</v>
      </c>
      <c r="F26" s="7">
        <f t="shared" si="21"/>
        <v>0.75619081106422881</v>
      </c>
      <c r="G26" s="7"/>
      <c r="H26" s="7"/>
      <c r="I26" s="7"/>
      <c r="J26" s="7"/>
      <c r="K26" s="7"/>
      <c r="L26" s="7">
        <f>L15/$AH$14</f>
        <v>0.75109470229723396</v>
      </c>
      <c r="M26" s="7">
        <f t="shared" ref="M26:P26" si="22">M15/$AH$14</f>
        <v>0.75274730426629166</v>
      </c>
      <c r="N26" s="7">
        <f t="shared" si="22"/>
        <v>0.76961087669948425</v>
      </c>
      <c r="O26" s="7">
        <f t="shared" si="22"/>
        <v>0.51079699953117674</v>
      </c>
      <c r="P26" s="7">
        <f t="shared" si="22"/>
        <v>0.46905766526019693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/>
    </row>
    <row r="27" spans="1:34">
      <c r="A27" s="1" t="s">
        <v>11</v>
      </c>
      <c r="B27" s="7">
        <f>B16/$AH$16</f>
        <v>8.1478844759691454E-3</v>
      </c>
      <c r="C27" s="7">
        <f t="shared" ref="C27:AE27" si="23">C16/$AH$16</f>
        <v>7.9522010656359436E-3</v>
      </c>
      <c r="D27" s="7">
        <f t="shared" si="23"/>
        <v>2.994328908403391E-2</v>
      </c>
      <c r="E27" s="7">
        <f t="shared" si="23"/>
        <v>2.4320652427126565E-2</v>
      </c>
      <c r="F27" s="7">
        <f t="shared" si="23"/>
        <v>3.3788002184199591E-3</v>
      </c>
      <c r="G27" s="7">
        <f t="shared" si="23"/>
        <v>0</v>
      </c>
      <c r="H27" s="7">
        <f t="shared" si="23"/>
        <v>0.15901793019134111</v>
      </c>
      <c r="I27" s="7"/>
      <c r="J27" s="7"/>
      <c r="K27" s="7"/>
      <c r="L27" s="7"/>
      <c r="M27" s="7">
        <f t="shared" ref="M27:P27" si="24">M16/$AH$16</f>
        <v>4.7791479757948938E-2</v>
      </c>
      <c r="N27" s="7">
        <f t="shared" si="24"/>
        <v>4.5700462744674153E-2</v>
      </c>
      <c r="O27" s="7">
        <f t="shared" si="24"/>
        <v>9.8324390912089693E-2</v>
      </c>
      <c r="P27" s="7">
        <f t="shared" si="24"/>
        <v>6.6955408409913875E-2</v>
      </c>
      <c r="Q27" s="7">
        <f t="shared" si="23"/>
        <v>0.14332598433414526</v>
      </c>
      <c r="R27" s="7">
        <f t="shared" si="23"/>
        <v>0.22123966372271847</v>
      </c>
      <c r="S27" s="7">
        <f t="shared" si="23"/>
        <v>0.10385011768959393</v>
      </c>
      <c r="T27" s="7">
        <f t="shared" si="23"/>
        <v>0.1240446456359804</v>
      </c>
      <c r="U27" s="7">
        <f t="shared" si="23"/>
        <v>0.41873454334014809</v>
      </c>
      <c r="V27" s="7"/>
      <c r="W27" s="7">
        <f t="shared" si="23"/>
        <v>0.32097856614378817</v>
      </c>
      <c r="X27" s="7">
        <f t="shared" si="23"/>
        <v>0.47813470845967337</v>
      </c>
      <c r="Y27" s="7">
        <f t="shared" si="23"/>
        <v>0.64094516950842462</v>
      </c>
      <c r="Z27" s="7">
        <f t="shared" si="23"/>
        <v>0.73323878407919774</v>
      </c>
      <c r="AA27" s="7">
        <f t="shared" si="23"/>
        <v>0.71681069586884361</v>
      </c>
      <c r="AB27" s="7">
        <f t="shared" si="23"/>
        <v>0.73258650604475373</v>
      </c>
      <c r="AC27" s="7">
        <f t="shared" si="23"/>
        <v>1</v>
      </c>
      <c r="AD27" s="7">
        <f t="shared" si="23"/>
        <v>0.93441437546241857</v>
      </c>
      <c r="AE27" s="7">
        <f t="shared" si="23"/>
        <v>0.74480460545565352</v>
      </c>
      <c r="AF27" s="7"/>
      <c r="AG27" s="5"/>
    </row>
    <row r="28" spans="1:34">
      <c r="A28" s="1" t="s">
        <v>15</v>
      </c>
      <c r="B28" s="7">
        <f>B17/$AH$16</f>
        <v>6.7594640883669012E-3</v>
      </c>
      <c r="C28" s="7">
        <f t="shared" ref="C28:P28" si="25">C17/$AH$16</f>
        <v>-7.5517023524873231E-2</v>
      </c>
      <c r="D28" s="7">
        <f t="shared" si="25"/>
        <v>-0.15743941734798661</v>
      </c>
      <c r="E28" s="7">
        <f t="shared" si="25"/>
        <v>-0.11861955604093324</v>
      </c>
      <c r="F28" s="7">
        <f t="shared" si="25"/>
        <v>2.7751634888302047E-2</v>
      </c>
      <c r="G28" s="7"/>
      <c r="H28" s="7"/>
      <c r="I28" s="7"/>
      <c r="J28" s="7"/>
      <c r="K28" s="7"/>
      <c r="L28" s="7">
        <f>L17/$AH$16</f>
        <v>1.0997407660725966E-2</v>
      </c>
      <c r="M28" s="7">
        <f t="shared" ref="M28:O28" si="26">M17/$AH$16</f>
        <v>-3.9257819415894339E-2</v>
      </c>
      <c r="N28" s="7">
        <f t="shared" si="26"/>
        <v>0.11971724679032615</v>
      </c>
      <c r="O28" s="7">
        <f t="shared" si="26"/>
        <v>-4.7146656329612867E-2</v>
      </c>
      <c r="P28" s="7">
        <f t="shared" si="25"/>
        <v>-7.878027734862024E-2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/>
    </row>
    <row r="29" spans="1:34">
      <c r="A29" s="1" t="s">
        <v>13</v>
      </c>
      <c r="B29" s="7">
        <f>B18/$AH$18</f>
        <v>0.25656532813092719</v>
      </c>
      <c r="C29" s="7">
        <f t="shared" ref="C29:AF30" si="27">C18/$AH$18</f>
        <v>8.0374464856662872E-2</v>
      </c>
      <c r="D29" s="7">
        <f t="shared" si="27"/>
        <v>0.18553080799869939</v>
      </c>
      <c r="E29" s="7">
        <f t="shared" si="27"/>
        <v>0.12931230694196066</v>
      </c>
      <c r="F29" s="7">
        <f t="shared" si="27"/>
        <v>0.19175472822847234</v>
      </c>
      <c r="G29" s="7">
        <f t="shared" si="27"/>
        <v>0</v>
      </c>
      <c r="H29" s="7">
        <f t="shared" si="27"/>
        <v>0.14649650463339295</v>
      </c>
      <c r="I29" s="7"/>
      <c r="J29" s="7"/>
      <c r="K29" s="7"/>
      <c r="L29" s="7"/>
      <c r="M29" s="7">
        <f t="shared" ref="M29:Q29" si="28">M18/$AH$18</f>
        <v>0.26232861865279361</v>
      </c>
      <c r="N29" s="7">
        <f t="shared" si="28"/>
        <v>0.10293719178453369</v>
      </c>
      <c r="O29" s="7">
        <f t="shared" si="28"/>
        <v>0.3179293339836341</v>
      </c>
      <c r="P29" s="7">
        <f t="shared" si="28"/>
        <v>0.44450495854332628</v>
      </c>
      <c r="Q29" s="7">
        <f t="shared" si="28"/>
        <v>0.33910746220126808</v>
      </c>
      <c r="R29" s="7">
        <f t="shared" si="27"/>
        <v>0.37034086598385085</v>
      </c>
      <c r="S29" s="7">
        <f t="shared" si="27"/>
        <v>0.48563919145938328</v>
      </c>
      <c r="T29" s="7">
        <f t="shared" si="27"/>
        <v>0.49141332032731805</v>
      </c>
      <c r="U29" s="7">
        <f t="shared" si="27"/>
        <v>0.37364656153470982</v>
      </c>
      <c r="V29" s="7"/>
      <c r="W29" s="7">
        <f t="shared" si="27"/>
        <v>0.55128840838887982</v>
      </c>
      <c r="X29" s="7">
        <f t="shared" si="27"/>
        <v>0.67784371104969376</v>
      </c>
      <c r="Y29" s="7">
        <f t="shared" si="27"/>
        <v>0.71115807727740743</v>
      </c>
      <c r="Z29" s="7">
        <f t="shared" si="27"/>
        <v>0.72251666395708014</v>
      </c>
      <c r="AA29" s="7">
        <f t="shared" si="27"/>
        <v>1</v>
      </c>
      <c r="AB29" s="7">
        <f t="shared" si="27"/>
        <v>0.99986993984717931</v>
      </c>
      <c r="AC29" s="7">
        <f t="shared" si="27"/>
        <v>0.9890180458462039</v>
      </c>
      <c r="AD29" s="7">
        <f t="shared" si="27"/>
        <v>0.72427112122690074</v>
      </c>
      <c r="AE29" s="7">
        <f t="shared" si="27"/>
        <v>0.55401560721833853</v>
      </c>
      <c r="AF29" s="7">
        <f t="shared" si="27"/>
        <v>0.55579309597355442</v>
      </c>
      <c r="AG29" s="5"/>
    </row>
    <row r="30" spans="1:34">
      <c r="A30" s="1" t="s">
        <v>16</v>
      </c>
      <c r="B30" s="7">
        <f>B19/$AH$18</f>
        <v>-2.1595404541267004E-3</v>
      </c>
      <c r="C30" s="7">
        <f t="shared" ref="C30:P30" si="29">C19/$AH$18</f>
        <v>6.1960114886468326E-2</v>
      </c>
      <c r="D30" s="7">
        <f t="shared" si="29"/>
        <v>0.2092857529940931</v>
      </c>
      <c r="E30" s="7">
        <f t="shared" si="27"/>
        <v>9.8805072345960004E-2</v>
      </c>
      <c r="F30" s="7">
        <f t="shared" si="29"/>
        <v>0.25028721617081234</v>
      </c>
      <c r="G30" s="7"/>
      <c r="H30" s="7"/>
      <c r="I30" s="7"/>
      <c r="J30" s="7"/>
      <c r="K30" s="7"/>
      <c r="L30" s="7">
        <f>L19/$AH$18</f>
        <v>0.29123448761718962</v>
      </c>
      <c r="M30" s="7">
        <f t="shared" ref="M30:O30" si="30">M19/$AH$18</f>
        <v>0.25916517639408226</v>
      </c>
      <c r="N30" s="7">
        <f t="shared" si="30"/>
        <v>0.25102422370346283</v>
      </c>
      <c r="O30" s="7">
        <f t="shared" si="30"/>
        <v>7.0747303961415488E-3</v>
      </c>
      <c r="P30" s="7">
        <f t="shared" si="29"/>
        <v>-0.12449737170107841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"/>
  <sheetViews>
    <sheetView zoomScale="70" zoomScaleNormal="70" workbookViewId="0">
      <selection activeCell="I39" sqref="I39"/>
    </sheetView>
  </sheetViews>
  <sheetFormatPr defaultColWidth="9.06640625" defaultRowHeight="14.25"/>
  <cols>
    <col min="1" max="1" width="10.59765625" style="4" bestFit="1" customWidth="1"/>
    <col min="2" max="16384" width="9.06640625" style="4"/>
  </cols>
  <sheetData>
    <row r="1" spans="1:63">
      <c r="A1" s="4" t="s">
        <v>14</v>
      </c>
    </row>
    <row r="2" spans="1:63">
      <c r="C2" s="4">
        <v>1</v>
      </c>
      <c r="E2" s="4">
        <v>2</v>
      </c>
      <c r="G2" s="4">
        <v>3</v>
      </c>
      <c r="I2" s="4">
        <v>4</v>
      </c>
      <c r="K2" s="4">
        <v>5</v>
      </c>
      <c r="M2" s="4">
        <v>6</v>
      </c>
      <c r="O2" s="4">
        <v>7</v>
      </c>
      <c r="Q2" s="4">
        <v>8</v>
      </c>
      <c r="S2" s="4">
        <v>9</v>
      </c>
      <c r="U2" s="4">
        <v>10</v>
      </c>
      <c r="W2" s="4">
        <v>11</v>
      </c>
      <c r="Y2" s="4">
        <v>12</v>
      </c>
      <c r="AA2" s="4">
        <v>13</v>
      </c>
      <c r="AC2" s="4">
        <v>14</v>
      </c>
      <c r="AE2" s="4">
        <v>15</v>
      </c>
      <c r="AG2" s="4">
        <v>16</v>
      </c>
      <c r="AI2" s="4">
        <v>17</v>
      </c>
      <c r="AK2" s="4">
        <v>18</v>
      </c>
      <c r="AM2" s="4">
        <v>19</v>
      </c>
      <c r="AO2" s="4">
        <v>20</v>
      </c>
      <c r="AQ2" s="4">
        <v>21</v>
      </c>
      <c r="AS2" s="4">
        <v>22</v>
      </c>
      <c r="AU2" s="4">
        <v>23</v>
      </c>
      <c r="AW2" s="4">
        <v>24</v>
      </c>
      <c r="AY2" s="4">
        <v>25</v>
      </c>
      <c r="BA2" s="4">
        <v>26</v>
      </c>
      <c r="BC2" s="4">
        <v>27</v>
      </c>
      <c r="BE2" s="4">
        <v>28</v>
      </c>
      <c r="BG2" s="4">
        <v>29</v>
      </c>
      <c r="BI2" s="4">
        <v>30</v>
      </c>
      <c r="BK2" s="4">
        <v>31</v>
      </c>
    </row>
    <row r="3" spans="1:63">
      <c r="A3" s="4" t="s">
        <v>12</v>
      </c>
      <c r="C3" s="5">
        <v>0.25656532813092719</v>
      </c>
      <c r="E3" s="5">
        <v>8.0374464856662872E-2</v>
      </c>
      <c r="G3" s="5">
        <v>0.18553080799869939</v>
      </c>
      <c r="I3" s="5">
        <v>0.12931230694196066</v>
      </c>
      <c r="K3" s="5">
        <v>0.19175472822847234</v>
      </c>
      <c r="M3" s="5">
        <v>0</v>
      </c>
      <c r="O3" s="5">
        <v>0.14649650463339295</v>
      </c>
      <c r="W3" s="5"/>
      <c r="Y3" s="5">
        <v>0.26232861865279361</v>
      </c>
      <c r="AA3" s="5">
        <v>0.10293719178453369</v>
      </c>
      <c r="AC3" s="5">
        <v>0.3179293339836341</v>
      </c>
      <c r="AE3" s="5">
        <v>0.44450495854332628</v>
      </c>
      <c r="AG3" s="5">
        <v>0.33910746220126808</v>
      </c>
      <c r="AI3" s="5">
        <v>0.37034086598385085</v>
      </c>
      <c r="AK3" s="5">
        <v>0.48563919145938328</v>
      </c>
      <c r="AM3" s="5">
        <v>0.49141332032731805</v>
      </c>
      <c r="AO3" s="5">
        <v>0.37364656153470982</v>
      </c>
      <c r="AP3" s="5"/>
      <c r="AS3" s="5">
        <v>0.55128840838887982</v>
      </c>
      <c r="AU3" s="5">
        <v>0.67784371104969376</v>
      </c>
      <c r="AW3" s="5">
        <v>0.71115807727740743</v>
      </c>
      <c r="AY3" s="5">
        <v>0.72251666395708014</v>
      </c>
      <c r="BA3" s="5">
        <v>1</v>
      </c>
      <c r="BC3" s="5">
        <v>0.99986993984717931</v>
      </c>
      <c r="BE3" s="5">
        <v>0.9890180458462039</v>
      </c>
      <c r="BG3" s="5">
        <v>0.72427112122690074</v>
      </c>
      <c r="BI3" s="5">
        <v>0.55401560721833853</v>
      </c>
      <c r="BK3" s="5">
        <v>0.55579309597355442</v>
      </c>
    </row>
    <row r="4" spans="1:63">
      <c r="A4" s="4" t="s">
        <v>16</v>
      </c>
      <c r="C4" s="5">
        <v>-2.1595404541267004E-3</v>
      </c>
      <c r="E4" s="5">
        <v>6.1960114886468326E-2</v>
      </c>
      <c r="G4" s="5">
        <v>0.2092857529940931</v>
      </c>
      <c r="I4" s="5">
        <v>9.8805072345960004E-2</v>
      </c>
      <c r="K4" s="5">
        <v>0.25028721617081234</v>
      </c>
      <c r="M4" s="5"/>
      <c r="O4" s="5"/>
      <c r="W4" s="5">
        <v>0.29123448761718962</v>
      </c>
      <c r="Y4" s="5">
        <v>0.25916517639408226</v>
      </c>
      <c r="AA4" s="5">
        <v>0.25102422370346283</v>
      </c>
      <c r="AC4" s="5">
        <v>7.0747303961415488E-3</v>
      </c>
      <c r="AE4" s="5">
        <v>-0.12449737170107841</v>
      </c>
      <c r="AG4" s="5"/>
      <c r="AI4" s="5"/>
      <c r="AK4" s="5"/>
      <c r="AM4" s="5"/>
      <c r="AO4" s="5"/>
      <c r="AP4" s="5"/>
      <c r="AS4" s="5"/>
      <c r="AU4" s="5"/>
      <c r="AW4" s="5"/>
      <c r="AY4" s="5"/>
      <c r="AZ4" s="5"/>
      <c r="BA4" s="5"/>
      <c r="BC4" s="5"/>
      <c r="BE4" s="5"/>
      <c r="BG4" s="5"/>
      <c r="BI4" s="5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G4"/>
  <sheetViews>
    <sheetView zoomScale="70" zoomScaleNormal="70" workbookViewId="0">
      <selection activeCell="J42" sqref="J42"/>
    </sheetView>
  </sheetViews>
  <sheetFormatPr defaultColWidth="9.06640625" defaultRowHeight="14.25"/>
  <cols>
    <col min="1" max="1" width="10.59765625" style="4" bestFit="1" customWidth="1"/>
    <col min="2" max="16384" width="9.06640625" style="4"/>
  </cols>
  <sheetData>
    <row r="1" spans="1:85">
      <c r="A1" s="4" t="s">
        <v>14</v>
      </c>
    </row>
    <row r="2" spans="1:85">
      <c r="C2" s="4">
        <v>1</v>
      </c>
      <c r="E2" s="4">
        <v>2</v>
      </c>
      <c r="G2" s="4">
        <v>3</v>
      </c>
      <c r="I2" s="4">
        <v>4</v>
      </c>
      <c r="K2" s="4">
        <v>5</v>
      </c>
      <c r="M2" s="4">
        <v>6</v>
      </c>
      <c r="O2" s="4">
        <v>7</v>
      </c>
      <c r="Q2" s="4">
        <v>8</v>
      </c>
      <c r="S2" s="4">
        <v>9</v>
      </c>
      <c r="U2" s="4">
        <v>10</v>
      </c>
      <c r="W2" s="4">
        <v>11</v>
      </c>
      <c r="Y2" s="4">
        <v>12</v>
      </c>
      <c r="AA2" s="4">
        <v>13</v>
      </c>
      <c r="AC2" s="4">
        <v>14</v>
      </c>
      <c r="AE2" s="4">
        <v>15</v>
      </c>
      <c r="AG2" s="4">
        <v>16</v>
      </c>
      <c r="AI2" s="4">
        <v>17</v>
      </c>
      <c r="AK2" s="4">
        <v>18</v>
      </c>
      <c r="AM2" s="4">
        <v>19</v>
      </c>
      <c r="AO2" s="4">
        <v>20</v>
      </c>
      <c r="AQ2" s="4">
        <v>21</v>
      </c>
      <c r="AS2" s="4">
        <v>22</v>
      </c>
      <c r="AU2" s="4">
        <v>23</v>
      </c>
      <c r="AW2" s="4">
        <v>24</v>
      </c>
      <c r="AY2" s="4">
        <v>25</v>
      </c>
      <c r="BA2" s="4">
        <v>26</v>
      </c>
      <c r="BC2" s="4">
        <v>27</v>
      </c>
      <c r="BE2" s="4">
        <v>28</v>
      </c>
      <c r="BG2" s="4">
        <v>29</v>
      </c>
      <c r="BI2" s="4">
        <v>30</v>
      </c>
      <c r="BK2" s="4">
        <v>31</v>
      </c>
      <c r="BM2" s="4">
        <v>32</v>
      </c>
      <c r="BO2" s="4">
        <v>33</v>
      </c>
      <c r="BQ2" s="4">
        <v>34</v>
      </c>
      <c r="BS2" s="4">
        <v>35</v>
      </c>
      <c r="BU2" s="4">
        <v>36</v>
      </c>
      <c r="BW2" s="4">
        <v>37</v>
      </c>
      <c r="BY2" s="4">
        <v>38</v>
      </c>
      <c r="CA2" s="4">
        <v>39</v>
      </c>
      <c r="CC2" s="4">
        <v>40</v>
      </c>
      <c r="CE2" s="4">
        <v>41</v>
      </c>
      <c r="CG2" s="4">
        <v>42</v>
      </c>
    </row>
    <row r="3" spans="1:85">
      <c r="A3" s="4" t="s">
        <v>10</v>
      </c>
      <c r="C3" s="5">
        <v>8.1478844759691454E-3</v>
      </c>
      <c r="E3" s="5">
        <v>7.9522010656359436E-3</v>
      </c>
      <c r="G3" s="5">
        <v>2.994328908403391E-2</v>
      </c>
      <c r="I3" s="5">
        <v>2.4320652427126565E-2</v>
      </c>
      <c r="K3" s="5">
        <v>3.3788002184199591E-3</v>
      </c>
      <c r="M3" s="5">
        <v>0</v>
      </c>
      <c r="O3" s="5">
        <v>0.15901793019134111</v>
      </c>
      <c r="W3" s="5"/>
      <c r="Y3" s="5">
        <v>4.7791479757948938E-2</v>
      </c>
      <c r="AA3" s="5">
        <v>4.5700462744674153E-2</v>
      </c>
      <c r="AC3" s="5">
        <v>9.8324390912089693E-2</v>
      </c>
      <c r="AE3" s="5">
        <v>6.6955408409913875E-2</v>
      </c>
      <c r="AG3" s="5">
        <v>0.14332598433414526</v>
      </c>
      <c r="AI3" s="5">
        <v>0.22123966372271847</v>
      </c>
      <c r="AK3" s="5">
        <v>0.10385011768959393</v>
      </c>
      <c r="AM3" s="5">
        <v>0.1240446456359804</v>
      </c>
      <c r="AO3" s="5">
        <v>0.41873454334014809</v>
      </c>
      <c r="AP3" s="5"/>
      <c r="AS3" s="5">
        <v>0.32097856614378817</v>
      </c>
      <c r="AU3" s="5">
        <v>0.47813470845967337</v>
      </c>
      <c r="AW3" s="5">
        <v>0.64094516950842462</v>
      </c>
      <c r="AY3" s="5">
        <v>0.73323878407919774</v>
      </c>
      <c r="BA3" s="5">
        <v>0.71681069586884361</v>
      </c>
      <c r="BC3" s="5">
        <v>0.73258650604475373</v>
      </c>
      <c r="BE3" s="5">
        <v>1</v>
      </c>
      <c r="BG3" s="5">
        <v>0.93441437546241857</v>
      </c>
      <c r="BI3" s="5">
        <v>0.74480460545565352</v>
      </c>
      <c r="BK3" s="5"/>
    </row>
    <row r="4" spans="1:85">
      <c r="A4" s="4" t="s">
        <v>15</v>
      </c>
      <c r="C4" s="5">
        <v>6.7594640883669012E-3</v>
      </c>
      <c r="E4" s="5">
        <v>-7.5517023524873231E-2</v>
      </c>
      <c r="G4" s="5">
        <v>-0.15743941734798661</v>
      </c>
      <c r="I4" s="5">
        <v>-0.11861955604093324</v>
      </c>
      <c r="K4" s="5">
        <v>2.7751634888302047E-2</v>
      </c>
      <c r="M4" s="5"/>
      <c r="O4" s="5"/>
      <c r="W4" s="5">
        <v>1.0997407660725966E-2</v>
      </c>
      <c r="Y4" s="5">
        <v>-3.9257819415894339E-2</v>
      </c>
      <c r="AA4" s="5">
        <v>0.11971724679032615</v>
      </c>
      <c r="AC4" s="5">
        <v>-4.7146656329612867E-2</v>
      </c>
      <c r="AE4" s="5">
        <v>-7.878027734862024E-2</v>
      </c>
      <c r="AG4" s="5"/>
      <c r="AI4" s="5"/>
      <c r="AK4" s="5"/>
      <c r="AM4" s="5"/>
      <c r="AO4" s="5"/>
      <c r="AP4" s="5"/>
      <c r="AS4" s="5"/>
      <c r="AU4" s="5"/>
      <c r="AW4" s="5"/>
      <c r="AY4" s="5"/>
      <c r="BA4" s="5"/>
      <c r="BC4" s="5"/>
      <c r="BE4" s="5"/>
      <c r="BG4" s="5"/>
      <c r="BI4" s="5"/>
      <c r="BK4" s="5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1"/>
  <sheetViews>
    <sheetView zoomScale="70" zoomScaleNormal="70" workbookViewId="0">
      <selection activeCell="L38" sqref="L38"/>
    </sheetView>
  </sheetViews>
  <sheetFormatPr defaultColWidth="9.06640625" defaultRowHeight="14.25"/>
  <cols>
    <col min="1" max="1" width="11" style="4" bestFit="1" customWidth="1"/>
    <col min="2" max="16384" width="9.06640625" style="4"/>
  </cols>
  <sheetData>
    <row r="1" spans="1:63">
      <c r="A1" s="4" t="s">
        <v>14</v>
      </c>
    </row>
    <row r="2" spans="1:63">
      <c r="C2" s="4">
        <v>1</v>
      </c>
      <c r="E2" s="4">
        <v>2</v>
      </c>
      <c r="G2" s="4">
        <v>3</v>
      </c>
      <c r="I2" s="4">
        <v>4</v>
      </c>
      <c r="K2" s="4">
        <v>5</v>
      </c>
      <c r="M2" s="4">
        <v>6</v>
      </c>
      <c r="O2" s="4">
        <v>7</v>
      </c>
      <c r="Q2" s="4">
        <v>8</v>
      </c>
      <c r="S2" s="4">
        <v>9</v>
      </c>
      <c r="U2" s="4">
        <v>10</v>
      </c>
      <c r="W2" s="4">
        <v>11</v>
      </c>
      <c r="Y2" s="4">
        <v>12</v>
      </c>
      <c r="AA2" s="4">
        <v>13</v>
      </c>
      <c r="AC2" s="4">
        <v>14</v>
      </c>
      <c r="AE2" s="4">
        <v>15</v>
      </c>
      <c r="AG2" s="4">
        <v>16</v>
      </c>
      <c r="AI2" s="4">
        <v>17</v>
      </c>
      <c r="AK2" s="4">
        <v>18</v>
      </c>
      <c r="AM2" s="4">
        <v>19</v>
      </c>
      <c r="AO2" s="4">
        <v>20</v>
      </c>
      <c r="AQ2" s="4">
        <v>21</v>
      </c>
      <c r="AS2" s="4">
        <v>22</v>
      </c>
      <c r="AU2" s="4">
        <v>23</v>
      </c>
      <c r="AW2" s="4">
        <v>24</v>
      </c>
      <c r="AY2" s="4">
        <v>25</v>
      </c>
      <c r="BA2" s="4">
        <v>26</v>
      </c>
      <c r="BC2" s="4">
        <v>27</v>
      </c>
      <c r="BE2" s="4">
        <v>28</v>
      </c>
      <c r="BG2" s="4">
        <v>29</v>
      </c>
      <c r="BI2" s="4">
        <v>30</v>
      </c>
      <c r="BK2" s="4">
        <v>31</v>
      </c>
    </row>
    <row r="3" spans="1:63" s="5" customFormat="1">
      <c r="A3" s="5" t="s">
        <v>6</v>
      </c>
      <c r="C3" s="5">
        <v>0</v>
      </c>
      <c r="E3" s="5">
        <v>0.47000867029242532</v>
      </c>
      <c r="G3" s="5">
        <v>0.41390399621659968</v>
      </c>
      <c r="I3" s="5">
        <v>1</v>
      </c>
      <c r="K3" s="5">
        <v>0.91320249073855131</v>
      </c>
      <c r="M3" s="5">
        <v>0.95669583037755179</v>
      </c>
      <c r="O3" s="5">
        <v>0.91374635453613939</v>
      </c>
      <c r="Y3" s="5">
        <v>0.68452746906282025</v>
      </c>
      <c r="AA3" s="5">
        <v>0.61678095688500034</v>
      </c>
      <c r="AC3" s="5">
        <v>0.82680696776227636</v>
      </c>
      <c r="AE3" s="5">
        <v>0.84713486245763381</v>
      </c>
      <c r="AG3" s="5">
        <v>0.66843185725042265</v>
      </c>
      <c r="AI3" s="5">
        <v>0.62727840997883189</v>
      </c>
      <c r="AK3" s="5">
        <v>0.60086803335748484</v>
      </c>
      <c r="AM3" s="5">
        <v>0.54915540780519678</v>
      </c>
      <c r="AO3" s="5">
        <v>0.30231286138459135</v>
      </c>
      <c r="AS3" s="5">
        <v>0.30125445737260081</v>
      </c>
      <c r="AU3" s="5">
        <v>0.32085979343363308</v>
      </c>
      <c r="AV3" s="5">
        <v>-1.2011820028697665E-2</v>
      </c>
      <c r="AW3" s="5">
        <v>-1.2011820028697665E-2</v>
      </c>
      <c r="AY3" s="5">
        <v>0.16107630453622016</v>
      </c>
      <c r="BA3" s="5">
        <v>1.8852377502166531E-2</v>
      </c>
      <c r="BC3" s="5">
        <v>-5.5910724687095993E-2</v>
      </c>
      <c r="BE3" s="5">
        <v>-7.1424512352782396E-2</v>
      </c>
      <c r="BG3" s="5">
        <v>-9.7948543096222418E-2</v>
      </c>
      <c r="BI3" s="5">
        <v>-3.8209095171120484E-2</v>
      </c>
      <c r="BK3" s="5">
        <v>-6.6622625694355647E-2</v>
      </c>
    </row>
    <row r="4" spans="1:63" s="5" customFormat="1">
      <c r="A4" s="5" t="s">
        <v>17</v>
      </c>
      <c r="C4" s="5">
        <v>-0.1400488689209427</v>
      </c>
      <c r="E4" s="5">
        <v>-0.196762828091747</v>
      </c>
      <c r="G4" s="5">
        <v>0.62776858201308428</v>
      </c>
      <c r="I4" s="5">
        <v>0.69921179159769842</v>
      </c>
      <c r="K4" s="5">
        <v>1.0480964767084417</v>
      </c>
      <c r="W4" s="5">
        <v>1.3146527941987862</v>
      </c>
      <c r="Y4" s="5">
        <v>1.2519586978797195</v>
      </c>
      <c r="AA4" s="5">
        <v>1.2884763931583512</v>
      </c>
      <c r="AC4" s="5">
        <v>1.4975486718688422</v>
      </c>
      <c r="AE4" s="5">
        <v>0.97941987861590596</v>
      </c>
    </row>
    <row r="5" spans="1:63" s="5" customFormat="1">
      <c r="E5" s="4"/>
    </row>
    <row r="6" spans="1:63" s="5" customFormat="1"/>
    <row r="9" spans="1:63">
      <c r="H9" s="5"/>
      <c r="I9" s="5"/>
      <c r="J9" s="5"/>
      <c r="K9" s="5"/>
      <c r="L9" s="5"/>
      <c r="M9" s="5"/>
      <c r="N9" s="5"/>
      <c r="O9" s="5"/>
      <c r="P9" s="5"/>
      <c r="S9" s="5"/>
      <c r="T9" s="5"/>
    </row>
    <row r="10" spans="1:63">
      <c r="H10" s="5"/>
      <c r="I10" s="5"/>
      <c r="J10" s="5"/>
      <c r="K10" s="5"/>
      <c r="L10" s="5"/>
      <c r="M10" s="5"/>
      <c r="N10" s="5"/>
      <c r="O10" s="5"/>
      <c r="P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63">
      <c r="H11" s="5"/>
      <c r="I11" s="5"/>
      <c r="J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4"/>
  <sheetViews>
    <sheetView tabSelected="1" zoomScale="70" zoomScaleNormal="70" workbookViewId="0">
      <selection activeCell="J32" sqref="J32"/>
    </sheetView>
  </sheetViews>
  <sheetFormatPr defaultColWidth="9.06640625" defaultRowHeight="14.25"/>
  <cols>
    <col min="1" max="1" width="11" style="4" bestFit="1" customWidth="1"/>
    <col min="2" max="16384" width="9.06640625" style="4"/>
  </cols>
  <sheetData>
    <row r="1" spans="1:63">
      <c r="A1" s="4" t="s">
        <v>14</v>
      </c>
    </row>
    <row r="2" spans="1:63">
      <c r="C2" s="4">
        <v>1</v>
      </c>
      <c r="E2" s="4">
        <v>2</v>
      </c>
      <c r="G2" s="4">
        <v>3</v>
      </c>
      <c r="I2" s="4">
        <v>4</v>
      </c>
      <c r="K2" s="4">
        <v>5</v>
      </c>
      <c r="M2" s="4">
        <v>6</v>
      </c>
      <c r="O2" s="4">
        <v>7</v>
      </c>
      <c r="Q2" s="4">
        <v>8</v>
      </c>
      <c r="S2" s="4">
        <v>9</v>
      </c>
      <c r="U2" s="4">
        <v>10</v>
      </c>
      <c r="W2" s="4">
        <v>11</v>
      </c>
      <c r="Y2" s="4">
        <v>12</v>
      </c>
      <c r="AA2" s="4">
        <v>13</v>
      </c>
      <c r="AC2" s="4">
        <v>14</v>
      </c>
      <c r="AE2" s="4">
        <v>15</v>
      </c>
      <c r="AG2" s="4">
        <v>16</v>
      </c>
      <c r="AI2" s="4">
        <v>17</v>
      </c>
      <c r="AK2" s="4">
        <v>18</v>
      </c>
      <c r="AM2" s="4">
        <v>19</v>
      </c>
      <c r="AO2" s="4">
        <v>20</v>
      </c>
      <c r="AQ2" s="4">
        <v>21</v>
      </c>
      <c r="AS2" s="4">
        <v>22</v>
      </c>
      <c r="AU2" s="4">
        <v>23</v>
      </c>
      <c r="AW2" s="4">
        <v>24</v>
      </c>
      <c r="AY2" s="4">
        <v>25</v>
      </c>
      <c r="BA2" s="4">
        <v>26</v>
      </c>
      <c r="BC2" s="4">
        <v>27</v>
      </c>
      <c r="BE2" s="4">
        <v>28</v>
      </c>
      <c r="BG2" s="4">
        <v>29</v>
      </c>
      <c r="BI2" s="4">
        <v>30</v>
      </c>
      <c r="BK2" s="4">
        <v>31</v>
      </c>
    </row>
    <row r="3" spans="1:63" s="5" customFormat="1">
      <c r="A3" s="5" t="s">
        <v>8</v>
      </c>
      <c r="C3" s="5">
        <v>0.83</v>
      </c>
      <c r="E3" s="5">
        <v>0.78228785747773089</v>
      </c>
      <c r="G3" s="5">
        <v>0.55206047819971871</v>
      </c>
      <c r="I3" s="5">
        <v>0.62669010782934831</v>
      </c>
      <c r="K3" s="5">
        <v>0.6580426629160806</v>
      </c>
      <c r="M3" s="5">
        <v>0.53153774027191747</v>
      </c>
      <c r="O3" s="5">
        <v>0.73257149554617906</v>
      </c>
      <c r="Y3" s="5">
        <v>1</v>
      </c>
      <c r="AA3" s="5">
        <v>0.86016408813877165</v>
      </c>
      <c r="AC3" s="5">
        <v>0.77194092827004224</v>
      </c>
      <c r="AE3" s="5">
        <v>0.77909517112048754</v>
      </c>
      <c r="AG3" s="5">
        <v>0.57863572433192689</v>
      </c>
      <c r="AI3" s="5">
        <v>0.81137365213314583</v>
      </c>
      <c r="AK3" s="5">
        <v>0.58180965775902482</v>
      </c>
      <c r="AM3" s="5">
        <v>0.59922409751523675</v>
      </c>
      <c r="AO3" s="5">
        <v>0.51890295358649785</v>
      </c>
      <c r="AS3" s="5">
        <v>0.43902719174871074</v>
      </c>
      <c r="AU3" s="5">
        <v>0.61627754336615093</v>
      </c>
      <c r="AV3" s="5">
        <v>0.3002625410220347</v>
      </c>
      <c r="AW3" s="5">
        <v>0.3002625410220347</v>
      </c>
      <c r="AY3" s="5">
        <v>0.51746132208157525</v>
      </c>
      <c r="BA3" s="5">
        <v>0.5116385372714487</v>
      </c>
      <c r="BC3" s="5">
        <v>0.44175105485232069</v>
      </c>
      <c r="BE3" s="5">
        <v>0.38333567744960151</v>
      </c>
      <c r="BG3" s="5">
        <v>0.34689404594467887</v>
      </c>
      <c r="BI3" s="5">
        <v>0.24011251758087201</v>
      </c>
      <c r="BK3" s="5">
        <v>0.31433895921237692</v>
      </c>
    </row>
    <row r="4" spans="1:63" s="5" customFormat="1">
      <c r="A4" s="5" t="s">
        <v>18</v>
      </c>
      <c r="C4" s="5">
        <v>0.49702062822315984</v>
      </c>
      <c r="E4" s="5">
        <v>0.54316924519456167</v>
      </c>
      <c r="G4" s="5">
        <v>0.41594702297233943</v>
      </c>
      <c r="I4" s="5">
        <v>0.55973745897796534</v>
      </c>
      <c r="K4" s="5">
        <v>0.75619081106422881</v>
      </c>
      <c r="W4" s="5">
        <v>0.75109470229723396</v>
      </c>
      <c r="Y4" s="5">
        <v>0.75274730426629166</v>
      </c>
      <c r="AA4" s="5">
        <v>0.76961087669948425</v>
      </c>
      <c r="AC4" s="5">
        <v>0.51079699953117674</v>
      </c>
      <c r="AE4" s="5">
        <v>0.46905766526019693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Bromi in situ intendisty data</vt:lpstr>
      <vt:lpstr>Gli1</vt:lpstr>
      <vt:lpstr>Ptch1 </vt:lpstr>
      <vt:lpstr>Atoh1</vt:lpstr>
      <vt:lpstr>Sox2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문경혜(해부학교실)</dc:creator>
  <cp:keywords/>
  <dc:description/>
  <cp:lastModifiedBy>J Bok</cp:lastModifiedBy>
  <cp:revision/>
  <dcterms:created xsi:type="dcterms:W3CDTF">2019-10-28T06:00:06Z</dcterms:created>
  <dcterms:modified xsi:type="dcterms:W3CDTF">2020-10-09T03:14:52Z</dcterms:modified>
  <cp:category/>
  <cp:contentStatus/>
</cp:coreProperties>
</file>