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내 드라이브\Presentations\Papers\Manuscript_Cilia\Source data\"/>
    </mc:Choice>
  </mc:AlternateContent>
  <xr:revisionPtr revIDLastSave="0" documentId="13_ncr:1_{807DCE2E-829B-4CD3-B606-0255F013709C}" xr6:coauthVersionLast="45" xr6:coauthVersionMax="45" xr10:uidLastSave="{00000000-0000-0000-0000-000000000000}"/>
  <bookViews>
    <workbookView xWindow="-98" yWindow="-98" windowWidth="20715" windowHeight="13425" tabRatio="716" xr2:uid="{00000000-000D-0000-FFFF-FFFF00000000}"/>
  </bookViews>
  <sheets>
    <sheet name="In situ intensity data combined" sheetId="14" r:id="rId1"/>
    <sheet name="Cilk1 cKO Fst Inhba" sheetId="9" r:id="rId2"/>
    <sheet name="Cilk1 cKO Msx1 A2m" sheetId="1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4" l="1"/>
  <c r="AK19" i="14"/>
  <c r="J19" i="14"/>
  <c r="E19" i="14"/>
  <c r="I18" i="14"/>
  <c r="AF17" i="14"/>
  <c r="E17" i="14"/>
  <c r="AD14" i="14"/>
  <c r="V14" i="14"/>
  <c r="U14" i="14"/>
  <c r="Q14" i="14"/>
  <c r="E14" i="14"/>
  <c r="D14" i="14"/>
  <c r="AO13" i="14"/>
  <c r="AM13" i="14"/>
  <c r="AL13" i="14"/>
  <c r="AG13" i="14"/>
  <c r="AF13" i="14"/>
  <c r="AE13" i="14"/>
  <c r="Y13" i="14"/>
  <c r="X13" i="14"/>
  <c r="U13" i="14"/>
  <c r="Q13" i="14"/>
  <c r="F13" i="14"/>
  <c r="E13" i="14"/>
  <c r="AS9" i="14"/>
  <c r="AF20" i="14" s="1"/>
  <c r="AS7" i="14"/>
  <c r="AF18" i="14" s="1"/>
  <c r="AR5" i="14"/>
  <c r="AB16" i="14" s="1"/>
  <c r="AS3" i="14"/>
  <c r="AH14" i="14" s="1"/>
  <c r="I17" i="14" l="1"/>
  <c r="AK17" i="14"/>
  <c r="T18" i="14"/>
  <c r="P17" i="14"/>
  <c r="AQ17" i="14"/>
  <c r="AC18" i="14"/>
  <c r="U19" i="14"/>
  <c r="T20" i="14"/>
  <c r="D13" i="14"/>
  <c r="T13" i="14"/>
  <c r="AB13" i="14"/>
  <c r="AK13" i="14"/>
  <c r="B14" i="14"/>
  <c r="R14" i="14"/>
  <c r="AI14" i="14"/>
  <c r="V17" i="14"/>
  <c r="D18" i="14"/>
  <c r="AH18" i="14"/>
  <c r="AC19" i="14"/>
  <c r="AB20" i="14"/>
  <c r="G15" i="14"/>
  <c r="S15" i="14"/>
  <c r="G16" i="14"/>
  <c r="AQ15" i="14"/>
  <c r="AA15" i="14"/>
  <c r="T16" i="14"/>
  <c r="AI15" i="14"/>
  <c r="AE16" i="14"/>
  <c r="AA16" i="14"/>
  <c r="W16" i="14"/>
  <c r="S16" i="14"/>
  <c r="O16" i="14"/>
  <c r="F16" i="14"/>
  <c r="B16" i="14"/>
  <c r="AP15" i="14"/>
  <c r="AL15" i="14"/>
  <c r="AH15" i="14"/>
  <c r="AD15" i="14"/>
  <c r="Z15" i="14"/>
  <c r="V15" i="14"/>
  <c r="R15" i="14"/>
  <c r="J15" i="14"/>
  <c r="F15" i="14"/>
  <c r="B15" i="14"/>
  <c r="AD16" i="14"/>
  <c r="Z16" i="14"/>
  <c r="V16" i="14"/>
  <c r="R16" i="14"/>
  <c r="I16" i="14"/>
  <c r="E16" i="14"/>
  <c r="AO15" i="14"/>
  <c r="AK15" i="14"/>
  <c r="AG15" i="14"/>
  <c r="AC15" i="14"/>
  <c r="Y15" i="14"/>
  <c r="U15" i="14"/>
  <c r="Q15" i="14"/>
  <c r="I15" i="14"/>
  <c r="E15" i="14"/>
  <c r="AH16" i="14"/>
  <c r="AC16" i="14"/>
  <c r="Y16" i="14"/>
  <c r="U16" i="14"/>
  <c r="Q16" i="14"/>
  <c r="H16" i="14"/>
  <c r="D16" i="14"/>
  <c r="AN15" i="14"/>
  <c r="AJ15" i="14"/>
  <c r="AF15" i="14"/>
  <c r="AB15" i="14"/>
  <c r="X15" i="14"/>
  <c r="T15" i="14"/>
  <c r="P15" i="14"/>
  <c r="H15" i="14"/>
  <c r="D15" i="14"/>
  <c r="C15" i="14"/>
  <c r="W15" i="14"/>
  <c r="AM15" i="14"/>
  <c r="P16" i="14"/>
  <c r="AG16" i="14"/>
  <c r="AE15" i="14"/>
  <c r="C16" i="14"/>
  <c r="X16" i="14"/>
  <c r="AF14" i="14"/>
  <c r="F17" i="14"/>
  <c r="J17" i="14"/>
  <c r="R17" i="14"/>
  <c r="W17" i="14"/>
  <c r="AG17" i="14"/>
  <c r="AM17" i="14"/>
  <c r="AR17" i="14"/>
  <c r="E18" i="14"/>
  <c r="P18" i="14"/>
  <c r="U18" i="14"/>
  <c r="AD18" i="14"/>
  <c r="F19" i="14"/>
  <c r="P19" i="14"/>
  <c r="X19" i="14"/>
  <c r="AF19" i="14"/>
  <c r="AN19" i="14"/>
  <c r="B20" i="14"/>
  <c r="O20" i="14"/>
  <c r="W20" i="14"/>
  <c r="AE20" i="14"/>
  <c r="F14" i="14"/>
  <c r="S14" i="14"/>
  <c r="AB14" i="14"/>
  <c r="AG14" i="14"/>
  <c r="G17" i="14"/>
  <c r="K17" i="14"/>
  <c r="S17" i="14"/>
  <c r="X17" i="14"/>
  <c r="AI17" i="14"/>
  <c r="AN17" i="14"/>
  <c r="G18" i="14"/>
  <c r="Q18" i="14"/>
  <c r="V18" i="14"/>
  <c r="B19" i="14"/>
  <c r="G19" i="14"/>
  <c r="Q19" i="14"/>
  <c r="Y19" i="14"/>
  <c r="AG19" i="14"/>
  <c r="AO19" i="14"/>
  <c r="C20" i="14"/>
  <c r="P20" i="14"/>
  <c r="X20" i="14"/>
  <c r="AI18" i="14"/>
  <c r="AE18" i="14"/>
  <c r="W18" i="14"/>
  <c r="S18" i="14"/>
  <c r="O18" i="14"/>
  <c r="F18" i="14"/>
  <c r="B18" i="14"/>
  <c r="AP17" i="14"/>
  <c r="AL17" i="14"/>
  <c r="AH17" i="14"/>
  <c r="AD17" i="14"/>
  <c r="U17" i="14"/>
  <c r="Q17" i="14"/>
  <c r="AD20" i="14"/>
  <c r="Z20" i="14"/>
  <c r="V20" i="14"/>
  <c r="R20" i="14"/>
  <c r="N20" i="14"/>
  <c r="E20" i="14"/>
  <c r="AQ19" i="14"/>
  <c r="AM19" i="14"/>
  <c r="AI19" i="14"/>
  <c r="AE19" i="14"/>
  <c r="AA19" i="14"/>
  <c r="W19" i="14"/>
  <c r="S19" i="14"/>
  <c r="L19" i="14"/>
  <c r="H19" i="14"/>
  <c r="D19" i="14"/>
  <c r="AC20" i="14"/>
  <c r="Y20" i="14"/>
  <c r="U20" i="14"/>
  <c r="Q20" i="14"/>
  <c r="M20" i="14"/>
  <c r="D20" i="14"/>
  <c r="AP19" i="14"/>
  <c r="AL19" i="14"/>
  <c r="AH19" i="14"/>
  <c r="AD19" i="14"/>
  <c r="Z19" i="14"/>
  <c r="V19" i="14"/>
  <c r="R19" i="14"/>
  <c r="K19" i="14"/>
  <c r="B13" i="14"/>
  <c r="G13" i="14"/>
  <c r="V13" i="14"/>
  <c r="AD13" i="14"/>
  <c r="AH13" i="14"/>
  <c r="AN13" i="14"/>
  <c r="C14" i="14"/>
  <c r="AS14" i="14" s="1"/>
  <c r="G14" i="14"/>
  <c r="T14" i="14"/>
  <c r="AC14" i="14"/>
  <c r="D17" i="14"/>
  <c r="H17" i="14"/>
  <c r="L17" i="14"/>
  <c r="T17" i="14"/>
  <c r="AE17" i="14"/>
  <c r="AJ17" i="14"/>
  <c r="AO17" i="14"/>
  <c r="C18" i="14"/>
  <c r="H18" i="14"/>
  <c r="R18" i="14"/>
  <c r="AB18" i="14"/>
  <c r="AG18" i="14"/>
  <c r="C19" i="14"/>
  <c r="I19" i="14"/>
  <c r="T19" i="14"/>
  <c r="AB19" i="14"/>
  <c r="AJ19" i="14"/>
  <c r="AR19" i="14"/>
  <c r="F20" i="14"/>
  <c r="S20" i="14"/>
  <c r="AA20" i="14"/>
  <c r="AS13" i="14" l="1"/>
  <c r="AN24" i="14" s="1"/>
  <c r="AS20" i="14"/>
  <c r="AB25" i="14"/>
  <c r="AS15" i="14"/>
  <c r="I27" i="14" s="1"/>
  <c r="G24" i="14"/>
  <c r="AS19" i="14"/>
  <c r="Y31" i="14" s="1"/>
  <c r="S25" i="14"/>
  <c r="AC25" i="14"/>
  <c r="AD24" i="14"/>
  <c r="AS17" i="14"/>
  <c r="C25" i="14"/>
  <c r="AS18" i="14"/>
  <c r="P31" i="14"/>
  <c r="AF25" i="14"/>
  <c r="AS16" i="14"/>
  <c r="M31" i="14" l="1"/>
  <c r="AH24" i="14"/>
  <c r="AL30" i="14"/>
  <c r="V31" i="14"/>
  <c r="I30" i="14"/>
  <c r="X31" i="14"/>
  <c r="X30" i="14"/>
  <c r="AC31" i="14"/>
  <c r="AD31" i="14"/>
  <c r="F30" i="14"/>
  <c r="E31" i="14"/>
  <c r="AE30" i="14"/>
  <c r="C31" i="14"/>
  <c r="B31" i="14"/>
  <c r="AR30" i="14"/>
  <c r="Z31" i="14"/>
  <c r="C30" i="14"/>
  <c r="AP30" i="14"/>
  <c r="AN30" i="14"/>
  <c r="S30" i="14"/>
  <c r="D31" i="14"/>
  <c r="W30" i="14"/>
  <c r="H30" i="14"/>
  <c r="AE31" i="14"/>
  <c r="Z26" i="14"/>
  <c r="I26" i="14"/>
  <c r="W26" i="14"/>
  <c r="V27" i="14"/>
  <c r="AF26" i="14"/>
  <c r="V26" i="14"/>
  <c r="S27" i="14"/>
  <c r="AB26" i="14"/>
  <c r="AM26" i="14"/>
  <c r="Y26" i="14"/>
  <c r="T30" i="14"/>
  <c r="AF31" i="14"/>
  <c r="AB31" i="14"/>
  <c r="AB30" i="14"/>
  <c r="AA31" i="14"/>
  <c r="F31" i="14"/>
  <c r="Q30" i="14"/>
  <c r="AO30" i="14"/>
  <c r="AD30" i="14"/>
  <c r="N31" i="14"/>
  <c r="F29" i="14"/>
  <c r="D28" i="14"/>
  <c r="Y30" i="14"/>
  <c r="AI30" i="14"/>
  <c r="V30" i="14"/>
  <c r="AJ30" i="14"/>
  <c r="R30" i="14"/>
  <c r="AF30" i="14"/>
  <c r="P30" i="14"/>
  <c r="B30" i="14"/>
  <c r="AM30" i="14"/>
  <c r="AQ30" i="14"/>
  <c r="Z30" i="14"/>
  <c r="AG28" i="14"/>
  <c r="AD29" i="14"/>
  <c r="G26" i="14"/>
  <c r="S26" i="14"/>
  <c r="AA26" i="14"/>
  <c r="AI26" i="14"/>
  <c r="AQ26" i="14"/>
  <c r="G27" i="14"/>
  <c r="T27" i="14"/>
  <c r="D26" i="14"/>
  <c r="AM28" i="14"/>
  <c r="Q28" i="14"/>
  <c r="AB29" i="14"/>
  <c r="B27" i="14"/>
  <c r="Q26" i="14"/>
  <c r="Q29" i="14"/>
  <c r="F26" i="14"/>
  <c r="AC26" i="14"/>
  <c r="P26" i="14"/>
  <c r="W28" i="14"/>
  <c r="F25" i="14"/>
  <c r="B29" i="14"/>
  <c r="V24" i="14"/>
  <c r="AE28" i="14"/>
  <c r="S29" i="14"/>
  <c r="R28" i="14"/>
  <c r="AH28" i="14"/>
  <c r="AG29" i="14"/>
  <c r="B26" i="14"/>
  <c r="E26" i="14"/>
  <c r="H26" i="14"/>
  <c r="P29" i="14"/>
  <c r="K28" i="14"/>
  <c r="AH30" i="14"/>
  <c r="Z27" i="14"/>
  <c r="AG25" i="14"/>
  <c r="Q31" i="14"/>
  <c r="F27" i="14"/>
  <c r="AK26" i="14"/>
  <c r="U27" i="14"/>
  <c r="C26" i="14"/>
  <c r="U29" i="14"/>
  <c r="S28" i="14"/>
  <c r="AI29" i="14"/>
  <c r="R31" i="14"/>
  <c r="U31" i="14"/>
  <c r="K30" i="14"/>
  <c r="T25" i="14"/>
  <c r="J26" i="14"/>
  <c r="AJ26" i="14"/>
  <c r="X29" i="14"/>
  <c r="P28" i="14"/>
  <c r="D29" i="14"/>
  <c r="E28" i="14"/>
  <c r="T29" i="14"/>
  <c r="AQ28" i="14"/>
  <c r="AH29" i="14"/>
  <c r="AF28" i="14"/>
  <c r="I28" i="14"/>
  <c r="AC29" i="14"/>
  <c r="AF29" i="14"/>
  <c r="I29" i="14"/>
  <c r="AK28" i="14"/>
  <c r="V28" i="14"/>
  <c r="AJ28" i="14"/>
  <c r="E29" i="14"/>
  <c r="AD28" i="14"/>
  <c r="R27" i="14"/>
  <c r="H28" i="14"/>
  <c r="AH26" i="14"/>
  <c r="AN26" i="14"/>
  <c r="AE26" i="14"/>
  <c r="G29" i="14"/>
  <c r="W24" i="14"/>
  <c r="V25" i="14"/>
  <c r="E25" i="14"/>
  <c r="E24" i="14"/>
  <c r="AH25" i="14"/>
  <c r="AI25" i="14"/>
  <c r="D25" i="14"/>
  <c r="D24" i="14"/>
  <c r="AD25" i="14"/>
  <c r="AB24" i="14"/>
  <c r="AK24" i="14"/>
  <c r="U25" i="14"/>
  <c r="T24" i="14"/>
  <c r="Q24" i="14"/>
  <c r="Y24" i="14"/>
  <c r="U24" i="14"/>
  <c r="AM24" i="14"/>
  <c r="X24" i="14"/>
  <c r="B25" i="14"/>
  <c r="F24" i="14"/>
  <c r="AO24" i="14"/>
  <c r="AF24" i="14"/>
  <c r="AG24" i="14"/>
  <c r="R25" i="14"/>
  <c r="AE24" i="14"/>
  <c r="Q25" i="14"/>
  <c r="AL24" i="14"/>
  <c r="L28" i="14"/>
  <c r="E27" i="14"/>
  <c r="AR28" i="14"/>
  <c r="C29" i="14"/>
  <c r="V29" i="14"/>
  <c r="G28" i="14"/>
  <c r="H29" i="14"/>
  <c r="AD26" i="14"/>
  <c r="O27" i="14"/>
  <c r="Y27" i="14"/>
  <c r="P27" i="14"/>
  <c r="AN28" i="14"/>
  <c r="AP28" i="14"/>
  <c r="T26" i="14"/>
  <c r="U26" i="14"/>
  <c r="O29" i="14"/>
  <c r="AP26" i="14"/>
  <c r="H27" i="14"/>
  <c r="X27" i="14"/>
  <c r="AI28" i="14"/>
  <c r="W29" i="14"/>
  <c r="G25" i="14"/>
  <c r="Q27" i="14"/>
  <c r="X28" i="14"/>
  <c r="AL26" i="14"/>
  <c r="AO26" i="14"/>
  <c r="D27" i="14"/>
  <c r="F28" i="14"/>
  <c r="G31" i="14"/>
  <c r="AK30" i="14"/>
  <c r="J30" i="14"/>
  <c r="T31" i="14"/>
  <c r="E30" i="14"/>
  <c r="AC30" i="14"/>
  <c r="U30" i="14"/>
  <c r="U28" i="14"/>
  <c r="R29" i="14"/>
  <c r="C27" i="14"/>
  <c r="AE29" i="14"/>
  <c r="T28" i="14"/>
  <c r="R26" i="14"/>
  <c r="X26" i="14"/>
  <c r="J28" i="14"/>
  <c r="O31" i="14"/>
  <c r="G30" i="14"/>
  <c r="AL28" i="14"/>
  <c r="AA30" i="14"/>
  <c r="B24" i="14"/>
  <c r="AO28" i="14"/>
  <c r="W27" i="14"/>
  <c r="AG26" i="14"/>
  <c r="W31" i="14"/>
  <c r="D30" i="14"/>
  <c r="S31" i="14"/>
</calcChain>
</file>

<file path=xl/sharedStrings.xml><?xml version="1.0" encoding="utf-8"?>
<sst xmlns="http://schemas.openxmlformats.org/spreadsheetml/2006/main" count="39" uniqueCount="28">
  <si>
    <t>Fst-Ctrl</t>
  </si>
  <si>
    <t>Fst-cKO</t>
  </si>
  <si>
    <t>A2m-Ctrl</t>
  </si>
  <si>
    <t>A2m-cKO</t>
  </si>
  <si>
    <t>Msx1-Ctrl</t>
  </si>
  <si>
    <t>Msx1-cKO</t>
  </si>
  <si>
    <t>Inhba-Ctrl</t>
  </si>
  <si>
    <t>Inhba-cKO</t>
  </si>
  <si>
    <t>minus Min</t>
    <phoneticPr fontId="1" type="noConversion"/>
  </si>
  <si>
    <t>Max of minus min</t>
    <phoneticPr fontId="1" type="noConversion"/>
  </si>
  <si>
    <t>Min</t>
    <phoneticPr fontId="1" type="noConversion"/>
  </si>
  <si>
    <t>max</t>
    <phoneticPr fontId="1" type="noConversion"/>
  </si>
  <si>
    <t>Fst-Ctrl</t>
    <phoneticPr fontId="1" type="noConversion"/>
  </si>
  <si>
    <t>Fst-cKO</t>
    <phoneticPr fontId="1" type="noConversion"/>
  </si>
  <si>
    <t>A2m-Ctrl</t>
    <phoneticPr fontId="1" type="noConversion"/>
  </si>
  <si>
    <t>A2m-cKO</t>
    <phoneticPr fontId="1" type="noConversion"/>
  </si>
  <si>
    <t>Inhba-Ctrl</t>
    <phoneticPr fontId="1" type="noConversion"/>
  </si>
  <si>
    <t>Inhba-cKO</t>
    <phoneticPr fontId="1" type="noConversion"/>
  </si>
  <si>
    <t>Duct #</t>
    <phoneticPr fontId="1" type="noConversion"/>
  </si>
  <si>
    <t>Fst-cKO</t>
    <phoneticPr fontId="1" type="noConversion"/>
  </si>
  <si>
    <t>Msx1-Ctrl</t>
    <phoneticPr fontId="1" type="noConversion"/>
  </si>
  <si>
    <t>Msx1-cKO</t>
    <phoneticPr fontId="1" type="noConversion"/>
  </si>
  <si>
    <t>Fst-Ctrl</t>
    <phoneticPr fontId="1" type="noConversion"/>
  </si>
  <si>
    <t>Fst-cKO</t>
    <phoneticPr fontId="1" type="noConversion"/>
  </si>
  <si>
    <t>% value</t>
    <phoneticPr fontId="1" type="noConversion"/>
  </si>
  <si>
    <t>A2m-cKO</t>
    <phoneticPr fontId="1" type="noConversion"/>
  </si>
  <si>
    <t>Msx1-Ctrl</t>
    <phoneticPr fontId="1" type="noConversion"/>
  </si>
  <si>
    <t>Inhba-Ctrl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</si>
</sst>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64" fontId="2" fillId="0" borderId="1" xfId="0" applyNumberFormat="1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64" fontId="0" fillId="0" borderId="1" xfId="0" applyNumberForma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164" fontId="0" fillId="0" borderId="2" xfId="0" applyNumberFormat="1" applyFill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  <color rgb="FF66FF66"/>
      <color rgb="FF00CC00"/>
      <color rgb="FFFFCCCC"/>
      <color rgb="FFFF7C80"/>
      <color rgb="FFFF5050"/>
      <color rgb="FF0000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'Cilk1 cKO Fst Inhba'!$A$3</c:f>
              <c:strCache>
                <c:ptCount val="1"/>
                <c:pt idx="0">
                  <c:v>Fst-Ctrl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cKO Fst Inhba'!$B$2:$CI$2</c:f>
              <c:numCache>
                <c:formatCode>General</c:formatCode>
                <c:ptCount val="86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</c:numCache>
            </c:numRef>
          </c:xVal>
          <c:yVal>
            <c:numRef>
              <c:f>'Cilk1 cKO Fst Inhba'!$B$3:$CI$3</c:f>
              <c:numCache>
                <c:formatCode>General</c:formatCode>
                <c:ptCount val="86"/>
                <c:pt idx="5">
                  <c:v>-9.111659977873289E-2</c:v>
                </c:pt>
                <c:pt idx="7">
                  <c:v>-0.11763369054070591</c:v>
                </c:pt>
                <c:pt idx="9">
                  <c:v>-0.42375150154462426</c:v>
                </c:pt>
                <c:pt idx="11">
                  <c:v>-0.11108058768146525</c:v>
                </c:pt>
                <c:pt idx="31">
                  <c:v>0.18456824192537355</c:v>
                </c:pt>
                <c:pt idx="37">
                  <c:v>6.025657994960304E-2</c:v>
                </c:pt>
                <c:pt idx="41">
                  <c:v>0.2640845510100619</c:v>
                </c:pt>
                <c:pt idx="47">
                  <c:v>0.27795495241258578</c:v>
                </c:pt>
                <c:pt idx="59">
                  <c:v>0.60572747183589271</c:v>
                </c:pt>
                <c:pt idx="61">
                  <c:v>0.56948586612590202</c:v>
                </c:pt>
                <c:pt idx="63">
                  <c:v>0.54604553707223102</c:v>
                </c:pt>
                <c:pt idx="65">
                  <c:v>0.63596564615741935</c:v>
                </c:pt>
                <c:pt idx="71">
                  <c:v>0.75976035222927873</c:v>
                </c:pt>
                <c:pt idx="73">
                  <c:v>0.68959170473077092</c:v>
                </c:pt>
                <c:pt idx="7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BC-42C8-822B-989FC8368BC1}"/>
            </c:ext>
          </c:extLst>
        </c:ser>
        <c:ser>
          <c:idx val="2"/>
          <c:order val="2"/>
          <c:tx>
            <c:strRef>
              <c:f>'Cilk1 cKO Fst Inhba'!$A$5</c:f>
              <c:strCache>
                <c:ptCount val="1"/>
                <c:pt idx="0">
                  <c:v>Inhba-Ctrl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CCCC"/>
              </a:solidFill>
              <a:ln>
                <a:solidFill>
                  <a:srgbClr val="FFCC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CCCC"/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cKO Fst Inhba'!$B$2:$CI$2</c:f>
              <c:numCache>
                <c:formatCode>General</c:formatCode>
                <c:ptCount val="86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</c:numCache>
            </c:numRef>
          </c:xVal>
          <c:yVal>
            <c:numRef>
              <c:f>'Cilk1 cKO Fst Inhba'!$B$5:$CI$5</c:f>
              <c:numCache>
                <c:formatCode>General</c:formatCode>
                <c:ptCount val="86"/>
                <c:pt idx="1">
                  <c:v>1</c:v>
                </c:pt>
                <c:pt idx="3">
                  <c:v>0.64344490965086087</c:v>
                </c:pt>
                <c:pt idx="5">
                  <c:v>0.33778672067552074</c:v>
                </c:pt>
                <c:pt idx="7">
                  <c:v>0.36114833250592004</c:v>
                </c:pt>
                <c:pt idx="9">
                  <c:v>0.33967805568125403</c:v>
                </c:pt>
                <c:pt idx="15">
                  <c:v>0.17112517957797529</c:v>
                </c:pt>
                <c:pt idx="17">
                  <c:v>0.10140718839102528</c:v>
                </c:pt>
                <c:pt idx="19">
                  <c:v>0.11869939415772987</c:v>
                </c:pt>
                <c:pt idx="29">
                  <c:v>-2.4293000962142545E-2</c:v>
                </c:pt>
                <c:pt idx="31">
                  <c:v>-2.4295197634623074E-2</c:v>
                </c:pt>
                <c:pt idx="33">
                  <c:v>-7.5998277808775272E-2</c:v>
                </c:pt>
                <c:pt idx="35">
                  <c:v>-7.512839550648677E-2</c:v>
                </c:pt>
                <c:pt idx="37">
                  <c:v>-1.0779071861943528E-2</c:v>
                </c:pt>
                <c:pt idx="39">
                  <c:v>1.388297007692747E-3</c:v>
                </c:pt>
                <c:pt idx="41">
                  <c:v>1.2850534011080016E-2</c:v>
                </c:pt>
                <c:pt idx="43">
                  <c:v>-1.2813190578911065E-2</c:v>
                </c:pt>
                <c:pt idx="45">
                  <c:v>-4.9512997711067272E-3</c:v>
                </c:pt>
                <c:pt idx="47">
                  <c:v>-3.2168071804830042E-2</c:v>
                </c:pt>
                <c:pt idx="49">
                  <c:v>2.0971632171586482E-2</c:v>
                </c:pt>
                <c:pt idx="51">
                  <c:v>4.0691161029272858E-2</c:v>
                </c:pt>
                <c:pt idx="53">
                  <c:v>-2.3027717613359283E-2</c:v>
                </c:pt>
                <c:pt idx="55">
                  <c:v>-5.0193966180030487E-3</c:v>
                </c:pt>
                <c:pt idx="57">
                  <c:v>-1.301089110215845E-2</c:v>
                </c:pt>
                <c:pt idx="59">
                  <c:v>-2.8745656080169758E-2</c:v>
                </c:pt>
                <c:pt idx="61">
                  <c:v>7.3535807958105062E-2</c:v>
                </c:pt>
                <c:pt idx="65">
                  <c:v>-6.3879235733710574E-3</c:v>
                </c:pt>
                <c:pt idx="67">
                  <c:v>-2.9002666760391361E-2</c:v>
                </c:pt>
                <c:pt idx="69">
                  <c:v>-0.14033661809091588</c:v>
                </c:pt>
                <c:pt idx="71">
                  <c:v>-1.7757900332576213E-2</c:v>
                </c:pt>
                <c:pt idx="73">
                  <c:v>-3.5304920107021881E-2</c:v>
                </c:pt>
                <c:pt idx="75">
                  <c:v>3.2093384940492145E-2</c:v>
                </c:pt>
                <c:pt idx="77">
                  <c:v>-6.3703501935268456E-2</c:v>
                </c:pt>
                <c:pt idx="79">
                  <c:v>-0.10845850705351534</c:v>
                </c:pt>
                <c:pt idx="81">
                  <c:v>-1.2633063435507892E-2</c:v>
                </c:pt>
                <c:pt idx="83">
                  <c:v>-1.2633063435507892E-2</c:v>
                </c:pt>
                <c:pt idx="85">
                  <c:v>-1.2633063435507892E-2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BC-42C8-822B-989FC8368BC1}"/>
            </c:ext>
          </c:extLst>
        </c:ser>
        <c:ser>
          <c:idx val="3"/>
          <c:order val="3"/>
          <c:tx>
            <c:strRef>
              <c:f>'Cilk1 cKO Fst Inhba'!$A$6</c:f>
              <c:strCache>
                <c:ptCount val="1"/>
                <c:pt idx="0">
                  <c:v>Inhba-cKO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cKO Fst Inhba'!$B$2:$CI$2</c:f>
              <c:numCache>
                <c:formatCode>General</c:formatCode>
                <c:ptCount val="86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</c:numCache>
            </c:numRef>
          </c:xVal>
          <c:yVal>
            <c:numRef>
              <c:f>'Cilk1 cKO Fst Inhba'!$B$6:$CI$6</c:f>
              <c:numCache>
                <c:formatCode>General</c:formatCode>
                <c:ptCount val="86"/>
                <c:pt idx="1">
                  <c:v>1.0111389636977905</c:v>
                </c:pt>
                <c:pt idx="3">
                  <c:v>0.77791536687887808</c:v>
                </c:pt>
                <c:pt idx="5">
                  <c:v>0.40261044709549609</c:v>
                </c:pt>
                <c:pt idx="7">
                  <c:v>0.14988578174026293</c:v>
                </c:pt>
                <c:pt idx="9">
                  <c:v>7.807647815757332E-2</c:v>
                </c:pt>
                <c:pt idx="11">
                  <c:v>0.11715915414029555</c:v>
                </c:pt>
                <c:pt idx="23">
                  <c:v>-5.3275765095077126E-3</c:v>
                </c:pt>
                <c:pt idx="25">
                  <c:v>2.2471739808151141E-2</c:v>
                </c:pt>
                <c:pt idx="27">
                  <c:v>-2.4304151669359742E-3</c:v>
                </c:pt>
                <c:pt idx="29">
                  <c:v>2.9978715299598883E-2</c:v>
                </c:pt>
                <c:pt idx="31">
                  <c:v>7.2410359745469222E-3</c:v>
                </c:pt>
                <c:pt idx="33">
                  <c:v>-7.0646521722298617E-3</c:v>
                </c:pt>
                <c:pt idx="35">
                  <c:v>1.5108248598158482E-2</c:v>
                </c:pt>
                <c:pt idx="37">
                  <c:v>2.1168169846846469E-2</c:v>
                </c:pt>
                <c:pt idx="39">
                  <c:v>-3.9141036943225547E-3</c:v>
                </c:pt>
                <c:pt idx="41">
                  <c:v>-3.9391355498354347E-2</c:v>
                </c:pt>
                <c:pt idx="43">
                  <c:v>-2.0900200332962339E-2</c:v>
                </c:pt>
                <c:pt idx="45">
                  <c:v>7.0630559807170284E-2</c:v>
                </c:pt>
                <c:pt idx="47">
                  <c:v>-3.9391355498354347E-2</c:v>
                </c:pt>
                <c:pt idx="49">
                  <c:v>-2.0900200332962339E-2</c:v>
                </c:pt>
                <c:pt idx="51">
                  <c:v>7.0630559807170284E-2</c:v>
                </c:pt>
                <c:pt idx="53">
                  <c:v>-1.3191751999221571E-3</c:v>
                </c:pt>
                <c:pt idx="59">
                  <c:v>-8.0812535706243707E-3</c:v>
                </c:pt>
                <c:pt idx="61">
                  <c:v>7.0486902571015309E-4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ABC-42C8-822B-989FC836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'Cilk1 cKO Fst Inhba'!$A$4</c:f>
              <c:strCache>
                <c:ptCount val="1"/>
                <c:pt idx="0">
                  <c:v>Fst-cKO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00CC"/>
              </a:solidFill>
              <a:ln>
                <a:solidFill>
                  <a:srgbClr val="0000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00CC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cKO Fst Inhba'!$B$2:$CI$2</c:f>
              <c:numCache>
                <c:formatCode>General</c:formatCode>
                <c:ptCount val="86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</c:numCache>
            </c:numRef>
          </c:xVal>
          <c:yVal>
            <c:numRef>
              <c:f>'Cilk1 cKO Fst Inhba'!$B$4:$CI$4</c:f>
              <c:numCache>
                <c:formatCode>General</c:formatCode>
                <c:ptCount val="86"/>
                <c:pt idx="1">
                  <c:v>-3.9540883220410515E-2</c:v>
                </c:pt>
                <c:pt idx="3">
                  <c:v>-9.36014844376294E-3</c:v>
                </c:pt>
                <c:pt idx="5">
                  <c:v>-0.13043022219114381</c:v>
                </c:pt>
                <c:pt idx="7">
                  <c:v>-1.1887488418439592E-3</c:v>
                </c:pt>
                <c:pt idx="9">
                  <c:v>-0.19710005219506468</c:v>
                </c:pt>
                <c:pt idx="11">
                  <c:v>4.6034448742698297E-2</c:v>
                </c:pt>
                <c:pt idx="31">
                  <c:v>8.7048381578388748E-2</c:v>
                </c:pt>
                <c:pt idx="33">
                  <c:v>0.202249382524893</c:v>
                </c:pt>
                <c:pt idx="35">
                  <c:v>0.11385267006475684</c:v>
                </c:pt>
                <c:pt idx="37">
                  <c:v>0.11522872177033672</c:v>
                </c:pt>
                <c:pt idx="39">
                  <c:v>0.29219221769088</c:v>
                </c:pt>
                <c:pt idx="41">
                  <c:v>0.23638870089231084</c:v>
                </c:pt>
                <c:pt idx="53">
                  <c:v>0.36704868126297074</c:v>
                </c:pt>
                <c:pt idx="55">
                  <c:v>0.56434352843632074</c:v>
                </c:pt>
                <c:pt idx="57">
                  <c:v>0.46734561873628006</c:v>
                </c:pt>
                <c:pt idx="63">
                  <c:v>0.53211994375919347</c:v>
                </c:pt>
                <c:pt idx="65">
                  <c:v>0.67075902612500349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ABC-42C8-822B-989FC836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38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 val="autoZero"/>
        <c:crossBetween val="midCat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'Cilk1 cKO Msx1 A2m'!$A$3</c:f>
              <c:strCache>
                <c:ptCount val="1"/>
                <c:pt idx="0">
                  <c:v>Msx1-Ctrl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cKO Msx1 A2m'!$B$2:$BZ$2</c:f>
              <c:numCache>
                <c:formatCode>General</c:formatCode>
                <c:ptCount val="77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'Cilk1 cKO Msx1 A2m'!$B$3:$BZ$3</c:f>
              <c:numCache>
                <c:formatCode>General</c:formatCode>
                <c:ptCount val="77"/>
                <c:pt idx="1">
                  <c:v>-0.16915969915626311</c:v>
                </c:pt>
                <c:pt idx="3">
                  <c:v>-0.17398159813690681</c:v>
                </c:pt>
                <c:pt idx="5">
                  <c:v>-0.11373759565424957</c:v>
                </c:pt>
                <c:pt idx="7">
                  <c:v>-0.38594490871421222</c:v>
                </c:pt>
                <c:pt idx="9">
                  <c:v>-0.16085672835815362</c:v>
                </c:pt>
                <c:pt idx="11">
                  <c:v>-0.16139438519404314</c:v>
                </c:pt>
                <c:pt idx="13">
                  <c:v>-0.18765150567088912</c:v>
                </c:pt>
                <c:pt idx="15">
                  <c:v>-9.1707570300948782E-2</c:v>
                </c:pt>
                <c:pt idx="17">
                  <c:v>-0.10894503385847575</c:v>
                </c:pt>
                <c:pt idx="19">
                  <c:v>-0.14057408772149377</c:v>
                </c:pt>
                <c:pt idx="21">
                  <c:v>-0.18582069144523083</c:v>
                </c:pt>
                <c:pt idx="29">
                  <c:v>-7.0836288128444364E-2</c:v>
                </c:pt>
                <c:pt idx="31">
                  <c:v>-0.16805020602453755</c:v>
                </c:pt>
                <c:pt idx="33">
                  <c:v>-0.21020991791463306</c:v>
                </c:pt>
                <c:pt idx="35">
                  <c:v>-6.2168889136087431E-2</c:v>
                </c:pt>
                <c:pt idx="37">
                  <c:v>-0.23394561323006613</c:v>
                </c:pt>
                <c:pt idx="39">
                  <c:v>-0.1488521490051031</c:v>
                </c:pt>
                <c:pt idx="41">
                  <c:v>-0.35958581883745616</c:v>
                </c:pt>
                <c:pt idx="57">
                  <c:v>0.13349184940046627</c:v>
                </c:pt>
                <c:pt idx="59">
                  <c:v>8.069487511065998E-2</c:v>
                </c:pt>
                <c:pt idx="61">
                  <c:v>-2.7670787157417578E-2</c:v>
                </c:pt>
                <c:pt idx="63">
                  <c:v>1.0048620863866216E-2</c:v>
                </c:pt>
                <c:pt idx="65">
                  <c:v>0.48506843537225786</c:v>
                </c:pt>
                <c:pt idx="67">
                  <c:v>0.46156912366570724</c:v>
                </c:pt>
                <c:pt idx="69">
                  <c:v>0.45490866786248962</c:v>
                </c:pt>
                <c:pt idx="71">
                  <c:v>0.57331831602171024</c:v>
                </c:pt>
                <c:pt idx="73">
                  <c:v>0.6457073200124217</c:v>
                </c:pt>
                <c:pt idx="7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C5-48AD-A2FF-4F283684D7DC}"/>
            </c:ext>
          </c:extLst>
        </c:ser>
        <c:ser>
          <c:idx val="2"/>
          <c:order val="2"/>
          <c:tx>
            <c:strRef>
              <c:f>'Cilk1 cKO Msx1 A2m'!$A$5</c:f>
              <c:strCache>
                <c:ptCount val="1"/>
                <c:pt idx="0">
                  <c:v>A2m-Ctrl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  <a:lumOff val="40000"/>
                  </a:schemeClr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cKO Msx1 A2m'!$B$2:$BZ$2</c:f>
              <c:numCache>
                <c:formatCode>General</c:formatCode>
                <c:ptCount val="77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'Cilk1 cKO Msx1 A2m'!$B$5:$BZ$5</c:f>
              <c:numCache>
                <c:formatCode>General</c:formatCode>
                <c:ptCount val="77"/>
                <c:pt idx="1">
                  <c:v>1</c:v>
                </c:pt>
                <c:pt idx="3">
                  <c:v>0.9872922589631552</c:v>
                </c:pt>
                <c:pt idx="5">
                  <c:v>0.76924287813161862</c:v>
                </c:pt>
                <c:pt idx="7">
                  <c:v>0.58571523974889805</c:v>
                </c:pt>
                <c:pt idx="9">
                  <c:v>0.54280276288423746</c:v>
                </c:pt>
                <c:pt idx="11">
                  <c:v>0.55867312866110785</c:v>
                </c:pt>
                <c:pt idx="13">
                  <c:v>0.62537922875841934</c:v>
                </c:pt>
                <c:pt idx="15">
                  <c:v>0.20286591997557671</c:v>
                </c:pt>
                <c:pt idx="17">
                  <c:v>-6.234616191875441E-3</c:v>
                </c:pt>
                <c:pt idx="29">
                  <c:v>-0.25991241962258393</c:v>
                </c:pt>
                <c:pt idx="31">
                  <c:v>-0.44510961857696196</c:v>
                </c:pt>
                <c:pt idx="33">
                  <c:v>-0.26309889522791885</c:v>
                </c:pt>
                <c:pt idx="35">
                  <c:v>-0.11423610448587075</c:v>
                </c:pt>
                <c:pt idx="37">
                  <c:v>-0.20982083229979584</c:v>
                </c:pt>
                <c:pt idx="39">
                  <c:v>-0.10803487950542846</c:v>
                </c:pt>
                <c:pt idx="41">
                  <c:v>-8.5300234692514645E-2</c:v>
                </c:pt>
                <c:pt idx="43">
                  <c:v>-0.51072334904310324</c:v>
                </c:pt>
                <c:pt idx="45">
                  <c:v>-0.41015856055257682</c:v>
                </c:pt>
                <c:pt idx="47">
                  <c:v>-0.17808964109217881</c:v>
                </c:pt>
                <c:pt idx="49">
                  <c:v>-0.30435612204010759</c:v>
                </c:pt>
                <c:pt idx="51">
                  <c:v>-0.22282432406647712</c:v>
                </c:pt>
                <c:pt idx="53">
                  <c:v>-0.47811921616516245</c:v>
                </c:pt>
                <c:pt idx="55">
                  <c:v>-0.48158713198114828</c:v>
                </c:pt>
                <c:pt idx="57">
                  <c:v>-0.60625083478028585</c:v>
                </c:pt>
                <c:pt idx="59">
                  <c:v>-0.31364841916464731</c:v>
                </c:pt>
                <c:pt idx="61">
                  <c:v>-0.2316491442309527</c:v>
                </c:pt>
                <c:pt idx="63">
                  <c:v>-0.48977751912839396</c:v>
                </c:pt>
                <c:pt idx="65">
                  <c:v>-9.2250376843671891E-2</c:v>
                </c:pt>
                <c:pt idx="67">
                  <c:v>-0.5909910511553359</c:v>
                </c:pt>
                <c:pt idx="69">
                  <c:v>-0.39721708103569997</c:v>
                </c:pt>
                <c:pt idx="71">
                  <c:v>-0.69310614589097297</c:v>
                </c:pt>
                <c:pt idx="73">
                  <c:v>-0.34097197046308841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C5-48AD-A2FF-4F283684D7DC}"/>
            </c:ext>
          </c:extLst>
        </c:ser>
        <c:ser>
          <c:idx val="3"/>
          <c:order val="3"/>
          <c:tx>
            <c:strRef>
              <c:f>'Cilk1 cKO Msx1 A2m'!$A$6</c:f>
              <c:strCache>
                <c:ptCount val="1"/>
                <c:pt idx="0">
                  <c:v>A2m-cKO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cKO Msx1 A2m'!$B$2:$BZ$2</c:f>
              <c:numCache>
                <c:formatCode>General</c:formatCode>
                <c:ptCount val="77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'Cilk1 cKO Msx1 A2m'!$B$6:$BZ$6</c:f>
              <c:numCache>
                <c:formatCode>General</c:formatCode>
                <c:ptCount val="77"/>
                <c:pt idx="1">
                  <c:v>0.98993970501249784</c:v>
                </c:pt>
                <c:pt idx="3">
                  <c:v>0.81817397536715786</c:v>
                </c:pt>
                <c:pt idx="5">
                  <c:v>0.58190179511378293</c:v>
                </c:pt>
                <c:pt idx="7">
                  <c:v>0.62794838793086405</c:v>
                </c:pt>
                <c:pt idx="9">
                  <c:v>0.56735790041435863</c:v>
                </c:pt>
                <c:pt idx="11">
                  <c:v>0.72397309162414858</c:v>
                </c:pt>
                <c:pt idx="13">
                  <c:v>-0.10561799083814501</c:v>
                </c:pt>
                <c:pt idx="15">
                  <c:v>-0.16280871584887499</c:v>
                </c:pt>
                <c:pt idx="27">
                  <c:v>-0.145472704466513</c:v>
                </c:pt>
                <c:pt idx="29">
                  <c:v>-0.16079723420077199</c:v>
                </c:pt>
                <c:pt idx="31">
                  <c:v>-0.11440454335474699</c:v>
                </c:pt>
                <c:pt idx="33">
                  <c:v>-0.156057859913527</c:v>
                </c:pt>
                <c:pt idx="35">
                  <c:v>-0.27673241601800525</c:v>
                </c:pt>
                <c:pt idx="37">
                  <c:v>-0.12171537812344201</c:v>
                </c:pt>
                <c:pt idx="39">
                  <c:v>-0.1008057325415465</c:v>
                </c:pt>
                <c:pt idx="41">
                  <c:v>-0.12157738758853</c:v>
                </c:pt>
                <c:pt idx="43">
                  <c:v>-0.26397734259177214</c:v>
                </c:pt>
                <c:pt idx="45">
                  <c:v>-0.180248721175777</c:v>
                </c:pt>
                <c:pt idx="47">
                  <c:v>-0.35909596942276645</c:v>
                </c:pt>
                <c:pt idx="49">
                  <c:v>-0.15909596942276599</c:v>
                </c:pt>
                <c:pt idx="51">
                  <c:v>-0.15444214745728299</c:v>
                </c:pt>
                <c:pt idx="53">
                  <c:v>-0.113913679393807</c:v>
                </c:pt>
                <c:pt idx="55">
                  <c:v>-0.15333774475818299</c:v>
                </c:pt>
                <c:pt idx="57">
                  <c:v>-0.24706420198960599</c:v>
                </c:pt>
                <c:pt idx="59">
                  <c:v>-0.13780121878799401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C5-48AD-A2FF-4F283684D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'Cilk1 cKO Msx1 A2m'!$A$4</c:f>
              <c:strCache>
                <c:ptCount val="1"/>
                <c:pt idx="0">
                  <c:v>Msx1-cKO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66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cKO Msx1 A2m'!$B$2:$BZ$2</c:f>
              <c:numCache>
                <c:formatCode>General</c:formatCode>
                <c:ptCount val="77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'Cilk1 cKO Msx1 A2m'!$B$4:$BZ$4</c:f>
              <c:numCache>
                <c:formatCode>General</c:formatCode>
                <c:ptCount val="77"/>
                <c:pt idx="1">
                  <c:v>-0.20344749271150539</c:v>
                </c:pt>
                <c:pt idx="3">
                  <c:v>-0.20303498013914187</c:v>
                </c:pt>
                <c:pt idx="5">
                  <c:v>-0.20628873099081813</c:v>
                </c:pt>
                <c:pt idx="7">
                  <c:v>-0.21629563710017566</c:v>
                </c:pt>
                <c:pt idx="9">
                  <c:v>-0.18000843565035621</c:v>
                </c:pt>
                <c:pt idx="11">
                  <c:v>-0.1206483399845192</c:v>
                </c:pt>
                <c:pt idx="13">
                  <c:v>-0.17750555037983601</c:v>
                </c:pt>
                <c:pt idx="15">
                  <c:v>-0.17720427715282897</c:v>
                </c:pt>
                <c:pt idx="27">
                  <c:v>-0.1926897210209918</c:v>
                </c:pt>
                <c:pt idx="29">
                  <c:v>-0.20715547089005382</c:v>
                </c:pt>
                <c:pt idx="31">
                  <c:v>-0.13124388762972131</c:v>
                </c:pt>
                <c:pt idx="33">
                  <c:v>-0.2188495070706509</c:v>
                </c:pt>
                <c:pt idx="35">
                  <c:v>-0.13597619478009371</c:v>
                </c:pt>
                <c:pt idx="37">
                  <c:v>-0.12498667445342085</c:v>
                </c:pt>
                <c:pt idx="39">
                  <c:v>-0.10714202946915657</c:v>
                </c:pt>
                <c:pt idx="41">
                  <c:v>-0.11137839453814814</c:v>
                </c:pt>
                <c:pt idx="43">
                  <c:v>-0.18802693846146715</c:v>
                </c:pt>
                <c:pt idx="45">
                  <c:v>0</c:v>
                </c:pt>
                <c:pt idx="53">
                  <c:v>2.9464521601290376E-2</c:v>
                </c:pt>
                <c:pt idx="55">
                  <c:v>6.2141079299748318E-2</c:v>
                </c:pt>
                <c:pt idx="57">
                  <c:v>0.14819861785113395</c:v>
                </c:pt>
                <c:pt idx="59">
                  <c:v>0.14013376531279115</c:v>
                </c:pt>
                <c:pt idx="61">
                  <c:v>3.1721753317481727E-2</c:v>
                </c:pt>
                <c:pt idx="63">
                  <c:v>0.19212888932148633</c:v>
                </c:pt>
                <c:pt idx="65">
                  <c:v>0.2502514472702328</c:v>
                </c:pt>
                <c:pt idx="67" formatCode="0.0%">
                  <c:v>0.48392823208235419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C5-48AD-A2FF-4F283684D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38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 val="autoZero"/>
        <c:crossBetween val="midCat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479638</xdr:colOff>
      <xdr:row>7</xdr:row>
      <xdr:rowOff>61104</xdr:rowOff>
    </xdr:from>
    <xdr:to>
      <xdr:col>9</xdr:col>
      <xdr:colOff>519546</xdr:colOff>
      <xdr:row>22</xdr:row>
      <xdr:rowOff>63303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02D35F66-91AB-4EDD-B4D1-642BAC494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470845</xdr:colOff>
      <xdr:row>7</xdr:row>
      <xdr:rowOff>48794</xdr:rowOff>
    </xdr:from>
    <xdr:to>
      <xdr:col>8</xdr:col>
      <xdr:colOff>462475</xdr:colOff>
      <xdr:row>22</xdr:row>
      <xdr:rowOff>50993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7643BBCA-367B-42C9-B970-92DD0F346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OneDrive%20-%20&#50672;&#49464;&#45824;&#54617;&#44368;%20(Yonsei%20University)\&#47928;&#44221;&#54812;\Results\_Cilia_Shh%20project\Measurements\In%20situ%20counting\A2m%20set\In%20situ%20signal%20intensity_Ick%20cKO_2008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-graph"/>
      <sheetName val="A2m-ctrl"/>
      <sheetName val="Inhba-ctrl"/>
      <sheetName val="Msx1-ctrl"/>
      <sheetName val="Fst-ctrl"/>
      <sheetName val="A2m-cKO"/>
      <sheetName val="Inhba-cKO"/>
      <sheetName val="Msx1-cKO"/>
      <sheetName val="Fst-cKO"/>
    </sheetNames>
    <sheetDataSet>
      <sheetData sheetId="0">
        <row r="7">
          <cell r="W7">
            <v>42800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T31"/>
  <sheetViews>
    <sheetView tabSelected="1" zoomScale="70" zoomScaleNormal="70" workbookViewId="0">
      <selection activeCell="P38" sqref="P38"/>
    </sheetView>
  </sheetViews>
  <sheetFormatPr defaultRowHeight="14.25"/>
  <cols>
    <col min="1" max="1" width="10.73046875" style="2" customWidth="1"/>
    <col min="2" max="44" width="9.06640625" style="2"/>
    <col min="45" max="46" width="9.06640625" style="1"/>
    <col min="47" max="16384" width="9.06640625" style="2"/>
  </cols>
  <sheetData>
    <row r="2" spans="1:46">
      <c r="A2" s="5" t="s">
        <v>18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5">
        <v>26</v>
      </c>
      <c r="AB2" s="5">
        <v>27</v>
      </c>
      <c r="AC2" s="5">
        <v>28</v>
      </c>
      <c r="AD2" s="5">
        <v>29</v>
      </c>
      <c r="AE2" s="5">
        <v>30</v>
      </c>
      <c r="AF2" s="5">
        <v>31</v>
      </c>
      <c r="AG2" s="5">
        <v>32</v>
      </c>
      <c r="AH2" s="5">
        <v>33</v>
      </c>
      <c r="AI2" s="5">
        <v>34</v>
      </c>
      <c r="AJ2" s="5">
        <v>35</v>
      </c>
      <c r="AK2" s="5">
        <v>36</v>
      </c>
      <c r="AL2" s="5">
        <v>37</v>
      </c>
      <c r="AM2" s="5">
        <v>38</v>
      </c>
      <c r="AN2" s="5">
        <v>39</v>
      </c>
      <c r="AO2" s="5">
        <v>40</v>
      </c>
      <c r="AP2" s="5">
        <v>41</v>
      </c>
      <c r="AQ2" s="5">
        <v>42</v>
      </c>
      <c r="AR2" s="5">
        <v>43</v>
      </c>
      <c r="AS2" s="1" t="s">
        <v>10</v>
      </c>
      <c r="AT2" s="1" t="s">
        <v>11</v>
      </c>
    </row>
    <row r="3" spans="1:46">
      <c r="A3" s="5" t="s">
        <v>12</v>
      </c>
      <c r="B3" s="6">
        <v>246741</v>
      </c>
      <c r="C3" s="6"/>
      <c r="D3" s="6">
        <v>210256</v>
      </c>
      <c r="E3" s="6">
        <v>199638</v>
      </c>
      <c r="F3" s="6">
        <v>77062</v>
      </c>
      <c r="G3" s="6">
        <v>202262</v>
      </c>
      <c r="H3" s="6"/>
      <c r="I3" s="6"/>
      <c r="J3" s="6"/>
      <c r="K3" s="6"/>
      <c r="L3" s="6"/>
      <c r="M3" s="6"/>
      <c r="N3" s="6"/>
      <c r="O3" s="6"/>
      <c r="P3" s="6"/>
      <c r="Q3" s="6">
        <v>320646</v>
      </c>
      <c r="R3" s="6"/>
      <c r="S3" s="6"/>
      <c r="T3" s="6">
        <v>270869</v>
      </c>
      <c r="U3" s="6">
        <v>248443</v>
      </c>
      <c r="V3" s="6">
        <v>352486</v>
      </c>
      <c r="W3" s="6"/>
      <c r="X3" s="6">
        <v>322287</v>
      </c>
      <c r="Y3" s="6">
        <v>358040</v>
      </c>
      <c r="Z3" s="6"/>
      <c r="AA3" s="6"/>
      <c r="AB3" s="6">
        <v>365412</v>
      </c>
      <c r="AC3" s="6"/>
      <c r="AD3" s="6">
        <v>362510</v>
      </c>
      <c r="AE3" s="6">
        <v>489287</v>
      </c>
      <c r="AF3" s="6">
        <v>434733</v>
      </c>
      <c r="AG3" s="6">
        <v>425347</v>
      </c>
      <c r="AH3" s="6">
        <v>501395</v>
      </c>
      <c r="AI3" s="6"/>
      <c r="AJ3" s="6"/>
      <c r="AK3" s="6">
        <v>550965</v>
      </c>
      <c r="AL3" s="6">
        <v>522868</v>
      </c>
      <c r="AM3" s="6">
        <v>647162</v>
      </c>
      <c r="AN3" s="6">
        <v>505630</v>
      </c>
      <c r="AO3" s="6">
        <v>536923</v>
      </c>
      <c r="AP3" s="5"/>
      <c r="AQ3" s="5"/>
      <c r="AR3" s="5"/>
      <c r="AS3" s="7">
        <f>B3</f>
        <v>246741</v>
      </c>
    </row>
    <row r="4" spans="1:46">
      <c r="A4" s="5" t="s">
        <v>19</v>
      </c>
      <c r="B4" s="6">
        <v>230908</v>
      </c>
      <c r="C4" s="6">
        <v>242993</v>
      </c>
      <c r="D4" s="6">
        <v>194514</v>
      </c>
      <c r="E4" s="6">
        <v>246265</v>
      </c>
      <c r="F4" s="6">
        <v>167818</v>
      </c>
      <c r="G4" s="6">
        <v>281191</v>
      </c>
      <c r="H4" s="6"/>
      <c r="I4" s="6"/>
      <c r="J4" s="6"/>
      <c r="K4" s="6"/>
      <c r="L4" s="6"/>
      <c r="M4" s="6"/>
      <c r="N4" s="6"/>
      <c r="O4" s="6"/>
      <c r="P4" s="6"/>
      <c r="Q4" s="6">
        <v>281597</v>
      </c>
      <c r="R4" s="6">
        <v>367768</v>
      </c>
      <c r="S4" s="6">
        <v>292330</v>
      </c>
      <c r="T4" s="6">
        <v>292881</v>
      </c>
      <c r="U4" s="6">
        <v>403783</v>
      </c>
      <c r="V4" s="6">
        <v>341396</v>
      </c>
      <c r="W4" s="6"/>
      <c r="X4" s="6"/>
      <c r="Y4" s="6"/>
      <c r="Z4" s="6"/>
      <c r="AA4" s="6"/>
      <c r="AB4" s="6">
        <v>393715</v>
      </c>
      <c r="AC4" s="6">
        <v>472716</v>
      </c>
      <c r="AD4" s="6">
        <v>433876</v>
      </c>
      <c r="AE4" s="6"/>
      <c r="AF4" s="6">
        <v>520734</v>
      </c>
      <c r="AG4" s="6">
        <v>459813</v>
      </c>
      <c r="AH4" s="6">
        <v>515327</v>
      </c>
      <c r="AI4" s="6">
        <v>478810</v>
      </c>
      <c r="AJ4" s="5"/>
      <c r="AK4" s="5"/>
      <c r="AL4" s="5"/>
      <c r="AM4" s="5"/>
      <c r="AN4" s="5"/>
      <c r="AO4" s="5"/>
      <c r="AP4" s="5"/>
      <c r="AQ4" s="5"/>
      <c r="AR4" s="5"/>
    </row>
    <row r="5" spans="1:46">
      <c r="A5" s="5" t="s">
        <v>14</v>
      </c>
      <c r="B5" s="6">
        <v>307109</v>
      </c>
      <c r="C5" s="6">
        <v>304445</v>
      </c>
      <c r="D5" s="6">
        <v>258734</v>
      </c>
      <c r="E5" s="6">
        <v>220260</v>
      </c>
      <c r="F5" s="6">
        <v>211264</v>
      </c>
      <c r="G5" s="6">
        <v>214591</v>
      </c>
      <c r="H5" s="5">
        <v>228575</v>
      </c>
      <c r="I5" s="5">
        <v>140001</v>
      </c>
      <c r="J5" s="5">
        <v>96166</v>
      </c>
      <c r="K5" s="5">
        <v>97473</v>
      </c>
      <c r="L5" s="5"/>
      <c r="M5" s="5"/>
      <c r="N5" s="5"/>
      <c r="O5" s="5">
        <v>7638</v>
      </c>
      <c r="P5" s="5">
        <v>42986</v>
      </c>
      <c r="Q5" s="5">
        <v>4162</v>
      </c>
      <c r="R5" s="5">
        <v>42318</v>
      </c>
      <c r="S5" s="6">
        <v>73525</v>
      </c>
      <c r="T5" s="6">
        <v>53487</v>
      </c>
      <c r="U5" s="6">
        <v>74825</v>
      </c>
      <c r="V5" s="6">
        <v>79591</v>
      </c>
      <c r="W5" s="6">
        <v>-9593</v>
      </c>
      <c r="X5" s="6">
        <v>11489</v>
      </c>
      <c r="Y5" s="6">
        <v>60139</v>
      </c>
      <c r="Z5" s="6">
        <v>33669</v>
      </c>
      <c r="AA5" s="6">
        <v>50761</v>
      </c>
      <c r="AB5" s="6">
        <v>-2758</v>
      </c>
      <c r="AC5" s="6">
        <v>-3485</v>
      </c>
      <c r="AD5" s="6">
        <v>-29619</v>
      </c>
      <c r="AE5" s="6">
        <v>31721</v>
      </c>
      <c r="AF5" s="6">
        <v>48911</v>
      </c>
      <c r="AG5" s="6">
        <v>-5202</v>
      </c>
      <c r="AH5" s="6">
        <v>78134</v>
      </c>
      <c r="AI5" s="5">
        <v>-26420</v>
      </c>
      <c r="AJ5" s="5">
        <v>14202</v>
      </c>
      <c r="AK5" s="5">
        <v>-47827</v>
      </c>
      <c r="AL5" s="5">
        <v>25993</v>
      </c>
      <c r="AM5" s="5">
        <v>-12210</v>
      </c>
      <c r="AN5" s="5">
        <v>-32794</v>
      </c>
      <c r="AO5" s="5">
        <v>72956</v>
      </c>
      <c r="AP5" s="5">
        <v>32467</v>
      </c>
      <c r="AQ5" s="5">
        <v>51049</v>
      </c>
      <c r="AR5" s="5">
        <f>K5</f>
        <v>97473</v>
      </c>
      <c r="AT5" s="7"/>
    </row>
    <row r="6" spans="1:46">
      <c r="A6" s="5" t="s">
        <v>15</v>
      </c>
      <c r="B6" s="6">
        <v>305000</v>
      </c>
      <c r="C6" s="6">
        <v>268991.71950006951</v>
      </c>
      <c r="D6" s="6">
        <v>219460.56472047299</v>
      </c>
      <c r="E6" s="6">
        <v>229113.58825227461</v>
      </c>
      <c r="F6" s="6">
        <v>216411.64081126449</v>
      </c>
      <c r="G6" s="6">
        <v>249243.82303572001</v>
      </c>
      <c r="H6" s="5">
        <v>33404.466872654571</v>
      </c>
      <c r="I6" s="5">
        <v>451.63204430521847</v>
      </c>
      <c r="J6" s="5"/>
      <c r="K6" s="5"/>
      <c r="L6" s="5"/>
      <c r="M6" s="5"/>
      <c r="N6" s="5"/>
      <c r="O6" s="5">
        <v>4085.8841264580415</v>
      </c>
      <c r="P6" s="5">
        <v>-20090.288988913006</v>
      </c>
      <c r="Q6" s="6">
        <v>-10364.71085071579</v>
      </c>
      <c r="R6" s="6">
        <v>1866.8544791677805</v>
      </c>
      <c r="S6" s="6">
        <v>39459.923235649454</v>
      </c>
      <c r="T6" s="6">
        <v>-11897.325008285847</v>
      </c>
      <c r="U6" s="6">
        <v>76340.489452920359</v>
      </c>
      <c r="V6" s="6">
        <v>30058.802775491004</v>
      </c>
      <c r="W6" s="6">
        <v>42133.845808431251</v>
      </c>
      <c r="X6" s="6">
        <v>-24168.020912405249</v>
      </c>
      <c r="Y6" s="6">
        <v>22193.557354088931</v>
      </c>
      <c r="Z6" s="6">
        <v>44132.765975644958</v>
      </c>
      <c r="AA6" s="6">
        <v>52628.991906599811</v>
      </c>
      <c r="AB6" s="6">
        <v>44364.288539873625</v>
      </c>
      <c r="AC6" s="6">
        <v>24715.848951706885</v>
      </c>
      <c r="AD6" s="6">
        <v>26657.703698160007</v>
      </c>
      <c r="AE6" s="6">
        <v>-27681.620390664259</v>
      </c>
      <c r="AF6" s="6"/>
      <c r="AG6" s="6">
        <v>6642.4149765323473</v>
      </c>
      <c r="AH6" s="6">
        <v>20349.529043225386</v>
      </c>
      <c r="AI6" s="6">
        <v>-288.58798498925512</v>
      </c>
      <c r="AJ6" s="5">
        <v>-8931.5535693284728</v>
      </c>
      <c r="AK6" s="5">
        <v>-598.37169768958552</v>
      </c>
      <c r="AL6" s="6">
        <v>31213.154715448025</v>
      </c>
      <c r="AM6" s="5"/>
      <c r="AN6" s="5"/>
      <c r="AO6" s="5"/>
      <c r="AP6" s="5"/>
      <c r="AQ6" s="5"/>
      <c r="AR6" s="5"/>
    </row>
    <row r="7" spans="1:46">
      <c r="A7" s="5" t="s">
        <v>20</v>
      </c>
      <c r="B7" s="5">
        <v>6420</v>
      </c>
      <c r="C7" s="5">
        <v>5213</v>
      </c>
      <c r="D7" s="5">
        <v>18261</v>
      </c>
      <c r="E7" s="5">
        <v>-40468</v>
      </c>
      <c r="F7" s="5">
        <v>8095</v>
      </c>
      <c r="G7" s="5">
        <v>7979</v>
      </c>
      <c r="H7" s="5">
        <v>2314</v>
      </c>
      <c r="I7" s="5">
        <v>23014</v>
      </c>
      <c r="J7" s="5">
        <v>19295</v>
      </c>
      <c r="K7" s="5">
        <v>12471</v>
      </c>
      <c r="L7" s="5">
        <v>2709</v>
      </c>
      <c r="M7" s="5"/>
      <c r="N7" s="5"/>
      <c r="O7" s="5"/>
      <c r="P7" s="5">
        <v>27517</v>
      </c>
      <c r="Q7" s="5">
        <v>6543</v>
      </c>
      <c r="R7" s="5">
        <v>-2553</v>
      </c>
      <c r="S7" s="5">
        <v>29387</v>
      </c>
      <c r="T7" s="5">
        <v>-7674</v>
      </c>
      <c r="U7" s="5">
        <v>10685</v>
      </c>
      <c r="V7" s="5">
        <v>-34781</v>
      </c>
      <c r="W7" s="5">
        <v>42800</v>
      </c>
      <c r="X7" s="5">
        <v>66044</v>
      </c>
      <c r="Y7" s="5"/>
      <c r="Z7" s="5"/>
      <c r="AA7" s="5"/>
      <c r="AB7" s="5"/>
      <c r="AC7" s="5"/>
      <c r="AD7" s="5">
        <v>71601</v>
      </c>
      <c r="AE7" s="5">
        <v>60210</v>
      </c>
      <c r="AF7" s="5">
        <v>36830</v>
      </c>
      <c r="AG7" s="5">
        <v>44968</v>
      </c>
      <c r="AH7" s="5">
        <v>147454</v>
      </c>
      <c r="AI7" s="5">
        <v>142384</v>
      </c>
      <c r="AJ7" s="5">
        <v>140947</v>
      </c>
      <c r="AK7" s="5">
        <v>166494</v>
      </c>
      <c r="AL7" s="5">
        <v>182112</v>
      </c>
      <c r="AM7" s="5">
        <v>258551</v>
      </c>
      <c r="AN7" s="5">
        <v>200454</v>
      </c>
      <c r="AO7" s="5">
        <v>165470</v>
      </c>
      <c r="AP7" s="6"/>
      <c r="AQ7" s="6"/>
      <c r="AR7" s="6"/>
      <c r="AS7" s="7">
        <f>'[1]Combine-graph'!W7</f>
        <v>42800</v>
      </c>
    </row>
    <row r="8" spans="1:46">
      <c r="A8" s="5" t="s">
        <v>21</v>
      </c>
      <c r="B8" s="6">
        <v>-1094</v>
      </c>
      <c r="C8" s="6">
        <v>-1005</v>
      </c>
      <c r="D8" s="6">
        <v>-1707</v>
      </c>
      <c r="E8" s="6">
        <v>-3866</v>
      </c>
      <c r="F8" s="6">
        <v>3963</v>
      </c>
      <c r="G8" s="6">
        <v>16770</v>
      </c>
      <c r="H8" s="6">
        <v>4503</v>
      </c>
      <c r="I8" s="6">
        <v>4568</v>
      </c>
      <c r="J8" s="6"/>
      <c r="K8" s="6"/>
      <c r="L8" s="6"/>
      <c r="M8" s="6"/>
      <c r="N8" s="6"/>
      <c r="O8" s="6">
        <v>1227</v>
      </c>
      <c r="P8" s="6">
        <v>-1894</v>
      </c>
      <c r="Q8" s="6">
        <v>14484</v>
      </c>
      <c r="R8" s="6">
        <v>-4417</v>
      </c>
      <c r="S8" s="6">
        <v>13463</v>
      </c>
      <c r="T8" s="6">
        <v>15834</v>
      </c>
      <c r="U8" s="6">
        <v>19684</v>
      </c>
      <c r="V8" s="6">
        <v>18770</v>
      </c>
      <c r="W8" s="6">
        <v>2233</v>
      </c>
      <c r="X8" s="6"/>
      <c r="Y8" s="6"/>
      <c r="Z8" s="6"/>
      <c r="AA8" s="6"/>
      <c r="AB8" s="6">
        <v>49157</v>
      </c>
      <c r="AC8" s="6">
        <v>56207</v>
      </c>
      <c r="AD8" s="6">
        <v>74774</v>
      </c>
      <c r="AE8" s="6">
        <v>73034</v>
      </c>
      <c r="AF8" s="6">
        <v>49644</v>
      </c>
      <c r="AG8" s="6">
        <v>84252</v>
      </c>
      <c r="AH8" s="6">
        <v>96792</v>
      </c>
      <c r="AI8" s="6">
        <v>147208</v>
      </c>
      <c r="AJ8" s="5"/>
      <c r="AK8" s="5"/>
      <c r="AL8" s="5"/>
      <c r="AM8" s="5"/>
      <c r="AN8" s="5"/>
      <c r="AO8" s="5"/>
      <c r="AP8" s="5"/>
      <c r="AQ8" s="5"/>
      <c r="AR8" s="5"/>
    </row>
    <row r="9" spans="1:46">
      <c r="A9" s="5" t="s">
        <v>16</v>
      </c>
      <c r="B9" s="5">
        <v>460985</v>
      </c>
      <c r="C9" s="5">
        <v>298669</v>
      </c>
      <c r="D9" s="5">
        <v>159523</v>
      </c>
      <c r="E9" s="5">
        <v>170158</v>
      </c>
      <c r="F9" s="8">
        <v>160384</v>
      </c>
      <c r="G9" s="8">
        <v>161977</v>
      </c>
      <c r="H9" s="5">
        <v>151145</v>
      </c>
      <c r="I9" s="5">
        <v>83653</v>
      </c>
      <c r="J9" s="5">
        <v>51915</v>
      </c>
      <c r="K9" s="5">
        <v>59787</v>
      </c>
      <c r="L9" s="5">
        <v>5751</v>
      </c>
      <c r="M9" s="5"/>
      <c r="N9" s="5"/>
      <c r="O9" s="5"/>
      <c r="P9" s="5">
        <v>-5308</v>
      </c>
      <c r="Q9" s="5">
        <v>-5309</v>
      </c>
      <c r="R9" s="5">
        <v>-28846</v>
      </c>
      <c r="S9" s="5">
        <v>-28450</v>
      </c>
      <c r="T9" s="5">
        <v>844</v>
      </c>
      <c r="U9" s="8">
        <v>6383</v>
      </c>
      <c r="V9" s="8">
        <v>11601</v>
      </c>
      <c r="W9" s="5">
        <v>-82</v>
      </c>
      <c r="X9" s="5">
        <v>3497</v>
      </c>
      <c r="Y9" s="5">
        <v>-8893</v>
      </c>
      <c r="Z9" s="5">
        <v>15298</v>
      </c>
      <c r="AA9" s="5">
        <v>24275</v>
      </c>
      <c r="AB9" s="5">
        <v>-4732</v>
      </c>
      <c r="AC9" s="5">
        <v>3466</v>
      </c>
      <c r="AD9" s="5">
        <v>-172</v>
      </c>
      <c r="AE9" s="8">
        <v>-7335</v>
      </c>
      <c r="AF9" s="5">
        <v>39227</v>
      </c>
      <c r="AG9" s="5">
        <v>5621</v>
      </c>
      <c r="AH9" s="5">
        <v>2843</v>
      </c>
      <c r="AI9" s="5">
        <v>-7452</v>
      </c>
      <c r="AJ9" s="5">
        <v>-58135</v>
      </c>
      <c r="AK9" s="5">
        <v>-2333</v>
      </c>
      <c r="AL9" s="5">
        <v>-10321</v>
      </c>
      <c r="AM9" s="5">
        <v>20361</v>
      </c>
      <c r="AN9" s="5">
        <v>-23249</v>
      </c>
      <c r="AO9" s="5">
        <v>-43623</v>
      </c>
      <c r="AP9" s="5"/>
      <c r="AQ9" s="5"/>
      <c r="AR9" s="5"/>
      <c r="AS9" s="7">
        <f>L9</f>
        <v>5751</v>
      </c>
    </row>
    <row r="10" spans="1:46">
      <c r="A10" s="5" t="s">
        <v>17</v>
      </c>
      <c r="B10" s="5">
        <v>466055.83499999996</v>
      </c>
      <c r="C10" s="5">
        <v>359884.52412573918</v>
      </c>
      <c r="D10" s="5">
        <v>189032.96427307106</v>
      </c>
      <c r="E10" s="5">
        <v>73984.103964746857</v>
      </c>
      <c r="F10" s="5">
        <v>41294.06745758473</v>
      </c>
      <c r="G10" s="5">
        <v>59085.830375903308</v>
      </c>
      <c r="H10" s="5"/>
      <c r="I10" s="5"/>
      <c r="J10" s="5"/>
      <c r="K10" s="5"/>
      <c r="L10" s="5"/>
      <c r="M10" s="5">
        <v>3325.7060352707658</v>
      </c>
      <c r="N10" s="5">
        <v>15980.899999823876</v>
      </c>
      <c r="O10" s="5">
        <v>4644.5923818950687</v>
      </c>
      <c r="P10" s="5">
        <v>19398.330480697598</v>
      </c>
      <c r="Q10" s="5">
        <v>9047.3657708368937</v>
      </c>
      <c r="R10" s="5">
        <v>2534.930133027111</v>
      </c>
      <c r="S10" s="5">
        <v>12628.788442334078</v>
      </c>
      <c r="T10" s="5">
        <v>15387.470632059305</v>
      </c>
      <c r="U10" s="5">
        <v>3969.1669188187661</v>
      </c>
      <c r="V10" s="5">
        <v>-12181.284328937845</v>
      </c>
      <c r="W10" s="5">
        <v>-3763.4817983757766</v>
      </c>
      <c r="X10" s="5">
        <v>37904.43226325736</v>
      </c>
      <c r="Y10" s="5">
        <v>5150.4665970386368</v>
      </c>
      <c r="Z10" s="5">
        <v>-3427.158831164943</v>
      </c>
      <c r="AA10" s="5">
        <v>-41.692929819524856</v>
      </c>
      <c r="AB10" s="5">
        <v>2072.138612030385</v>
      </c>
      <c r="AC10" s="5">
        <v>6071.8803460501358</v>
      </c>
      <c r="AD10" s="5">
        <v>15787.722758326745</v>
      </c>
      <c r="AE10" s="5">
        <v>-5689.6951560378247</v>
      </c>
      <c r="AF10" s="5">
        <v>-5574.3447168704724</v>
      </c>
      <c r="AG10" s="5">
        <v>9508.7675275063011</v>
      </c>
      <c r="AH10" s="5">
        <v>-39462.358074180273</v>
      </c>
      <c r="AI10" s="5">
        <v>-60451.968709656401</v>
      </c>
      <c r="AJ10" s="5">
        <v>21178.618583991309</v>
      </c>
      <c r="AK10" s="5"/>
      <c r="AL10" s="5"/>
      <c r="AM10" s="5"/>
      <c r="AN10" s="5"/>
      <c r="AO10" s="5"/>
      <c r="AP10" s="5"/>
      <c r="AQ10" s="5"/>
      <c r="AR10" s="5"/>
    </row>
    <row r="11" spans="1:4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6">
      <c r="A12" s="1" t="s">
        <v>8</v>
      </c>
      <c r="AS12" s="1" t="s">
        <v>9</v>
      </c>
    </row>
    <row r="13" spans="1:46">
      <c r="A13" s="5" t="s">
        <v>22</v>
      </c>
      <c r="B13" s="5">
        <f>B3-$AS$3</f>
        <v>0</v>
      </c>
      <c r="C13" s="5"/>
      <c r="D13" s="5">
        <f t="shared" ref="D13:AO13" si="0">D3-$AS$3</f>
        <v>-36485</v>
      </c>
      <c r="E13" s="5">
        <f t="shared" si="0"/>
        <v>-47103</v>
      </c>
      <c r="F13" s="5">
        <f t="shared" si="0"/>
        <v>-169679</v>
      </c>
      <c r="G13" s="5">
        <f t="shared" si="0"/>
        <v>-44479</v>
      </c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73905</v>
      </c>
      <c r="R13" s="5"/>
      <c r="S13" s="5"/>
      <c r="T13" s="5">
        <f t="shared" si="0"/>
        <v>24128</v>
      </c>
      <c r="U13" s="5">
        <f t="shared" si="0"/>
        <v>1702</v>
      </c>
      <c r="V13" s="5">
        <f t="shared" si="0"/>
        <v>105745</v>
      </c>
      <c r="W13" s="5"/>
      <c r="X13" s="5">
        <f t="shared" si="0"/>
        <v>75546</v>
      </c>
      <c r="Y13" s="5">
        <f t="shared" si="0"/>
        <v>111299</v>
      </c>
      <c r="Z13" s="5"/>
      <c r="AA13" s="5"/>
      <c r="AB13" s="5">
        <f t="shared" si="0"/>
        <v>118671</v>
      </c>
      <c r="AC13" s="5"/>
      <c r="AD13" s="5">
        <f t="shared" si="0"/>
        <v>115769</v>
      </c>
      <c r="AE13" s="5">
        <f t="shared" si="0"/>
        <v>242546</v>
      </c>
      <c r="AF13" s="5">
        <f t="shared" si="0"/>
        <v>187992</v>
      </c>
      <c r="AG13" s="5">
        <f t="shared" si="0"/>
        <v>178606</v>
      </c>
      <c r="AH13" s="5">
        <f t="shared" si="0"/>
        <v>254654</v>
      </c>
      <c r="AI13" s="5"/>
      <c r="AJ13" s="5"/>
      <c r="AK13" s="5">
        <f t="shared" si="0"/>
        <v>304224</v>
      </c>
      <c r="AL13" s="5">
        <f t="shared" si="0"/>
        <v>276127</v>
      </c>
      <c r="AM13" s="5">
        <f t="shared" si="0"/>
        <v>400421</v>
      </c>
      <c r="AN13" s="5">
        <f t="shared" si="0"/>
        <v>258889</v>
      </c>
      <c r="AO13" s="5">
        <f t="shared" si="0"/>
        <v>290182</v>
      </c>
      <c r="AP13" s="5"/>
      <c r="AQ13" s="5"/>
      <c r="AR13" s="5"/>
      <c r="AS13" s="1">
        <f>MAX(B13:AR13)</f>
        <v>400421</v>
      </c>
    </row>
    <row r="14" spans="1:46">
      <c r="A14" s="5" t="s">
        <v>23</v>
      </c>
      <c r="B14" s="5">
        <f>B4-$AS$3</f>
        <v>-15833</v>
      </c>
      <c r="C14" s="5">
        <f t="shared" ref="C14:AI14" si="1">C4-$AS$3</f>
        <v>-3748</v>
      </c>
      <c r="D14" s="5">
        <f t="shared" si="1"/>
        <v>-52227</v>
      </c>
      <c r="E14" s="5">
        <f t="shared" si="1"/>
        <v>-476</v>
      </c>
      <c r="F14" s="5">
        <f t="shared" si="1"/>
        <v>-78923</v>
      </c>
      <c r="G14" s="5">
        <f t="shared" si="1"/>
        <v>34450</v>
      </c>
      <c r="H14" s="5"/>
      <c r="I14" s="5"/>
      <c r="J14" s="5"/>
      <c r="K14" s="5"/>
      <c r="L14" s="5"/>
      <c r="M14" s="5"/>
      <c r="N14" s="5"/>
      <c r="O14" s="5"/>
      <c r="P14" s="5"/>
      <c r="Q14" s="5">
        <f t="shared" si="1"/>
        <v>34856</v>
      </c>
      <c r="R14" s="5">
        <f t="shared" si="1"/>
        <v>121027</v>
      </c>
      <c r="S14" s="5">
        <f t="shared" si="1"/>
        <v>45589</v>
      </c>
      <c r="T14" s="5">
        <f t="shared" si="1"/>
        <v>46140</v>
      </c>
      <c r="U14" s="5">
        <f t="shared" si="1"/>
        <v>157042</v>
      </c>
      <c r="V14" s="5">
        <f t="shared" si="1"/>
        <v>94655</v>
      </c>
      <c r="W14" s="5"/>
      <c r="X14" s="5"/>
      <c r="Y14" s="5"/>
      <c r="Z14" s="5"/>
      <c r="AA14" s="5"/>
      <c r="AB14" s="5">
        <f t="shared" si="1"/>
        <v>146974</v>
      </c>
      <c r="AC14" s="5">
        <f t="shared" si="1"/>
        <v>225975</v>
      </c>
      <c r="AD14" s="5">
        <f t="shared" si="1"/>
        <v>187135</v>
      </c>
      <c r="AE14" s="5"/>
      <c r="AF14" s="5">
        <f t="shared" si="1"/>
        <v>273993</v>
      </c>
      <c r="AG14" s="5">
        <f t="shared" si="1"/>
        <v>213072</v>
      </c>
      <c r="AH14" s="5">
        <f t="shared" si="1"/>
        <v>268586</v>
      </c>
      <c r="AI14" s="5">
        <f t="shared" si="1"/>
        <v>232069</v>
      </c>
      <c r="AJ14" s="5"/>
      <c r="AK14" s="5"/>
      <c r="AL14" s="5"/>
      <c r="AM14" s="5"/>
      <c r="AN14" s="5"/>
      <c r="AO14" s="5"/>
      <c r="AP14" s="5"/>
      <c r="AQ14" s="5"/>
      <c r="AR14" s="5"/>
      <c r="AS14" s="1">
        <f>MAX(B14:AR14)</f>
        <v>273993</v>
      </c>
    </row>
    <row r="15" spans="1:46">
      <c r="A15" s="5" t="s">
        <v>14</v>
      </c>
      <c r="B15" s="5">
        <f t="shared" ref="B15:J15" si="2">B5-$AR$5</f>
        <v>209636</v>
      </c>
      <c r="C15" s="5">
        <f t="shared" si="2"/>
        <v>206972</v>
      </c>
      <c r="D15" s="5">
        <f t="shared" si="2"/>
        <v>161261</v>
      </c>
      <c r="E15" s="5">
        <f t="shared" si="2"/>
        <v>122787</v>
      </c>
      <c r="F15" s="5">
        <f t="shared" si="2"/>
        <v>113791</v>
      </c>
      <c r="G15" s="5">
        <f t="shared" si="2"/>
        <v>117118</v>
      </c>
      <c r="H15" s="5">
        <f t="shared" si="2"/>
        <v>131102</v>
      </c>
      <c r="I15" s="5">
        <f t="shared" si="2"/>
        <v>42528</v>
      </c>
      <c r="J15" s="5">
        <f t="shared" si="2"/>
        <v>-1307</v>
      </c>
      <c r="K15" s="5">
        <v>0</v>
      </c>
      <c r="L15" s="5"/>
      <c r="M15" s="5"/>
      <c r="N15" s="5"/>
      <c r="O15" s="5"/>
      <c r="P15" s="5">
        <f t="shared" ref="P15:AQ15" si="3">P5-$AR$5</f>
        <v>-54487</v>
      </c>
      <c r="Q15" s="5">
        <f t="shared" si="3"/>
        <v>-93311</v>
      </c>
      <c r="R15" s="5">
        <f t="shared" si="3"/>
        <v>-55155</v>
      </c>
      <c r="S15" s="5">
        <f t="shared" si="3"/>
        <v>-23948</v>
      </c>
      <c r="T15" s="5">
        <f t="shared" si="3"/>
        <v>-43986</v>
      </c>
      <c r="U15" s="5">
        <f t="shared" si="3"/>
        <v>-22648</v>
      </c>
      <c r="V15" s="5">
        <f t="shared" si="3"/>
        <v>-17882</v>
      </c>
      <c r="W15" s="5">
        <f t="shared" si="3"/>
        <v>-107066</v>
      </c>
      <c r="X15" s="5">
        <f t="shared" si="3"/>
        <v>-85984</v>
      </c>
      <c r="Y15" s="5">
        <f t="shared" si="3"/>
        <v>-37334</v>
      </c>
      <c r="Z15" s="5">
        <f t="shared" si="3"/>
        <v>-63804</v>
      </c>
      <c r="AA15" s="5">
        <f t="shared" si="3"/>
        <v>-46712</v>
      </c>
      <c r="AB15" s="5">
        <f t="shared" si="3"/>
        <v>-100231</v>
      </c>
      <c r="AC15" s="5">
        <f t="shared" si="3"/>
        <v>-100958</v>
      </c>
      <c r="AD15" s="5">
        <f t="shared" si="3"/>
        <v>-127092</v>
      </c>
      <c r="AE15" s="5">
        <f t="shared" si="3"/>
        <v>-65752</v>
      </c>
      <c r="AF15" s="5">
        <f t="shared" si="3"/>
        <v>-48562</v>
      </c>
      <c r="AG15" s="5">
        <f t="shared" si="3"/>
        <v>-102675</v>
      </c>
      <c r="AH15" s="5">
        <f t="shared" si="3"/>
        <v>-19339</v>
      </c>
      <c r="AI15" s="5">
        <f t="shared" si="3"/>
        <v>-123893</v>
      </c>
      <c r="AJ15" s="5">
        <f t="shared" si="3"/>
        <v>-83271</v>
      </c>
      <c r="AK15" s="5">
        <f t="shared" si="3"/>
        <v>-145300</v>
      </c>
      <c r="AL15" s="5">
        <f t="shared" si="3"/>
        <v>-71480</v>
      </c>
      <c r="AM15" s="5">
        <f t="shared" si="3"/>
        <v>-109683</v>
      </c>
      <c r="AN15" s="5">
        <f t="shared" si="3"/>
        <v>-130267</v>
      </c>
      <c r="AO15" s="5">
        <f t="shared" si="3"/>
        <v>-24517</v>
      </c>
      <c r="AP15" s="5">
        <f t="shared" si="3"/>
        <v>-65006</v>
      </c>
      <c r="AQ15" s="5">
        <f t="shared" si="3"/>
        <v>-46424</v>
      </c>
      <c r="AR15" s="5"/>
      <c r="AS15" s="1">
        <f>MAX(B15:AQ15)</f>
        <v>209636</v>
      </c>
    </row>
    <row r="16" spans="1:46">
      <c r="A16" s="5" t="s">
        <v>15</v>
      </c>
      <c r="B16" s="5">
        <f t="shared" ref="B16:I16" si="4">B6-$AR$5</f>
        <v>207527</v>
      </c>
      <c r="C16" s="5">
        <f t="shared" si="4"/>
        <v>171518.71950006951</v>
      </c>
      <c r="D16" s="5">
        <f t="shared" si="4"/>
        <v>121987.56472047299</v>
      </c>
      <c r="E16" s="5">
        <f t="shared" si="4"/>
        <v>131640.58825227461</v>
      </c>
      <c r="F16" s="5">
        <f t="shared" si="4"/>
        <v>118938.64081126449</v>
      </c>
      <c r="G16" s="5">
        <f t="shared" si="4"/>
        <v>151770.82303572001</v>
      </c>
      <c r="H16" s="5">
        <f t="shared" si="4"/>
        <v>-64068.533127345429</v>
      </c>
      <c r="I16" s="5">
        <f t="shared" si="4"/>
        <v>-97021.367955694775</v>
      </c>
      <c r="J16" s="5"/>
      <c r="K16" s="5"/>
      <c r="L16" s="5"/>
      <c r="M16" s="5"/>
      <c r="N16" s="5"/>
      <c r="O16" s="5">
        <f t="shared" ref="O16:AE16" si="5">O6-$AR$5</f>
        <v>-93387.115873541959</v>
      </c>
      <c r="P16" s="5">
        <f t="shared" si="5"/>
        <v>-117563.288988913</v>
      </c>
      <c r="Q16" s="5">
        <f t="shared" si="5"/>
        <v>-107837.71085071578</v>
      </c>
      <c r="R16" s="5">
        <f t="shared" si="5"/>
        <v>-95606.145520832215</v>
      </c>
      <c r="S16" s="5">
        <f t="shared" si="5"/>
        <v>-58013.076764350546</v>
      </c>
      <c r="T16" s="5">
        <f t="shared" si="5"/>
        <v>-109370.32500828584</v>
      </c>
      <c r="U16" s="5">
        <f t="shared" si="5"/>
        <v>-21132.510547079641</v>
      </c>
      <c r="V16" s="5">
        <f t="shared" si="5"/>
        <v>-67414.197224509</v>
      </c>
      <c r="W16" s="5">
        <f t="shared" si="5"/>
        <v>-55339.154191568749</v>
      </c>
      <c r="X16" s="5">
        <f t="shared" si="5"/>
        <v>-121641.02091240525</v>
      </c>
      <c r="Y16" s="5">
        <f t="shared" si="5"/>
        <v>-75279.442645911069</v>
      </c>
      <c r="Z16" s="5">
        <f t="shared" si="5"/>
        <v>-53340.234024355042</v>
      </c>
      <c r="AA16" s="5">
        <f t="shared" si="5"/>
        <v>-44844.008093400189</v>
      </c>
      <c r="AB16" s="5">
        <f t="shared" si="5"/>
        <v>-53108.711460126375</v>
      </c>
      <c r="AC16" s="5">
        <f t="shared" si="5"/>
        <v>-72757.151048293119</v>
      </c>
      <c r="AD16" s="5">
        <f t="shared" si="5"/>
        <v>-70815.29630183999</v>
      </c>
      <c r="AE16" s="5">
        <f t="shared" si="5"/>
        <v>-125154.62039066426</v>
      </c>
      <c r="AF16" s="5"/>
      <c r="AG16" s="5">
        <f>AG6-$AR$5</f>
        <v>-90830.585023467647</v>
      </c>
      <c r="AH16" s="5">
        <f>AH6-$AR$5</f>
        <v>-77123.470956774618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1">
        <f>MAX(B16:AQ16)</f>
        <v>207527</v>
      </c>
    </row>
    <row r="17" spans="1:46">
      <c r="A17" s="5" t="s">
        <v>20</v>
      </c>
      <c r="B17" s="5">
        <v>-36380</v>
      </c>
      <c r="C17" s="5">
        <v>-37587</v>
      </c>
      <c r="D17" s="5">
        <f t="shared" ref="D17:AR17" si="6">D7-$AS$7</f>
        <v>-24539</v>
      </c>
      <c r="E17" s="5">
        <f t="shared" si="6"/>
        <v>-83268</v>
      </c>
      <c r="F17" s="5">
        <f t="shared" si="6"/>
        <v>-34705</v>
      </c>
      <c r="G17" s="5">
        <f t="shared" si="6"/>
        <v>-34821</v>
      </c>
      <c r="H17" s="5">
        <f t="shared" si="6"/>
        <v>-40486</v>
      </c>
      <c r="I17" s="5">
        <f t="shared" si="6"/>
        <v>-19786</v>
      </c>
      <c r="J17" s="5">
        <f t="shared" si="6"/>
        <v>-23505</v>
      </c>
      <c r="K17" s="5">
        <f t="shared" si="6"/>
        <v>-30329</v>
      </c>
      <c r="L17" s="5">
        <f t="shared" si="6"/>
        <v>-40091</v>
      </c>
      <c r="M17" s="5"/>
      <c r="N17" s="5"/>
      <c r="O17" s="5"/>
      <c r="P17" s="5">
        <f t="shared" si="6"/>
        <v>-15283</v>
      </c>
      <c r="Q17" s="5">
        <f t="shared" si="6"/>
        <v>-36257</v>
      </c>
      <c r="R17" s="5">
        <f t="shared" si="6"/>
        <v>-45353</v>
      </c>
      <c r="S17" s="5">
        <f t="shared" si="6"/>
        <v>-13413</v>
      </c>
      <c r="T17" s="5">
        <f t="shared" si="6"/>
        <v>-50474</v>
      </c>
      <c r="U17" s="5">
        <f t="shared" si="6"/>
        <v>-32115</v>
      </c>
      <c r="V17" s="5">
        <f t="shared" si="6"/>
        <v>-77581</v>
      </c>
      <c r="W17" s="5">
        <f t="shared" si="6"/>
        <v>0</v>
      </c>
      <c r="X17" s="5">
        <f t="shared" si="6"/>
        <v>23244</v>
      </c>
      <c r="Y17" s="5"/>
      <c r="Z17" s="5"/>
      <c r="AA17" s="5"/>
      <c r="AB17" s="5"/>
      <c r="AC17" s="5"/>
      <c r="AD17" s="5">
        <f t="shared" si="6"/>
        <v>28801</v>
      </c>
      <c r="AE17" s="5">
        <f t="shared" si="6"/>
        <v>17410</v>
      </c>
      <c r="AF17" s="5">
        <f t="shared" si="6"/>
        <v>-5970</v>
      </c>
      <c r="AG17" s="5">
        <f t="shared" si="6"/>
        <v>2168</v>
      </c>
      <c r="AH17" s="5">
        <f t="shared" si="6"/>
        <v>104654</v>
      </c>
      <c r="AI17" s="5">
        <f t="shared" si="6"/>
        <v>99584</v>
      </c>
      <c r="AJ17" s="5">
        <f t="shared" si="6"/>
        <v>98147</v>
      </c>
      <c r="AK17" s="5">
        <f t="shared" si="6"/>
        <v>123694</v>
      </c>
      <c r="AL17" s="5">
        <f t="shared" si="6"/>
        <v>139312</v>
      </c>
      <c r="AM17" s="5">
        <f t="shared" si="6"/>
        <v>215751</v>
      </c>
      <c r="AN17" s="5">
        <f t="shared" si="6"/>
        <v>157654</v>
      </c>
      <c r="AO17" s="5">
        <f t="shared" si="6"/>
        <v>122670</v>
      </c>
      <c r="AP17" s="5">
        <f t="shared" si="6"/>
        <v>-42800</v>
      </c>
      <c r="AQ17" s="5">
        <f t="shared" si="6"/>
        <v>-42800</v>
      </c>
      <c r="AR17" s="5">
        <f t="shared" si="6"/>
        <v>-42800</v>
      </c>
      <c r="AS17" s="1">
        <f t="shared" ref="AS17:AS19" si="7">MAX(B17:AR17)</f>
        <v>215751</v>
      </c>
    </row>
    <row r="18" spans="1:46">
      <c r="A18" s="5" t="s">
        <v>21</v>
      </c>
      <c r="B18" s="5">
        <f>B8-$AS$7</f>
        <v>-43894</v>
      </c>
      <c r="C18" s="5">
        <f t="shared" ref="C18:AI18" si="8">C8-$AS$7</f>
        <v>-43805</v>
      </c>
      <c r="D18" s="5">
        <f t="shared" si="8"/>
        <v>-44507</v>
      </c>
      <c r="E18" s="5">
        <f t="shared" si="8"/>
        <v>-46666</v>
      </c>
      <c r="F18" s="5">
        <f t="shared" si="8"/>
        <v>-38837</v>
      </c>
      <c r="G18" s="5">
        <f t="shared" si="8"/>
        <v>-26030</v>
      </c>
      <c r="H18" s="5">
        <f t="shared" si="8"/>
        <v>-38297</v>
      </c>
      <c r="I18" s="5">
        <f t="shared" si="8"/>
        <v>-38232</v>
      </c>
      <c r="J18" s="5"/>
      <c r="K18" s="5"/>
      <c r="L18" s="5"/>
      <c r="M18" s="5"/>
      <c r="N18" s="5"/>
      <c r="O18" s="5">
        <f t="shared" si="8"/>
        <v>-41573</v>
      </c>
      <c r="P18" s="5">
        <f t="shared" si="8"/>
        <v>-44694</v>
      </c>
      <c r="Q18" s="5">
        <f t="shared" si="8"/>
        <v>-28316</v>
      </c>
      <c r="R18" s="5">
        <f t="shared" si="8"/>
        <v>-47217</v>
      </c>
      <c r="S18" s="5">
        <f t="shared" si="8"/>
        <v>-29337</v>
      </c>
      <c r="T18" s="5">
        <f t="shared" si="8"/>
        <v>-26966</v>
      </c>
      <c r="U18" s="5">
        <f t="shared" si="8"/>
        <v>-23116</v>
      </c>
      <c r="V18" s="5">
        <f t="shared" si="8"/>
        <v>-24030</v>
      </c>
      <c r="W18" s="5">
        <f t="shared" si="8"/>
        <v>-40567</v>
      </c>
      <c r="X18" s="5"/>
      <c r="Y18" s="5"/>
      <c r="Z18" s="5"/>
      <c r="AA18" s="5"/>
      <c r="AB18" s="5">
        <f t="shared" si="8"/>
        <v>6357</v>
      </c>
      <c r="AC18" s="5">
        <f t="shared" si="8"/>
        <v>13407</v>
      </c>
      <c r="AD18" s="5">
        <f t="shared" si="8"/>
        <v>31974</v>
      </c>
      <c r="AE18" s="5">
        <f t="shared" si="8"/>
        <v>30234</v>
      </c>
      <c r="AF18" s="5">
        <f t="shared" si="8"/>
        <v>6844</v>
      </c>
      <c r="AG18" s="5">
        <f t="shared" si="8"/>
        <v>41452</v>
      </c>
      <c r="AH18" s="5">
        <f t="shared" si="8"/>
        <v>53992</v>
      </c>
      <c r="AI18" s="5">
        <f t="shared" si="8"/>
        <v>104408</v>
      </c>
      <c r="AJ18" s="5"/>
      <c r="AK18" s="5"/>
      <c r="AL18" s="5"/>
      <c r="AM18" s="5"/>
      <c r="AN18" s="5"/>
      <c r="AO18" s="5"/>
      <c r="AP18" s="5"/>
      <c r="AQ18" s="5"/>
      <c r="AR18" s="5"/>
      <c r="AS18" s="1">
        <f t="shared" si="7"/>
        <v>104408</v>
      </c>
    </row>
    <row r="19" spans="1:46">
      <c r="A19" s="5" t="s">
        <v>16</v>
      </c>
      <c r="B19" s="5">
        <f>B9-$AS$9</f>
        <v>455234</v>
      </c>
      <c r="C19" s="5">
        <f t="shared" ref="C19:AR19" si="9">C9-$AS$9</f>
        <v>292918</v>
      </c>
      <c r="D19" s="5">
        <f t="shared" si="9"/>
        <v>153772</v>
      </c>
      <c r="E19" s="5">
        <f t="shared" si="9"/>
        <v>164407</v>
      </c>
      <c r="F19" s="5">
        <f t="shared" si="9"/>
        <v>154633</v>
      </c>
      <c r="G19" s="5">
        <f t="shared" si="9"/>
        <v>156226</v>
      </c>
      <c r="H19" s="5">
        <f t="shared" si="9"/>
        <v>145394</v>
      </c>
      <c r="I19" s="5">
        <f t="shared" si="9"/>
        <v>77902</v>
      </c>
      <c r="J19" s="5">
        <f t="shared" si="9"/>
        <v>46164</v>
      </c>
      <c r="K19" s="5">
        <f t="shared" si="9"/>
        <v>54036</v>
      </c>
      <c r="L19" s="5">
        <f t="shared" si="9"/>
        <v>0</v>
      </c>
      <c r="M19" s="5"/>
      <c r="N19" s="5"/>
      <c r="O19" s="5"/>
      <c r="P19" s="5">
        <f t="shared" si="9"/>
        <v>-11059</v>
      </c>
      <c r="Q19" s="5">
        <f t="shared" si="9"/>
        <v>-11060</v>
      </c>
      <c r="R19" s="5">
        <f t="shared" si="9"/>
        <v>-34597</v>
      </c>
      <c r="S19" s="5">
        <f t="shared" si="9"/>
        <v>-34201</v>
      </c>
      <c r="T19" s="5">
        <f t="shared" si="9"/>
        <v>-4907</v>
      </c>
      <c r="U19" s="5">
        <f t="shared" si="9"/>
        <v>632</v>
      </c>
      <c r="V19" s="5">
        <f t="shared" si="9"/>
        <v>5850</v>
      </c>
      <c r="W19" s="5">
        <f t="shared" si="9"/>
        <v>-5833</v>
      </c>
      <c r="X19" s="5">
        <f t="shared" si="9"/>
        <v>-2254</v>
      </c>
      <c r="Y19" s="5">
        <f t="shared" si="9"/>
        <v>-14644</v>
      </c>
      <c r="Z19" s="5">
        <f t="shared" si="9"/>
        <v>9547</v>
      </c>
      <c r="AA19" s="5">
        <f t="shared" si="9"/>
        <v>18524</v>
      </c>
      <c r="AB19" s="5">
        <f t="shared" si="9"/>
        <v>-10483</v>
      </c>
      <c r="AC19" s="5">
        <f t="shared" si="9"/>
        <v>-2285</v>
      </c>
      <c r="AD19" s="5">
        <f t="shared" si="9"/>
        <v>-5923</v>
      </c>
      <c r="AE19" s="5">
        <f t="shared" si="9"/>
        <v>-13086</v>
      </c>
      <c r="AF19" s="5">
        <f t="shared" si="9"/>
        <v>33476</v>
      </c>
      <c r="AG19" s="5">
        <f t="shared" si="9"/>
        <v>-130</v>
      </c>
      <c r="AH19" s="5">
        <f t="shared" si="9"/>
        <v>-2908</v>
      </c>
      <c r="AI19" s="5">
        <f t="shared" si="9"/>
        <v>-13203</v>
      </c>
      <c r="AJ19" s="5">
        <f t="shared" si="9"/>
        <v>-63886</v>
      </c>
      <c r="AK19" s="5">
        <f t="shared" si="9"/>
        <v>-8084</v>
      </c>
      <c r="AL19" s="5">
        <f t="shared" si="9"/>
        <v>-16072</v>
      </c>
      <c r="AM19" s="5">
        <f t="shared" si="9"/>
        <v>14610</v>
      </c>
      <c r="AN19" s="5">
        <f t="shared" si="9"/>
        <v>-29000</v>
      </c>
      <c r="AO19" s="5">
        <f t="shared" si="9"/>
        <v>-49374</v>
      </c>
      <c r="AP19" s="5">
        <f t="shared" si="9"/>
        <v>-5751</v>
      </c>
      <c r="AQ19" s="5">
        <f t="shared" si="9"/>
        <v>-5751</v>
      </c>
      <c r="AR19" s="5">
        <f t="shared" si="9"/>
        <v>-5751</v>
      </c>
      <c r="AS19" s="1">
        <f t="shared" si="7"/>
        <v>455234</v>
      </c>
    </row>
    <row r="20" spans="1:46">
      <c r="A20" s="5" t="s">
        <v>17</v>
      </c>
      <c r="B20" s="5">
        <f>B10-$AS$9</f>
        <v>460304.83499999996</v>
      </c>
      <c r="C20" s="5">
        <f>C10-$AS$9</f>
        <v>354133.52412573918</v>
      </c>
      <c r="D20" s="5">
        <f>D10-$AS$9</f>
        <v>183281.96427307106</v>
      </c>
      <c r="E20" s="5">
        <f>E10-$AS$9</f>
        <v>68233.103964746857</v>
      </c>
      <c r="F20" s="5">
        <f>F10-$AS$9</f>
        <v>35543.06745758473</v>
      </c>
      <c r="G20" s="5">
        <f>G10-$AS$9</f>
        <v>53334.830375903308</v>
      </c>
      <c r="H20" s="5"/>
      <c r="I20" s="5"/>
      <c r="J20" s="5"/>
      <c r="K20" s="5"/>
      <c r="L20" s="5"/>
      <c r="M20" s="5">
        <f t="shared" ref="M20:AF20" si="10">M10-$AS$9</f>
        <v>-2425.2939647292342</v>
      </c>
      <c r="N20" s="5">
        <f t="shared" si="10"/>
        <v>10229.899999823876</v>
      </c>
      <c r="O20" s="5">
        <f t="shared" si="10"/>
        <v>-1106.4076181049313</v>
      </c>
      <c r="P20" s="5">
        <f t="shared" si="10"/>
        <v>13647.330480697598</v>
      </c>
      <c r="Q20" s="5">
        <f t="shared" si="10"/>
        <v>3296.3657708368937</v>
      </c>
      <c r="R20" s="5">
        <f t="shared" si="10"/>
        <v>-3216.069866972889</v>
      </c>
      <c r="S20" s="5">
        <f t="shared" si="10"/>
        <v>6877.7884423340784</v>
      </c>
      <c r="T20" s="5">
        <f t="shared" si="10"/>
        <v>9636.470632059305</v>
      </c>
      <c r="U20" s="5">
        <f t="shared" si="10"/>
        <v>-1781.8330811812339</v>
      </c>
      <c r="V20" s="5">
        <f t="shared" si="10"/>
        <v>-17932.284328937843</v>
      </c>
      <c r="W20" s="5">
        <f t="shared" si="10"/>
        <v>-9514.4817983757766</v>
      </c>
      <c r="X20" s="5">
        <f t="shared" si="10"/>
        <v>32153.43226325736</v>
      </c>
      <c r="Y20" s="5">
        <f t="shared" si="10"/>
        <v>-600.53340296136321</v>
      </c>
      <c r="Z20" s="5">
        <f t="shared" si="10"/>
        <v>-9178.158831164943</v>
      </c>
      <c r="AA20" s="5">
        <f t="shared" si="10"/>
        <v>-5792.6929298195246</v>
      </c>
      <c r="AB20" s="5">
        <f t="shared" si="10"/>
        <v>-3678.861387969615</v>
      </c>
      <c r="AC20" s="5">
        <f t="shared" si="10"/>
        <v>320.88034605013581</v>
      </c>
      <c r="AD20" s="5">
        <f t="shared" si="10"/>
        <v>10036.722758326745</v>
      </c>
      <c r="AE20" s="5">
        <f t="shared" si="10"/>
        <v>-11440.695156037826</v>
      </c>
      <c r="AF20" s="5">
        <f t="shared" si="10"/>
        <v>-11325.344716870473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1">
        <f>MAX(B20:AR20)</f>
        <v>460304.83499999996</v>
      </c>
    </row>
    <row r="22" spans="1:46">
      <c r="A22" s="2" t="s">
        <v>24</v>
      </c>
    </row>
    <row r="23" spans="1:46">
      <c r="A23" s="1" t="s">
        <v>8</v>
      </c>
    </row>
    <row r="24" spans="1:46">
      <c r="A24" s="5" t="s">
        <v>12</v>
      </c>
      <c r="B24" s="9">
        <f t="shared" ref="B24:Q24" si="11">B13/$AS$13</f>
        <v>0</v>
      </c>
      <c r="C24" s="9"/>
      <c r="D24" s="9">
        <f t="shared" si="11"/>
        <v>-9.111659977873289E-2</v>
      </c>
      <c r="E24" s="9">
        <f t="shared" si="11"/>
        <v>-0.11763369054070591</v>
      </c>
      <c r="F24" s="9">
        <f t="shared" si="11"/>
        <v>-0.42375150154462426</v>
      </c>
      <c r="G24" s="9">
        <f t="shared" si="11"/>
        <v>-0.11108058768146525</v>
      </c>
      <c r="H24" s="9"/>
      <c r="I24" s="9"/>
      <c r="J24" s="9"/>
      <c r="K24" s="9"/>
      <c r="L24" s="9"/>
      <c r="M24" s="9"/>
      <c r="N24" s="9"/>
      <c r="O24" s="9"/>
      <c r="P24" s="9"/>
      <c r="Q24" s="9">
        <f t="shared" si="11"/>
        <v>0.18456824192537355</v>
      </c>
      <c r="R24" s="9"/>
      <c r="S24" s="9"/>
      <c r="T24" s="9">
        <f t="shared" ref="T24:AO24" si="12">T13/$AS$13</f>
        <v>6.025657994960304E-2</v>
      </c>
      <c r="U24" s="9">
        <f t="shared" si="12"/>
        <v>4.2505263210470979E-3</v>
      </c>
      <c r="V24" s="9">
        <f t="shared" si="12"/>
        <v>0.2640845510100619</v>
      </c>
      <c r="W24" s="9">
        <f t="shared" si="12"/>
        <v>0</v>
      </c>
      <c r="X24" s="9">
        <f t="shared" si="12"/>
        <v>0.18866642858391544</v>
      </c>
      <c r="Y24" s="9">
        <f t="shared" si="12"/>
        <v>0.27795495241258578</v>
      </c>
      <c r="Z24" s="9"/>
      <c r="AA24" s="9"/>
      <c r="AB24" s="9">
        <f t="shared" si="12"/>
        <v>0.29636557523206825</v>
      </c>
      <c r="AC24" s="9"/>
      <c r="AD24" s="9">
        <f t="shared" si="12"/>
        <v>0.28911820309124647</v>
      </c>
      <c r="AE24" s="9">
        <f t="shared" si="12"/>
        <v>0.60572747183589271</v>
      </c>
      <c r="AF24" s="9">
        <f t="shared" si="12"/>
        <v>0.46948586612590248</v>
      </c>
      <c r="AG24" s="9">
        <f t="shared" si="12"/>
        <v>0.44604553707223149</v>
      </c>
      <c r="AH24" s="9">
        <f t="shared" si="12"/>
        <v>0.63596564615741935</v>
      </c>
      <c r="AI24" s="9"/>
      <c r="AJ24" s="9"/>
      <c r="AK24" s="9">
        <f t="shared" si="12"/>
        <v>0.75976035222927873</v>
      </c>
      <c r="AL24" s="9">
        <f t="shared" si="12"/>
        <v>0.68959170473077092</v>
      </c>
      <c r="AM24" s="9">
        <f t="shared" si="12"/>
        <v>1</v>
      </c>
      <c r="AN24" s="9">
        <f t="shared" si="12"/>
        <v>0.6465420145297075</v>
      </c>
      <c r="AO24" s="9">
        <f t="shared" si="12"/>
        <v>0.72469226139488185</v>
      </c>
      <c r="AP24" s="9"/>
      <c r="AQ24" s="9"/>
      <c r="AR24" s="9"/>
    </row>
    <row r="25" spans="1:46">
      <c r="A25" s="5" t="s">
        <v>13</v>
      </c>
      <c r="B25" s="9">
        <f>B14/$AS$13</f>
        <v>-3.9540883220410515E-2</v>
      </c>
      <c r="C25" s="9">
        <f t="shared" ref="C25:AI25" si="13">C14/$AS$13</f>
        <v>-9.36014844376294E-3</v>
      </c>
      <c r="D25" s="9">
        <f t="shared" si="13"/>
        <v>-0.13043022219114381</v>
      </c>
      <c r="E25" s="9">
        <f t="shared" si="13"/>
        <v>-1.1887488418439592E-3</v>
      </c>
      <c r="F25" s="9">
        <f t="shared" si="13"/>
        <v>-0.19710005219506468</v>
      </c>
      <c r="G25" s="9">
        <f t="shared" si="13"/>
        <v>8.6034448742698305E-2</v>
      </c>
      <c r="H25" s="9"/>
      <c r="I25" s="9"/>
      <c r="J25" s="9"/>
      <c r="K25" s="9"/>
      <c r="L25" s="9"/>
      <c r="M25" s="9"/>
      <c r="N25" s="9"/>
      <c r="O25" s="9"/>
      <c r="P25" s="9"/>
      <c r="Q25" s="9">
        <f t="shared" si="13"/>
        <v>8.7048381578388748E-2</v>
      </c>
      <c r="R25" s="9">
        <f t="shared" si="13"/>
        <v>0.30224938252489253</v>
      </c>
      <c r="S25" s="9">
        <f>S14/$AS$13</f>
        <v>0.11385267006475684</v>
      </c>
      <c r="T25" s="9">
        <f t="shared" si="13"/>
        <v>0.11522872177033672</v>
      </c>
      <c r="U25" s="9">
        <f t="shared" si="13"/>
        <v>0.39219221769088036</v>
      </c>
      <c r="V25" s="9">
        <f t="shared" si="13"/>
        <v>0.23638870089231084</v>
      </c>
      <c r="W25" s="9"/>
      <c r="X25" s="9"/>
      <c r="Y25" s="9"/>
      <c r="Z25" s="9"/>
      <c r="AA25" s="9"/>
      <c r="AB25" s="9">
        <f t="shared" si="13"/>
        <v>0.36704868126297074</v>
      </c>
      <c r="AC25" s="9">
        <f t="shared" si="13"/>
        <v>0.56434352843632074</v>
      </c>
      <c r="AD25" s="9">
        <f t="shared" si="13"/>
        <v>0.46734561873628006</v>
      </c>
      <c r="AE25" s="9"/>
      <c r="AF25" s="9">
        <f t="shared" si="13"/>
        <v>0.6842623139146049</v>
      </c>
      <c r="AG25" s="9">
        <f t="shared" si="13"/>
        <v>0.53211994375919347</v>
      </c>
      <c r="AH25" s="9">
        <f t="shared" si="13"/>
        <v>0.67075902612500349</v>
      </c>
      <c r="AI25" s="9">
        <f t="shared" si="13"/>
        <v>0.57956251045774321</v>
      </c>
      <c r="AJ25" s="9"/>
      <c r="AK25" s="9"/>
      <c r="AL25" s="9"/>
      <c r="AM25" s="9"/>
      <c r="AN25" s="9"/>
      <c r="AO25" s="9"/>
      <c r="AP25" s="9"/>
      <c r="AQ25" s="9"/>
      <c r="AR25" s="9"/>
    </row>
    <row r="26" spans="1:46">
      <c r="A26" s="5" t="s">
        <v>14</v>
      </c>
      <c r="B26" s="9">
        <f t="shared" ref="B26:J26" si="14">B15/$AS$15</f>
        <v>1</v>
      </c>
      <c r="C26" s="9">
        <f t="shared" si="14"/>
        <v>0.9872922589631552</v>
      </c>
      <c r="D26" s="9">
        <f t="shared" si="14"/>
        <v>0.76924287813161862</v>
      </c>
      <c r="E26" s="9">
        <f t="shared" si="14"/>
        <v>0.58571523974889805</v>
      </c>
      <c r="F26" s="9">
        <f t="shared" si="14"/>
        <v>0.54280276288423746</v>
      </c>
      <c r="G26" s="9">
        <f t="shared" si="14"/>
        <v>0.55867312866110785</v>
      </c>
      <c r="H26" s="9">
        <f t="shared" si="14"/>
        <v>0.62537922875841934</v>
      </c>
      <c r="I26" s="9">
        <f t="shared" si="14"/>
        <v>0.20286591997557671</v>
      </c>
      <c r="J26" s="9">
        <f t="shared" si="14"/>
        <v>-6.234616191875441E-3</v>
      </c>
      <c r="K26" s="9">
        <v>0</v>
      </c>
      <c r="L26" s="9"/>
      <c r="M26" s="9"/>
      <c r="N26" s="9"/>
      <c r="O26" s="9"/>
      <c r="P26" s="9">
        <f t="shared" ref="P26:AQ26" si="15">P15/$AS$15</f>
        <v>-0.25991241962258393</v>
      </c>
      <c r="Q26" s="9">
        <f t="shared" si="15"/>
        <v>-0.44510961857696196</v>
      </c>
      <c r="R26" s="9">
        <f t="shared" si="15"/>
        <v>-0.26309889522791885</v>
      </c>
      <c r="S26" s="9">
        <f t="shared" si="15"/>
        <v>-0.11423610448587075</v>
      </c>
      <c r="T26" s="9">
        <f t="shared" si="15"/>
        <v>-0.20982083229979584</v>
      </c>
      <c r="U26" s="9">
        <f t="shared" si="15"/>
        <v>-0.10803487950542846</v>
      </c>
      <c r="V26" s="9">
        <f t="shared" si="15"/>
        <v>-8.5300234692514645E-2</v>
      </c>
      <c r="W26" s="9">
        <f t="shared" si="15"/>
        <v>-0.51072334904310324</v>
      </c>
      <c r="X26" s="9">
        <f t="shared" si="15"/>
        <v>-0.41015856055257682</v>
      </c>
      <c r="Y26" s="9">
        <f t="shared" si="15"/>
        <v>-0.17808964109217881</v>
      </c>
      <c r="Z26" s="9">
        <f t="shared" si="15"/>
        <v>-0.30435612204010759</v>
      </c>
      <c r="AA26" s="9">
        <f t="shared" si="15"/>
        <v>-0.22282432406647712</v>
      </c>
      <c r="AB26" s="9">
        <f t="shared" si="15"/>
        <v>-0.47811921616516245</v>
      </c>
      <c r="AC26" s="9">
        <f t="shared" si="15"/>
        <v>-0.48158713198114828</v>
      </c>
      <c r="AD26" s="9">
        <f t="shared" si="15"/>
        <v>-0.60625083478028585</v>
      </c>
      <c r="AE26" s="9">
        <f t="shared" si="15"/>
        <v>-0.31364841916464731</v>
      </c>
      <c r="AF26" s="9">
        <f t="shared" si="15"/>
        <v>-0.2316491442309527</v>
      </c>
      <c r="AG26" s="9">
        <f t="shared" si="15"/>
        <v>-0.48977751912839396</v>
      </c>
      <c r="AH26" s="9">
        <f t="shared" si="15"/>
        <v>-9.2250376843671891E-2</v>
      </c>
      <c r="AI26" s="9">
        <f t="shared" si="15"/>
        <v>-0.5909910511553359</v>
      </c>
      <c r="AJ26" s="9">
        <f t="shared" si="15"/>
        <v>-0.39721708103569997</v>
      </c>
      <c r="AK26" s="9">
        <f t="shared" si="15"/>
        <v>-0.69310614589097297</v>
      </c>
      <c r="AL26" s="9">
        <f t="shared" si="15"/>
        <v>-0.34097197046308841</v>
      </c>
      <c r="AM26" s="9">
        <f t="shared" si="15"/>
        <v>-0.52320689194603975</v>
      </c>
      <c r="AN26" s="9">
        <f t="shared" si="15"/>
        <v>-0.62139613425175066</v>
      </c>
      <c r="AO26" s="9">
        <f t="shared" si="15"/>
        <v>-0.11695033295807972</v>
      </c>
      <c r="AP26" s="9">
        <f t="shared" si="15"/>
        <v>-0.31008987006048577</v>
      </c>
      <c r="AQ26" s="9">
        <f t="shared" si="15"/>
        <v>-0.22145051422465606</v>
      </c>
      <c r="AR26" s="5"/>
    </row>
    <row r="27" spans="1:46">
      <c r="A27" s="5" t="s">
        <v>25</v>
      </c>
      <c r="B27" s="9">
        <f t="shared" ref="B27:I27" si="16">B16/$AS$15</f>
        <v>0.98993970501249784</v>
      </c>
      <c r="C27" s="9">
        <f t="shared" si="16"/>
        <v>0.81817397536715786</v>
      </c>
      <c r="D27" s="9">
        <f t="shared" si="16"/>
        <v>0.58190179511378293</v>
      </c>
      <c r="E27" s="9">
        <f t="shared" si="16"/>
        <v>0.62794838793086405</v>
      </c>
      <c r="F27" s="9">
        <f t="shared" si="16"/>
        <v>0.56735790041435863</v>
      </c>
      <c r="G27" s="9">
        <f t="shared" si="16"/>
        <v>0.72397309162414858</v>
      </c>
      <c r="H27" s="9">
        <f t="shared" si="16"/>
        <v>-0.30561799083814528</v>
      </c>
      <c r="I27" s="9">
        <f t="shared" si="16"/>
        <v>-0.46280871584887506</v>
      </c>
      <c r="J27" s="9"/>
      <c r="K27" s="9"/>
      <c r="L27" s="9"/>
      <c r="M27" s="9"/>
      <c r="N27" s="9"/>
      <c r="O27" s="9">
        <f t="shared" ref="O27:Z27" si="17">O16/$AS$15</f>
        <v>-0.44547270446651321</v>
      </c>
      <c r="P27" s="9">
        <f t="shared" si="17"/>
        <v>-0.56079723420077188</v>
      </c>
      <c r="Q27" s="9">
        <f t="shared" si="17"/>
        <v>-0.51440454335474717</v>
      </c>
      <c r="R27" s="9">
        <f t="shared" si="17"/>
        <v>-0.45605785991352732</v>
      </c>
      <c r="S27" s="9">
        <f t="shared" si="17"/>
        <v>-0.27673241601800525</v>
      </c>
      <c r="T27" s="9">
        <f t="shared" si="17"/>
        <v>-0.52171537812344182</v>
      </c>
      <c r="U27" s="9">
        <f t="shared" si="17"/>
        <v>-0.1008057325415465</v>
      </c>
      <c r="V27" s="9">
        <f t="shared" si="17"/>
        <v>-0.32157738758852966</v>
      </c>
      <c r="W27" s="9">
        <f t="shared" si="17"/>
        <v>-0.26397734259177214</v>
      </c>
      <c r="X27" s="9">
        <f t="shared" si="17"/>
        <v>-0.5802487211757773</v>
      </c>
      <c r="Y27" s="9">
        <f t="shared" si="17"/>
        <v>-0.35909596942276645</v>
      </c>
      <c r="Z27" s="9">
        <f t="shared" si="17"/>
        <v>-0.25444214745728333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5"/>
    </row>
    <row r="28" spans="1:46" s="11" customFormat="1">
      <c r="A28" s="8" t="s">
        <v>26</v>
      </c>
      <c r="B28" s="4">
        <v>-0.16915969915626311</v>
      </c>
      <c r="C28" s="4">
        <v>-0.17398159813690681</v>
      </c>
      <c r="D28" s="4">
        <f t="shared" ref="D28:X28" si="18">D17/$AS$17</f>
        <v>-0.11373759565424957</v>
      </c>
      <c r="E28" s="4">
        <f t="shared" si="18"/>
        <v>-0.38594490871421222</v>
      </c>
      <c r="F28" s="4">
        <f t="shared" si="18"/>
        <v>-0.16085672835815362</v>
      </c>
      <c r="G28" s="4">
        <f t="shared" si="18"/>
        <v>-0.16139438519404314</v>
      </c>
      <c r="H28" s="4">
        <f t="shared" si="18"/>
        <v>-0.18765150567088912</v>
      </c>
      <c r="I28" s="4">
        <f t="shared" si="18"/>
        <v>-9.1707570300948782E-2</v>
      </c>
      <c r="J28" s="4">
        <f t="shared" si="18"/>
        <v>-0.10894503385847575</v>
      </c>
      <c r="K28" s="4">
        <f t="shared" si="18"/>
        <v>-0.14057408772149377</v>
      </c>
      <c r="L28" s="4">
        <f t="shared" si="18"/>
        <v>-0.18582069144523083</v>
      </c>
      <c r="M28" s="4"/>
      <c r="N28" s="4"/>
      <c r="O28" s="4"/>
      <c r="P28" s="4">
        <f t="shared" si="18"/>
        <v>-7.0836288128444364E-2</v>
      </c>
      <c r="Q28" s="4">
        <f t="shared" si="18"/>
        <v>-0.16805020602453755</v>
      </c>
      <c r="R28" s="4">
        <f t="shared" si="18"/>
        <v>-0.21020991791463306</v>
      </c>
      <c r="S28" s="4">
        <f t="shared" si="18"/>
        <v>-6.2168889136087431E-2</v>
      </c>
      <c r="T28" s="4">
        <f t="shared" si="18"/>
        <v>-0.23394561323006613</v>
      </c>
      <c r="U28" s="4">
        <f t="shared" si="18"/>
        <v>-0.1488521490051031</v>
      </c>
      <c r="V28" s="4">
        <f t="shared" si="18"/>
        <v>-0.35958581883745616</v>
      </c>
      <c r="W28" s="4">
        <f t="shared" si="18"/>
        <v>0</v>
      </c>
      <c r="X28" s="4">
        <f t="shared" si="18"/>
        <v>0.10773530597772432</v>
      </c>
      <c r="Y28" s="4"/>
      <c r="Z28" s="4"/>
      <c r="AA28" s="4"/>
      <c r="AB28" s="4"/>
      <c r="AC28" s="4"/>
      <c r="AD28" s="4">
        <f t="shared" ref="AB28:AR29" si="19">AD17/$AS$17</f>
        <v>0.13349184940046627</v>
      </c>
      <c r="AE28" s="4">
        <f t="shared" si="19"/>
        <v>8.069487511065998E-2</v>
      </c>
      <c r="AF28" s="4">
        <f t="shared" si="19"/>
        <v>-2.7670787157417578E-2</v>
      </c>
      <c r="AG28" s="4">
        <f t="shared" si="19"/>
        <v>1.0048620863866216E-2</v>
      </c>
      <c r="AH28" s="4">
        <f t="shared" si="19"/>
        <v>0.48506843537225786</v>
      </c>
      <c r="AI28" s="4">
        <f t="shared" si="19"/>
        <v>0.46156912366570724</v>
      </c>
      <c r="AJ28" s="4">
        <f t="shared" si="19"/>
        <v>0.45490866786248962</v>
      </c>
      <c r="AK28" s="4">
        <f t="shared" si="19"/>
        <v>0.57331831602171024</v>
      </c>
      <c r="AL28" s="4">
        <f t="shared" si="19"/>
        <v>0.6457073200124217</v>
      </c>
      <c r="AM28" s="4">
        <f t="shared" si="19"/>
        <v>1</v>
      </c>
      <c r="AN28" s="4">
        <f t="shared" si="19"/>
        <v>0.73072198970109059</v>
      </c>
      <c r="AO28" s="4">
        <f t="shared" si="19"/>
        <v>0.56857210395316826</v>
      </c>
      <c r="AP28" s="4">
        <f t="shared" si="19"/>
        <v>-0.19837683255234043</v>
      </c>
      <c r="AQ28" s="4">
        <f t="shared" si="19"/>
        <v>-0.19837683255234043</v>
      </c>
      <c r="AR28" s="4">
        <f t="shared" si="19"/>
        <v>-0.19837683255234043</v>
      </c>
      <c r="AS28" s="10"/>
      <c r="AT28" s="10"/>
    </row>
    <row r="29" spans="1:46" s="11" customFormat="1">
      <c r="A29" s="8" t="s">
        <v>21</v>
      </c>
      <c r="B29" s="4">
        <f>B18/$AS$17</f>
        <v>-0.20344749271150539</v>
      </c>
      <c r="C29" s="4">
        <f t="shared" ref="C29:X29" si="20">C18/$AS$17</f>
        <v>-0.20303498013914187</v>
      </c>
      <c r="D29" s="4">
        <f t="shared" si="20"/>
        <v>-0.20628873099081813</v>
      </c>
      <c r="E29" s="4">
        <f t="shared" si="20"/>
        <v>-0.21629563710017566</v>
      </c>
      <c r="F29" s="4">
        <f t="shared" si="20"/>
        <v>-0.18000843565035621</v>
      </c>
      <c r="G29" s="4">
        <f t="shared" si="20"/>
        <v>-0.1206483399845192</v>
      </c>
      <c r="H29" s="4">
        <f t="shared" si="20"/>
        <v>-0.17750555037983601</v>
      </c>
      <c r="I29" s="4">
        <f t="shared" si="20"/>
        <v>-0.17720427715282897</v>
      </c>
      <c r="J29" s="4"/>
      <c r="K29" s="4"/>
      <c r="L29" s="4"/>
      <c r="M29" s="4"/>
      <c r="N29" s="4"/>
      <c r="O29" s="4">
        <f t="shared" si="20"/>
        <v>-0.1926897210209918</v>
      </c>
      <c r="P29" s="4">
        <f t="shared" si="20"/>
        <v>-0.20715547089005382</v>
      </c>
      <c r="Q29" s="4">
        <f t="shared" si="20"/>
        <v>-0.13124388762972131</v>
      </c>
      <c r="R29" s="4">
        <f t="shared" si="20"/>
        <v>-0.2188495070706509</v>
      </c>
      <c r="S29" s="4">
        <f t="shared" si="20"/>
        <v>-0.13597619478009371</v>
      </c>
      <c r="T29" s="4">
        <f t="shared" si="20"/>
        <v>-0.12498667445342085</v>
      </c>
      <c r="U29" s="4">
        <f t="shared" si="20"/>
        <v>-0.10714202946915657</v>
      </c>
      <c r="V29" s="4">
        <f t="shared" si="20"/>
        <v>-0.11137839453814814</v>
      </c>
      <c r="W29" s="4">
        <f t="shared" si="20"/>
        <v>-0.18802693846146715</v>
      </c>
      <c r="X29" s="4">
        <f t="shared" si="20"/>
        <v>0</v>
      </c>
      <c r="Y29" s="4"/>
      <c r="Z29" s="4"/>
      <c r="AA29" s="4"/>
      <c r="AB29" s="4">
        <f t="shared" si="19"/>
        <v>2.9464521601290376E-2</v>
      </c>
      <c r="AC29" s="4">
        <f t="shared" si="19"/>
        <v>6.2141079299748318E-2</v>
      </c>
      <c r="AD29" s="4">
        <f t="shared" si="19"/>
        <v>0.14819861785113395</v>
      </c>
      <c r="AE29" s="4">
        <f t="shared" si="19"/>
        <v>0.14013376531279115</v>
      </c>
      <c r="AF29" s="4">
        <f t="shared" si="19"/>
        <v>3.1721753317481727E-2</v>
      </c>
      <c r="AG29" s="4">
        <f t="shared" si="19"/>
        <v>0.19212888932148633</v>
      </c>
      <c r="AH29" s="4">
        <f t="shared" si="19"/>
        <v>0.2502514472702328</v>
      </c>
      <c r="AI29" s="4">
        <f t="shared" si="19"/>
        <v>0.48392823208235419</v>
      </c>
      <c r="AJ29" s="4"/>
      <c r="AK29" s="4"/>
      <c r="AL29" s="4"/>
      <c r="AM29" s="4"/>
      <c r="AN29" s="4"/>
      <c r="AO29" s="4"/>
      <c r="AP29" s="4"/>
      <c r="AQ29" s="4"/>
      <c r="AR29" s="4"/>
      <c r="AS29" s="10"/>
      <c r="AT29" s="10"/>
    </row>
    <row r="30" spans="1:46">
      <c r="A30" s="5" t="s">
        <v>27</v>
      </c>
      <c r="B30" s="9">
        <f>B19/$AS$19</f>
        <v>1</v>
      </c>
      <c r="C30" s="9">
        <f t="shared" ref="C30:AR30" si="21">C19/$AS$19</f>
        <v>0.64344490965086087</v>
      </c>
      <c r="D30" s="9">
        <f t="shared" si="21"/>
        <v>0.33778672067552074</v>
      </c>
      <c r="E30" s="9">
        <f t="shared" si="21"/>
        <v>0.36114833250592004</v>
      </c>
      <c r="F30" s="9">
        <f t="shared" si="21"/>
        <v>0.33967805568125403</v>
      </c>
      <c r="G30" s="9">
        <f t="shared" si="21"/>
        <v>0.34317735494273277</v>
      </c>
      <c r="H30" s="9">
        <f t="shared" si="21"/>
        <v>0.3193829986336697</v>
      </c>
      <c r="I30" s="9">
        <f t="shared" si="21"/>
        <v>0.17112517957797529</v>
      </c>
      <c r="J30" s="9">
        <f t="shared" si="21"/>
        <v>0.10140718839102528</v>
      </c>
      <c r="K30" s="9">
        <f t="shared" si="21"/>
        <v>0.11869939415772987</v>
      </c>
      <c r="L30" s="9"/>
      <c r="M30" s="9"/>
      <c r="N30" s="9"/>
      <c r="O30" s="9"/>
      <c r="P30" s="9">
        <f t="shared" si="21"/>
        <v>-2.4293000962142545E-2</v>
      </c>
      <c r="Q30" s="9">
        <f t="shared" si="21"/>
        <v>-2.4295197634623074E-2</v>
      </c>
      <c r="R30" s="9">
        <f t="shared" si="21"/>
        <v>-7.5998277808775272E-2</v>
      </c>
      <c r="S30" s="9">
        <f t="shared" si="21"/>
        <v>-7.512839550648677E-2</v>
      </c>
      <c r="T30" s="9">
        <f t="shared" si="21"/>
        <v>-1.0779071861943528E-2</v>
      </c>
      <c r="U30" s="9">
        <f t="shared" si="21"/>
        <v>1.388297007692747E-3</v>
      </c>
      <c r="V30" s="9">
        <f t="shared" si="21"/>
        <v>1.2850534011080016E-2</v>
      </c>
      <c r="W30" s="9">
        <f t="shared" si="21"/>
        <v>-1.2813190578911065E-2</v>
      </c>
      <c r="X30" s="9">
        <f t="shared" si="21"/>
        <v>-4.9512997711067272E-3</v>
      </c>
      <c r="Y30" s="9">
        <f t="shared" si="21"/>
        <v>-3.2168071804830042E-2</v>
      </c>
      <c r="Z30" s="9">
        <f t="shared" si="21"/>
        <v>2.0971632171586482E-2</v>
      </c>
      <c r="AA30" s="9">
        <f t="shared" si="21"/>
        <v>4.0691161029272858E-2</v>
      </c>
      <c r="AB30" s="9">
        <f t="shared" si="21"/>
        <v>-2.3027717613359283E-2</v>
      </c>
      <c r="AC30" s="9">
        <f t="shared" si="21"/>
        <v>-5.0193966180030487E-3</v>
      </c>
      <c r="AD30" s="9">
        <f t="shared" si="21"/>
        <v>-1.301089110215845E-2</v>
      </c>
      <c r="AE30" s="9">
        <f t="shared" si="21"/>
        <v>-2.8745656080169758E-2</v>
      </c>
      <c r="AF30" s="9">
        <f t="shared" si="21"/>
        <v>7.3535807958105062E-2</v>
      </c>
      <c r="AG30" s="9"/>
      <c r="AH30" s="9">
        <f t="shared" si="21"/>
        <v>-6.3879235733710574E-3</v>
      </c>
      <c r="AI30" s="9">
        <f t="shared" si="21"/>
        <v>-2.9002666760391361E-2</v>
      </c>
      <c r="AJ30" s="9">
        <f t="shared" si="21"/>
        <v>-0.14033661809091588</v>
      </c>
      <c r="AK30" s="9">
        <f t="shared" si="21"/>
        <v>-1.7757900332576213E-2</v>
      </c>
      <c r="AL30" s="9">
        <f t="shared" si="21"/>
        <v>-3.5304920107021881E-2</v>
      </c>
      <c r="AM30" s="9">
        <f t="shared" si="21"/>
        <v>3.2093384940492145E-2</v>
      </c>
      <c r="AN30" s="9">
        <f t="shared" si="21"/>
        <v>-6.3703501935268456E-2</v>
      </c>
      <c r="AO30" s="9">
        <f t="shared" si="21"/>
        <v>-0.10845850705351534</v>
      </c>
      <c r="AP30" s="9">
        <f t="shared" si="21"/>
        <v>-1.2633063435507892E-2</v>
      </c>
      <c r="AQ30" s="9">
        <f t="shared" si="21"/>
        <v>-1.2633063435507892E-2</v>
      </c>
      <c r="AR30" s="9">
        <f t="shared" si="21"/>
        <v>-1.2633063435507892E-2</v>
      </c>
    </row>
    <row r="31" spans="1:46">
      <c r="A31" s="5" t="s">
        <v>17</v>
      </c>
      <c r="B31" s="9">
        <f>B20/$AS$19</f>
        <v>1.0111389636977905</v>
      </c>
      <c r="C31" s="9">
        <f>C20/$AS$19</f>
        <v>0.77791536687887808</v>
      </c>
      <c r="D31" s="9">
        <f>D20/$AS$19</f>
        <v>0.40261044709549609</v>
      </c>
      <c r="E31" s="9">
        <f>E20/$AS$19</f>
        <v>0.14988578174026293</v>
      </c>
      <c r="F31" s="9">
        <f>F20/$AS$19</f>
        <v>7.807647815757332E-2</v>
      </c>
      <c r="G31" s="9">
        <f>G20/$AS$19</f>
        <v>0.11715915414029555</v>
      </c>
      <c r="H31" s="9"/>
      <c r="I31" s="9"/>
      <c r="J31" s="9"/>
      <c r="K31" s="9"/>
      <c r="L31" s="9"/>
      <c r="M31" s="9">
        <f t="shared" ref="M31:X31" si="22">M20/$AS$19</f>
        <v>-5.3275765095077126E-3</v>
      </c>
      <c r="N31" s="9">
        <f t="shared" si="22"/>
        <v>2.2471739808151141E-2</v>
      </c>
      <c r="O31" s="9">
        <f t="shared" si="22"/>
        <v>-2.4304151669359742E-3</v>
      </c>
      <c r="P31" s="9">
        <f t="shared" si="22"/>
        <v>2.9978715299598883E-2</v>
      </c>
      <c r="Q31" s="9">
        <f t="shared" si="22"/>
        <v>7.2410359745469222E-3</v>
      </c>
      <c r="R31" s="9">
        <f t="shared" si="22"/>
        <v>-7.0646521722298617E-3</v>
      </c>
      <c r="S31" s="9">
        <f t="shared" si="22"/>
        <v>1.5108248598158482E-2</v>
      </c>
      <c r="T31" s="9">
        <f t="shared" si="22"/>
        <v>2.1168169846846469E-2</v>
      </c>
      <c r="U31" s="9">
        <f t="shared" si="22"/>
        <v>-3.9141036943225547E-3</v>
      </c>
      <c r="V31" s="9">
        <f t="shared" si="22"/>
        <v>-3.9391355498354347E-2</v>
      </c>
      <c r="W31" s="9">
        <f t="shared" si="22"/>
        <v>-2.0900200332962339E-2</v>
      </c>
      <c r="X31" s="9">
        <f t="shared" si="22"/>
        <v>7.0630559807170284E-2</v>
      </c>
      <c r="Y31" s="9">
        <f t="shared" ref="Y31:AF31" si="23">Y20/$AS$19</f>
        <v>-1.3191751999221571E-3</v>
      </c>
      <c r="Z31" s="9">
        <f t="shared" si="23"/>
        <v>-2.0161408926321282E-2</v>
      </c>
      <c r="AA31" s="9">
        <f t="shared" si="23"/>
        <v>-1.2724649147074964E-2</v>
      </c>
      <c r="AB31" s="9">
        <f t="shared" si="23"/>
        <v>-8.0812535706243707E-3</v>
      </c>
      <c r="AC31" s="9">
        <f t="shared" si="23"/>
        <v>7.0486902571015309E-4</v>
      </c>
      <c r="AD31" s="9">
        <f t="shared" si="23"/>
        <v>2.2047392677890371E-2</v>
      </c>
      <c r="AE31" s="9">
        <f t="shared" si="23"/>
        <v>-2.5131460207361105E-2</v>
      </c>
      <c r="AF31" s="9">
        <f t="shared" si="23"/>
        <v>-2.4878073072025535E-2</v>
      </c>
      <c r="AG31" s="9"/>
      <c r="AH31" s="9"/>
      <c r="AI31" s="9"/>
      <c r="AJ31" s="9"/>
      <c r="AK31" s="9"/>
      <c r="AL31" s="9"/>
      <c r="AM31" s="9"/>
      <c r="AN31" s="5"/>
      <c r="AO31" s="5"/>
      <c r="AP31" s="5"/>
      <c r="AQ31" s="9"/>
      <c r="AR31" s="1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I46"/>
  <sheetViews>
    <sheetView zoomScale="70" zoomScaleNormal="70" workbookViewId="0">
      <selection activeCell="P28" sqref="P28"/>
    </sheetView>
  </sheetViews>
  <sheetFormatPr defaultRowHeight="14.25"/>
  <cols>
    <col min="1" max="16384" width="9.06640625" style="2"/>
  </cols>
  <sheetData>
    <row r="2" spans="1:87">
      <c r="C2" s="2">
        <v>1</v>
      </c>
      <c r="E2" s="2">
        <v>2</v>
      </c>
      <c r="G2" s="2">
        <v>3</v>
      </c>
      <c r="I2" s="2">
        <v>4</v>
      </c>
      <c r="K2" s="2">
        <v>5</v>
      </c>
      <c r="M2" s="2">
        <v>6</v>
      </c>
      <c r="O2" s="2">
        <v>7</v>
      </c>
      <c r="Q2" s="2">
        <v>8</v>
      </c>
      <c r="S2" s="2">
        <v>9</v>
      </c>
      <c r="U2" s="2">
        <v>10</v>
      </c>
      <c r="W2" s="2">
        <v>11</v>
      </c>
      <c r="Y2" s="2">
        <v>12</v>
      </c>
      <c r="AA2" s="2">
        <v>13</v>
      </c>
      <c r="AC2" s="2">
        <v>14</v>
      </c>
      <c r="AE2" s="2">
        <v>15</v>
      </c>
      <c r="AG2" s="2">
        <v>16</v>
      </c>
      <c r="AI2" s="2">
        <v>17</v>
      </c>
      <c r="AK2" s="2">
        <v>18</v>
      </c>
      <c r="AM2" s="2">
        <v>19</v>
      </c>
      <c r="AO2" s="2">
        <v>20</v>
      </c>
      <c r="AQ2" s="2">
        <v>21</v>
      </c>
      <c r="AS2" s="2">
        <v>22</v>
      </c>
      <c r="AU2" s="2">
        <v>23</v>
      </c>
      <c r="AW2" s="2">
        <v>24</v>
      </c>
      <c r="AY2" s="2">
        <v>25</v>
      </c>
      <c r="BA2" s="2">
        <v>26</v>
      </c>
      <c r="BC2" s="2">
        <v>27</v>
      </c>
      <c r="BE2" s="2">
        <v>28</v>
      </c>
      <c r="BG2" s="2">
        <v>29</v>
      </c>
      <c r="BI2" s="2">
        <v>30</v>
      </c>
      <c r="BK2" s="2">
        <v>31</v>
      </c>
      <c r="BM2" s="2">
        <v>32</v>
      </c>
      <c r="BO2" s="2">
        <v>33</v>
      </c>
      <c r="BQ2" s="2">
        <v>34</v>
      </c>
      <c r="BS2" s="2">
        <v>35</v>
      </c>
      <c r="BU2" s="2">
        <v>36</v>
      </c>
      <c r="BW2" s="2">
        <v>37</v>
      </c>
      <c r="BY2" s="2">
        <v>38</v>
      </c>
      <c r="CA2" s="2">
        <v>39</v>
      </c>
      <c r="CC2" s="2">
        <v>40</v>
      </c>
      <c r="CE2" s="2">
        <v>41</v>
      </c>
      <c r="CG2" s="2">
        <v>42</v>
      </c>
      <c r="CI2" s="2">
        <v>43</v>
      </c>
    </row>
    <row r="3" spans="1:87">
      <c r="A3" s="2" t="s">
        <v>0</v>
      </c>
      <c r="G3" s="2">
        <v>-9.111659977873289E-2</v>
      </c>
      <c r="I3" s="2">
        <v>-0.11763369054070591</v>
      </c>
      <c r="K3" s="2">
        <v>-0.42375150154462426</v>
      </c>
      <c r="M3" s="2">
        <v>-0.11108058768146525</v>
      </c>
      <c r="AG3" s="2">
        <v>0.18456824192537355</v>
      </c>
      <c r="AM3" s="2">
        <v>6.025657994960304E-2</v>
      </c>
      <c r="AQ3" s="2">
        <v>0.2640845510100619</v>
      </c>
      <c r="AW3" s="2">
        <v>0.27795495241258578</v>
      </c>
      <c r="BI3" s="2">
        <v>0.60572747183589271</v>
      </c>
      <c r="BK3" s="2">
        <v>0.56948586612590202</v>
      </c>
      <c r="BM3" s="2">
        <v>0.54604553707223102</v>
      </c>
      <c r="BO3" s="2">
        <v>0.63596564615741935</v>
      </c>
      <c r="BU3" s="2">
        <v>0.75976035222927873</v>
      </c>
      <c r="BW3" s="2">
        <v>0.68959170473077092</v>
      </c>
      <c r="BY3" s="2">
        <v>1</v>
      </c>
    </row>
    <row r="4" spans="1:87">
      <c r="A4" s="2" t="s">
        <v>1</v>
      </c>
      <c r="C4" s="2">
        <v>-3.9540883220410515E-2</v>
      </c>
      <c r="E4" s="2">
        <v>-9.36014844376294E-3</v>
      </c>
      <c r="G4" s="2">
        <v>-0.13043022219114381</v>
      </c>
      <c r="I4" s="2">
        <v>-1.1887488418439592E-3</v>
      </c>
      <c r="K4" s="2">
        <v>-0.19710005219506468</v>
      </c>
      <c r="M4" s="2">
        <v>4.6034448742698297E-2</v>
      </c>
      <c r="AG4" s="2">
        <v>8.7048381578388748E-2</v>
      </c>
      <c r="AI4" s="2">
        <v>0.202249382524893</v>
      </c>
      <c r="AK4" s="2">
        <v>0.11385267006475684</v>
      </c>
      <c r="AM4" s="2">
        <v>0.11522872177033672</v>
      </c>
      <c r="AO4" s="2">
        <v>0.29219221769088</v>
      </c>
      <c r="AQ4" s="2">
        <v>0.23638870089231084</v>
      </c>
      <c r="BC4" s="2">
        <v>0.36704868126297074</v>
      </c>
      <c r="BE4" s="2">
        <v>0.56434352843632074</v>
      </c>
      <c r="BG4" s="2">
        <v>0.46734561873628006</v>
      </c>
      <c r="BM4" s="2">
        <v>0.53211994375919347</v>
      </c>
      <c r="BO4" s="2">
        <v>0.67075902612500349</v>
      </c>
    </row>
    <row r="5" spans="1:87">
      <c r="A5" s="2" t="s">
        <v>6</v>
      </c>
      <c r="C5" s="2">
        <v>1</v>
      </c>
      <c r="E5" s="2">
        <v>0.64344490965086087</v>
      </c>
      <c r="G5" s="2">
        <v>0.33778672067552074</v>
      </c>
      <c r="I5" s="2">
        <v>0.36114833250592004</v>
      </c>
      <c r="K5" s="2">
        <v>0.33967805568125403</v>
      </c>
      <c r="Q5" s="2">
        <v>0.17112517957797529</v>
      </c>
      <c r="S5" s="2">
        <v>0.10140718839102528</v>
      </c>
      <c r="U5" s="2">
        <v>0.11869939415772987</v>
      </c>
      <c r="AE5" s="2">
        <v>-2.4293000962142545E-2</v>
      </c>
      <c r="AG5" s="2">
        <v>-2.4295197634623074E-2</v>
      </c>
      <c r="AI5" s="2">
        <v>-7.5998277808775272E-2</v>
      </c>
      <c r="AK5" s="2">
        <v>-7.512839550648677E-2</v>
      </c>
      <c r="AM5" s="2">
        <v>-1.0779071861943528E-2</v>
      </c>
      <c r="AO5" s="2">
        <v>1.388297007692747E-3</v>
      </c>
      <c r="AQ5" s="2">
        <v>1.2850534011080016E-2</v>
      </c>
      <c r="AS5" s="2">
        <v>-1.2813190578911065E-2</v>
      </c>
      <c r="AU5" s="2">
        <v>-4.9512997711067272E-3</v>
      </c>
      <c r="AW5" s="2">
        <v>-3.2168071804830042E-2</v>
      </c>
      <c r="AY5" s="2">
        <v>2.0971632171586482E-2</v>
      </c>
      <c r="BA5" s="2">
        <v>4.0691161029272858E-2</v>
      </c>
      <c r="BC5" s="2">
        <v>-2.3027717613359283E-2</v>
      </c>
      <c r="BE5" s="2">
        <v>-5.0193966180030487E-3</v>
      </c>
      <c r="BG5" s="2">
        <v>-1.301089110215845E-2</v>
      </c>
      <c r="BI5" s="2">
        <v>-2.8745656080169758E-2</v>
      </c>
      <c r="BK5" s="2">
        <v>7.3535807958105062E-2</v>
      </c>
      <c r="BO5" s="2">
        <v>-6.3879235733710574E-3</v>
      </c>
      <c r="BQ5" s="2">
        <v>-2.9002666760391361E-2</v>
      </c>
      <c r="BS5" s="2">
        <v>-0.14033661809091588</v>
      </c>
      <c r="BU5" s="2">
        <v>-1.7757900332576213E-2</v>
      </c>
      <c r="BW5" s="2">
        <v>-3.5304920107021881E-2</v>
      </c>
      <c r="BY5" s="2">
        <v>3.2093384940492145E-2</v>
      </c>
      <c r="CA5" s="2">
        <v>-6.3703501935268456E-2</v>
      </c>
      <c r="CC5" s="2">
        <v>-0.10845850705351534</v>
      </c>
      <c r="CE5" s="2">
        <v>-1.2633063435507892E-2</v>
      </c>
      <c r="CG5" s="2">
        <v>-1.2633063435507892E-2</v>
      </c>
      <c r="CI5" s="2">
        <v>-1.2633063435507892E-2</v>
      </c>
    </row>
    <row r="6" spans="1:87">
      <c r="A6" s="2" t="s">
        <v>7</v>
      </c>
      <c r="C6" s="2">
        <v>1.0111389636977905</v>
      </c>
      <c r="E6" s="2">
        <v>0.77791536687887808</v>
      </c>
      <c r="G6" s="2">
        <v>0.40261044709549609</v>
      </c>
      <c r="I6" s="2">
        <v>0.14988578174026293</v>
      </c>
      <c r="K6" s="2">
        <v>7.807647815757332E-2</v>
      </c>
      <c r="M6" s="2">
        <v>0.11715915414029555</v>
      </c>
      <c r="Y6" s="2">
        <v>-5.3275765095077126E-3</v>
      </c>
      <c r="AA6" s="2">
        <v>2.2471739808151141E-2</v>
      </c>
      <c r="AC6" s="2">
        <v>-2.4304151669359742E-3</v>
      </c>
      <c r="AE6" s="2">
        <v>2.9978715299598883E-2</v>
      </c>
      <c r="AG6" s="2">
        <v>7.2410359745469222E-3</v>
      </c>
      <c r="AI6" s="2">
        <v>-7.0646521722298617E-3</v>
      </c>
      <c r="AK6" s="2">
        <v>1.5108248598158482E-2</v>
      </c>
      <c r="AM6" s="2">
        <v>2.1168169846846469E-2</v>
      </c>
      <c r="AO6" s="2">
        <v>-3.9141036943225547E-3</v>
      </c>
      <c r="AQ6" s="2">
        <v>-3.9391355498354347E-2</v>
      </c>
      <c r="AS6" s="2">
        <v>-2.0900200332962339E-2</v>
      </c>
      <c r="AU6" s="2">
        <v>7.0630559807170284E-2</v>
      </c>
      <c r="AW6" s="2">
        <v>-3.9391355498354347E-2</v>
      </c>
      <c r="AY6" s="2">
        <v>-2.0900200332962339E-2</v>
      </c>
      <c r="BA6" s="2">
        <v>7.0630559807170284E-2</v>
      </c>
      <c r="BC6" s="2">
        <v>-1.3191751999221571E-3</v>
      </c>
      <c r="BI6" s="2">
        <v>-8.0812535706243707E-3</v>
      </c>
      <c r="BK6" s="2">
        <v>7.0486902571015309E-4</v>
      </c>
    </row>
    <row r="7" spans="1:87"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1:87"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</row>
    <row r="9" spans="1:87"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</row>
    <row r="10" spans="1:87"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</row>
    <row r="11" spans="1:87"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</row>
    <row r="12" spans="1:87"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</row>
    <row r="13" spans="1:87"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</row>
    <row r="14" spans="1:87"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</row>
    <row r="15" spans="1:87"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</row>
    <row r="16" spans="1:87"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</row>
    <row r="17" spans="17:71"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</row>
    <row r="18" spans="17:71"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7:71"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</row>
    <row r="20" spans="17:71"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</row>
    <row r="21" spans="17:71"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7:71"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7:71"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7:71"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7:71"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7:71"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7:71"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7:71"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7:71"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17:71"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7:71"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</row>
    <row r="32" spans="17:71"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</row>
    <row r="33" spans="1:81"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</row>
    <row r="34" spans="1:81"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</row>
    <row r="35" spans="1:8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1:8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1:8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:8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1:8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1:8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1:8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1:8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</row>
    <row r="43" spans="1:8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4" spans="1:8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</row>
    <row r="45" spans="1:8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</row>
    <row r="46" spans="1:8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E40"/>
  <sheetViews>
    <sheetView topLeftCell="BU1" zoomScale="70" zoomScaleNormal="70" workbookViewId="0">
      <selection activeCell="CI17" sqref="CI17"/>
    </sheetView>
  </sheetViews>
  <sheetFormatPr defaultRowHeight="14.25"/>
  <cols>
    <col min="1" max="16384" width="9.06640625" style="2"/>
  </cols>
  <sheetData>
    <row r="2" spans="1:77">
      <c r="C2" s="2">
        <v>1</v>
      </c>
      <c r="E2" s="2">
        <v>2</v>
      </c>
      <c r="G2" s="2">
        <v>3</v>
      </c>
      <c r="I2" s="2">
        <v>4</v>
      </c>
      <c r="K2" s="2">
        <v>5</v>
      </c>
      <c r="M2" s="2">
        <v>6</v>
      </c>
      <c r="O2" s="2">
        <v>7</v>
      </c>
      <c r="Q2" s="2">
        <v>8</v>
      </c>
      <c r="S2" s="2">
        <v>9</v>
      </c>
      <c r="U2" s="2">
        <v>10</v>
      </c>
      <c r="W2" s="2">
        <v>11</v>
      </c>
      <c r="Y2" s="2">
        <v>12</v>
      </c>
      <c r="AA2" s="2">
        <v>13</v>
      </c>
      <c r="AC2" s="2">
        <v>14</v>
      </c>
      <c r="AE2" s="2">
        <v>15</v>
      </c>
      <c r="AG2" s="2">
        <v>16</v>
      </c>
      <c r="AI2" s="2">
        <v>17</v>
      </c>
      <c r="AK2" s="2">
        <v>18</v>
      </c>
      <c r="AM2" s="2">
        <v>19</v>
      </c>
      <c r="AO2" s="2">
        <v>20</v>
      </c>
      <c r="AQ2" s="2">
        <v>21</v>
      </c>
      <c r="AS2" s="2">
        <v>22</v>
      </c>
      <c r="AU2" s="2">
        <v>23</v>
      </c>
      <c r="AW2" s="2">
        <v>24</v>
      </c>
      <c r="AY2" s="2">
        <v>25</v>
      </c>
      <c r="BA2" s="2">
        <v>26</v>
      </c>
      <c r="BC2" s="2">
        <v>27</v>
      </c>
      <c r="BE2" s="2">
        <v>28</v>
      </c>
      <c r="BG2" s="2">
        <v>29</v>
      </c>
      <c r="BI2" s="2">
        <v>30</v>
      </c>
      <c r="BK2" s="2">
        <v>31</v>
      </c>
      <c r="BM2" s="2">
        <v>32</v>
      </c>
      <c r="BO2" s="2">
        <v>33</v>
      </c>
      <c r="BQ2" s="2">
        <v>34</v>
      </c>
      <c r="BS2" s="2">
        <v>35</v>
      </c>
      <c r="BU2" s="2">
        <v>36</v>
      </c>
      <c r="BW2" s="2">
        <v>37</v>
      </c>
      <c r="BY2" s="2">
        <v>38</v>
      </c>
    </row>
    <row r="3" spans="1:77">
      <c r="A3" s="2" t="s">
        <v>4</v>
      </c>
      <c r="C3" s="2">
        <v>-0.16915969915626311</v>
      </c>
      <c r="E3" s="2">
        <v>-0.17398159813690681</v>
      </c>
      <c r="G3" s="2">
        <v>-0.11373759565424957</v>
      </c>
      <c r="I3" s="2">
        <v>-0.38594490871421222</v>
      </c>
      <c r="K3" s="2">
        <v>-0.16085672835815362</v>
      </c>
      <c r="M3" s="2">
        <v>-0.16139438519404314</v>
      </c>
      <c r="O3" s="2">
        <v>-0.18765150567088912</v>
      </c>
      <c r="Q3" s="2">
        <v>-9.1707570300948782E-2</v>
      </c>
      <c r="S3" s="2">
        <v>-0.10894503385847575</v>
      </c>
      <c r="U3" s="2">
        <v>-0.14057408772149377</v>
      </c>
      <c r="W3" s="2">
        <v>-0.18582069144523083</v>
      </c>
      <c r="AE3" s="2">
        <v>-7.0836288128444364E-2</v>
      </c>
      <c r="AG3" s="2">
        <v>-0.16805020602453755</v>
      </c>
      <c r="AI3" s="2">
        <v>-0.21020991791463306</v>
      </c>
      <c r="AK3" s="2">
        <v>-6.2168889136087431E-2</v>
      </c>
      <c r="AM3" s="2">
        <v>-0.23394561323006613</v>
      </c>
      <c r="AO3" s="2">
        <v>-0.1488521490051031</v>
      </c>
      <c r="AQ3" s="2">
        <v>-0.35958581883745616</v>
      </c>
      <c r="BG3" s="2">
        <v>0.13349184940046627</v>
      </c>
      <c r="BI3" s="2">
        <v>8.069487511065998E-2</v>
      </c>
      <c r="BK3" s="2">
        <v>-2.7670787157417578E-2</v>
      </c>
      <c r="BM3" s="2">
        <v>1.0048620863866216E-2</v>
      </c>
      <c r="BO3" s="2">
        <v>0.48506843537225786</v>
      </c>
      <c r="BQ3" s="2">
        <v>0.46156912366570724</v>
      </c>
      <c r="BS3" s="2">
        <v>0.45490866786248962</v>
      </c>
      <c r="BU3" s="2">
        <v>0.57331831602171024</v>
      </c>
      <c r="BW3" s="2">
        <v>0.6457073200124217</v>
      </c>
      <c r="BY3" s="2">
        <v>1</v>
      </c>
    </row>
    <row r="4" spans="1:77">
      <c r="A4" s="2" t="s">
        <v>5</v>
      </c>
      <c r="C4" s="2">
        <v>-0.20344749271150539</v>
      </c>
      <c r="E4" s="2">
        <v>-0.20303498013914187</v>
      </c>
      <c r="G4" s="2">
        <v>-0.20628873099081813</v>
      </c>
      <c r="I4" s="2">
        <v>-0.21629563710017566</v>
      </c>
      <c r="K4" s="2">
        <v>-0.18000843565035621</v>
      </c>
      <c r="M4" s="2">
        <v>-0.1206483399845192</v>
      </c>
      <c r="O4" s="2">
        <v>-0.17750555037983601</v>
      </c>
      <c r="Q4" s="2">
        <v>-0.17720427715282897</v>
      </c>
      <c r="AC4" s="2">
        <v>-0.1926897210209918</v>
      </c>
      <c r="AE4" s="2">
        <v>-0.20715547089005382</v>
      </c>
      <c r="AG4" s="2">
        <v>-0.13124388762972131</v>
      </c>
      <c r="AI4" s="2">
        <v>-0.2188495070706509</v>
      </c>
      <c r="AK4" s="2">
        <v>-0.13597619478009371</v>
      </c>
      <c r="AM4" s="2">
        <v>-0.12498667445342085</v>
      </c>
      <c r="AO4" s="2">
        <v>-0.10714202946915657</v>
      </c>
      <c r="AQ4" s="2">
        <v>-0.11137839453814814</v>
      </c>
      <c r="AS4" s="2">
        <v>-0.18802693846146715</v>
      </c>
      <c r="AU4" s="2">
        <v>0</v>
      </c>
      <c r="BC4" s="2">
        <v>2.9464521601290376E-2</v>
      </c>
      <c r="BE4" s="2">
        <v>6.2141079299748318E-2</v>
      </c>
      <c r="BG4" s="2">
        <v>0.14819861785113395</v>
      </c>
      <c r="BI4" s="2">
        <v>0.14013376531279115</v>
      </c>
      <c r="BK4" s="2">
        <v>3.1721753317481727E-2</v>
      </c>
      <c r="BM4" s="2">
        <v>0.19212888932148633</v>
      </c>
      <c r="BO4" s="2">
        <v>0.2502514472702328</v>
      </c>
      <c r="BQ4" s="4">
        <v>0.48392823208235419</v>
      </c>
    </row>
    <row r="5" spans="1:77">
      <c r="A5" s="2" t="s">
        <v>2</v>
      </c>
      <c r="C5" s="2">
        <v>1</v>
      </c>
      <c r="E5" s="2">
        <v>0.9872922589631552</v>
      </c>
      <c r="G5" s="2">
        <v>0.76924287813161862</v>
      </c>
      <c r="I5" s="2">
        <v>0.58571523974889805</v>
      </c>
      <c r="K5" s="2">
        <v>0.54280276288423746</v>
      </c>
      <c r="M5" s="2">
        <v>0.55867312866110785</v>
      </c>
      <c r="O5" s="2">
        <v>0.62537922875841934</v>
      </c>
      <c r="Q5" s="2">
        <v>0.20286591997557671</v>
      </c>
      <c r="S5" s="2">
        <v>-6.234616191875441E-3</v>
      </c>
      <c r="AE5" s="2">
        <v>-0.25991241962258393</v>
      </c>
      <c r="AG5" s="2">
        <v>-0.44510961857696196</v>
      </c>
      <c r="AI5" s="2">
        <v>-0.26309889522791885</v>
      </c>
      <c r="AK5" s="2">
        <v>-0.11423610448587075</v>
      </c>
      <c r="AM5" s="2">
        <v>-0.20982083229979584</v>
      </c>
      <c r="AO5" s="2">
        <v>-0.10803487950542846</v>
      </c>
      <c r="AQ5" s="2">
        <v>-8.5300234692514645E-2</v>
      </c>
      <c r="AS5" s="2">
        <v>-0.51072334904310324</v>
      </c>
      <c r="AU5" s="2">
        <v>-0.41015856055257682</v>
      </c>
      <c r="AW5" s="2">
        <v>-0.17808964109217881</v>
      </c>
      <c r="AY5" s="2">
        <v>-0.30435612204010759</v>
      </c>
      <c r="BA5" s="2">
        <v>-0.22282432406647712</v>
      </c>
      <c r="BC5" s="2">
        <v>-0.47811921616516245</v>
      </c>
      <c r="BE5" s="2">
        <v>-0.48158713198114828</v>
      </c>
      <c r="BG5" s="2">
        <v>-0.60625083478028585</v>
      </c>
      <c r="BI5" s="2">
        <v>-0.31364841916464731</v>
      </c>
      <c r="BK5" s="2">
        <v>-0.2316491442309527</v>
      </c>
      <c r="BM5" s="2">
        <v>-0.48977751912839396</v>
      </c>
      <c r="BO5" s="2">
        <v>-9.2250376843671891E-2</v>
      </c>
      <c r="BQ5" s="2">
        <v>-0.5909910511553359</v>
      </c>
      <c r="BS5" s="2">
        <v>-0.39721708103569997</v>
      </c>
      <c r="BU5" s="2">
        <v>-0.69310614589097297</v>
      </c>
      <c r="BW5" s="2">
        <v>-0.34097197046308841</v>
      </c>
    </row>
    <row r="6" spans="1:77">
      <c r="A6" s="2" t="s">
        <v>3</v>
      </c>
      <c r="C6" s="2">
        <v>0.98993970501249784</v>
      </c>
      <c r="E6" s="2">
        <v>0.81817397536715786</v>
      </c>
      <c r="G6" s="2">
        <v>0.58190179511378293</v>
      </c>
      <c r="I6" s="2">
        <v>0.62794838793086405</v>
      </c>
      <c r="K6" s="2">
        <v>0.56735790041435863</v>
      </c>
      <c r="M6" s="2">
        <v>0.72397309162414858</v>
      </c>
      <c r="O6" s="2">
        <v>-0.10561799083814501</v>
      </c>
      <c r="Q6" s="2">
        <v>-0.16280871584887499</v>
      </c>
      <c r="AC6" s="2">
        <v>-0.145472704466513</v>
      </c>
      <c r="AE6" s="2">
        <v>-0.16079723420077199</v>
      </c>
      <c r="AG6" s="2">
        <v>-0.11440454335474699</v>
      </c>
      <c r="AI6" s="2">
        <v>-0.156057859913527</v>
      </c>
      <c r="AK6" s="2">
        <v>-0.27673241601800525</v>
      </c>
      <c r="AM6" s="2">
        <v>-0.12171537812344201</v>
      </c>
      <c r="AO6" s="2">
        <v>-0.1008057325415465</v>
      </c>
      <c r="AQ6" s="2">
        <v>-0.12157738758853</v>
      </c>
      <c r="AS6" s="2">
        <v>-0.26397734259177214</v>
      </c>
      <c r="AU6" s="2">
        <v>-0.180248721175777</v>
      </c>
      <c r="AW6" s="2">
        <v>-0.35909596942276645</v>
      </c>
      <c r="AY6" s="2">
        <v>-0.15909596942276599</v>
      </c>
      <c r="BA6" s="2">
        <v>-0.15444214745728299</v>
      </c>
      <c r="BC6" s="2">
        <v>-0.113913679393807</v>
      </c>
      <c r="BE6" s="2">
        <v>-0.15333774475818299</v>
      </c>
      <c r="BG6" s="2">
        <v>-0.24706420198960599</v>
      </c>
      <c r="BI6" s="2">
        <v>-0.13780121878799401</v>
      </c>
    </row>
    <row r="24" spans="1:8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</row>
    <row r="25" spans="1:8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</row>
    <row r="26" spans="1:8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</row>
    <row r="27" spans="1:8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</row>
    <row r="28" spans="1:8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</row>
    <row r="29" spans="1:8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</row>
    <row r="30" spans="1:8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</row>
    <row r="31" spans="1:8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</row>
    <row r="32" spans="1:8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</row>
    <row r="33" spans="1:8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</row>
    <row r="34" spans="1:8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</row>
    <row r="35" spans="1:8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</row>
    <row r="36" spans="1:8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</row>
    <row r="37" spans="1:8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</row>
    <row r="38" spans="1:8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</row>
    <row r="39" spans="1:8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</row>
    <row r="40" spans="1:8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 situ intensity data combined</vt:lpstr>
      <vt:lpstr>Cilk1 cKO Fst Inhba</vt:lpstr>
      <vt:lpstr>Cilk1 cKO Msx1 A2m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J Bok</cp:lastModifiedBy>
  <dcterms:created xsi:type="dcterms:W3CDTF">2020-01-19T12:36:07Z</dcterms:created>
  <dcterms:modified xsi:type="dcterms:W3CDTF">2020-10-09T03:08:14Z</dcterms:modified>
</cp:coreProperties>
</file>