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/>
  </bookViews>
  <sheets>
    <sheet name="FigS1" sheetId="17" r:id="rId1"/>
  </sheets>
  <definedNames>
    <definedName name="Figure_2A" localSheetId="0">FigS1!$B$4:$N$7</definedName>
  </definedName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17" l="1"/>
  <c r="AC15" i="17"/>
  <c r="AE13" i="17"/>
  <c r="AC13" i="17"/>
  <c r="AC9" i="17"/>
  <c r="AE11" i="17"/>
  <c r="AC11" i="17"/>
  <c r="AE9" i="17"/>
  <c r="AB12" i="17"/>
  <c r="AB8" i="17"/>
  <c r="AM7" i="17"/>
  <c r="AK7" i="17"/>
  <c r="AM5" i="17"/>
  <c r="AK5" i="17"/>
  <c r="AI7" i="17"/>
  <c r="AG7" i="17"/>
  <c r="AJ4" i="17"/>
  <c r="AI5" i="17"/>
  <c r="AG5" i="17"/>
  <c r="AF4" i="17"/>
  <c r="AD5" i="17"/>
  <c r="AC6" i="17"/>
  <c r="AK14" i="17"/>
  <c r="AL13" i="17"/>
  <c r="AG10" i="17"/>
  <c r="AH9" i="17"/>
  <c r="AD4" i="17"/>
  <c r="AC4" i="17"/>
  <c r="AK12" i="17"/>
  <c r="AM14" i="17"/>
  <c r="AM13" i="17"/>
  <c r="AM12" i="17"/>
  <c r="AL12" i="17"/>
  <c r="AI10" i="17"/>
  <c r="AI9" i="17"/>
  <c r="AI8" i="17"/>
  <c r="AH8" i="17"/>
  <c r="AG8" i="17"/>
  <c r="AE4" i="17"/>
  <c r="AL15" i="17"/>
  <c r="AK15" i="17"/>
  <c r="AJ15" i="17"/>
  <c r="AJ14" i="17"/>
  <c r="AJ13" i="17"/>
  <c r="AH11" i="17"/>
  <c r="AG11" i="17"/>
  <c r="AF11" i="17"/>
  <c r="AF10" i="17"/>
  <c r="AF9" i="17"/>
  <c r="AE6" i="17"/>
  <c r="AD7" i="17"/>
  <c r="AE5" i="17"/>
  <c r="AC7" i="17"/>
  <c r="AB7" i="17"/>
  <c r="AB6" i="17"/>
  <c r="AB5" i="17"/>
  <c r="X7" i="17"/>
  <c r="W7" i="17"/>
  <c r="V7" i="17"/>
  <c r="U7" i="17"/>
  <c r="T7" i="17"/>
  <c r="S7" i="17"/>
  <c r="R7" i="17"/>
  <c r="Q7" i="17"/>
  <c r="X6" i="17"/>
  <c r="W6" i="17"/>
  <c r="V6" i="17"/>
  <c r="U6" i="17"/>
  <c r="T6" i="17"/>
  <c r="S6" i="17"/>
  <c r="R6" i="17"/>
  <c r="Q6" i="17"/>
  <c r="X5" i="17"/>
  <c r="W5" i="17"/>
  <c r="V5" i="17"/>
  <c r="U5" i="17"/>
  <c r="T5" i="17"/>
  <c r="S5" i="17"/>
  <c r="R5" i="17"/>
  <c r="Q5" i="17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<sst xmlns="http://schemas.openxmlformats.org/spreadsheetml/2006/main" count="64" uniqueCount="21">
  <si>
    <t>WT</t>
  </si>
  <si>
    <t>hpr1Δ</t>
  </si>
  <si>
    <t>rnh1Δrnh201Δ</t>
  </si>
  <si>
    <t>Average</t>
  </si>
  <si>
    <t>SEM</t>
  </si>
  <si>
    <t xml:space="preserve"> </t>
  </si>
  <si>
    <t xml:space="preserve">   </t>
  </si>
  <si>
    <t>Statistics</t>
  </si>
  <si>
    <t>P-value</t>
  </si>
  <si>
    <t>*</t>
  </si>
  <si>
    <t>**</t>
  </si>
  <si>
    <t>***</t>
  </si>
  <si>
    <t>****</t>
  </si>
  <si>
    <t>Figure S1</t>
  </si>
  <si>
    <t>Data (LacZ expression (R.U.))</t>
  </si>
  <si>
    <r>
      <rPr>
        <b/>
        <i/>
        <sz val="11"/>
        <color theme="0"/>
        <rFont val="Calibri"/>
        <family val="2"/>
        <scheme val="minor"/>
      </rPr>
      <t>GL-LacZ</t>
    </r>
    <r>
      <rPr>
        <b/>
        <sz val="11"/>
        <color theme="0"/>
        <rFont val="Calibri"/>
        <family val="2"/>
        <scheme val="minor"/>
      </rPr>
      <t xml:space="preserve"> ON</t>
    </r>
  </si>
  <si>
    <r>
      <rPr>
        <b/>
        <i/>
        <sz val="11"/>
        <color theme="1"/>
        <rFont val="Calibri"/>
        <family val="2"/>
        <scheme val="minor"/>
      </rPr>
      <t>GL-LacZ</t>
    </r>
    <r>
      <rPr>
        <b/>
        <sz val="11"/>
        <color theme="1"/>
        <rFont val="Calibri"/>
        <family val="2"/>
        <scheme val="minor"/>
      </rPr>
      <t xml:space="preserve"> OFF</t>
    </r>
  </si>
  <si>
    <r>
      <rPr>
        <b/>
        <i/>
        <sz val="11"/>
        <color theme="0"/>
        <rFont val="Calibri"/>
        <family val="2"/>
        <scheme val="minor"/>
      </rPr>
      <t>tet:LacZ</t>
    </r>
    <r>
      <rPr>
        <b/>
        <sz val="11"/>
        <color theme="0"/>
        <rFont val="Calibri"/>
        <family val="2"/>
        <scheme val="minor"/>
      </rPr>
      <t xml:space="preserve"> ON</t>
    </r>
  </si>
  <si>
    <r>
      <rPr>
        <b/>
        <i/>
        <sz val="11"/>
        <color theme="1"/>
        <rFont val="Calibri"/>
        <family val="2"/>
        <scheme val="minor"/>
      </rPr>
      <t xml:space="preserve">tet:LacZ </t>
    </r>
    <r>
      <rPr>
        <b/>
        <sz val="11"/>
        <color theme="1"/>
        <rFont val="Calibri"/>
        <family val="2"/>
        <scheme val="minor"/>
      </rPr>
      <t>OFF</t>
    </r>
  </si>
  <si>
    <r>
      <rPr>
        <b/>
        <i/>
        <sz val="11"/>
        <color theme="1"/>
        <rFont val="Calibri"/>
        <family val="2"/>
        <scheme val="minor"/>
      </rPr>
      <t>tet:LacZ</t>
    </r>
    <r>
      <rPr>
        <b/>
        <sz val="11"/>
        <color theme="1"/>
        <rFont val="Calibri"/>
        <family val="2"/>
        <scheme val="minor"/>
      </rPr>
      <t xml:space="preserve"> OFF</t>
    </r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</si>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</sst>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6151"/>
        <bgColor indexed="64"/>
      </patternFill>
    </fill>
    <fill>
      <patternFill patternType="solid">
        <fgColor rgb="FF6683AE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3ABA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rgb="FF7F7F7F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5" borderId="6" applyNumberFormat="0" applyAlignment="0" applyProtection="0"/>
  </cellStyleXfs>
  <cellXfs count="67">
    <xf numFmtId="0" fontId="0" fillId="0" borderId="0" xfId="0"/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0" fontId="6" fillId="5" borderId="11" xfId="2" applyBorder="1" applyAlignment="1">
      <alignment horizontal="center" vertical="center"/>
    </xf>
    <xf numFmtId="166" fontId="5" fillId="4" borderId="0" xfId="1" quotePrefix="1" applyNumberFormat="1" applyBorder="1" applyAlignment="1">
      <alignment horizontal="center" vertical="center"/>
    </xf>
    <xf numFmtId="166" fontId="5" fillId="4" borderId="13" xfId="1" quotePrefix="1" applyNumberFormat="1" applyBorder="1" applyAlignment="1">
      <alignment horizontal="center" vertical="center"/>
    </xf>
    <xf numFmtId="0" fontId="6" fillId="5" borderId="6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5" fillId="4" borderId="16" xfId="1" quotePrefix="1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5" fillId="4" borderId="7" xfId="1" quotePrefix="1" applyNumberFormat="1" applyBorder="1" applyAlignment="1">
      <alignment horizontal="center" vertical="center"/>
    </xf>
    <xf numFmtId="0" fontId="6" fillId="5" borderId="15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5" fillId="4" borderId="8" xfId="1" quotePrefix="1" applyNumberFormat="1" applyBorder="1" applyAlignment="1">
      <alignment horizontal="center" vertical="center"/>
    </xf>
    <xf numFmtId="166" fontId="5" fillId="4" borderId="17" xfId="1" quotePrefix="1" applyNumberFormat="1" applyBorder="1" applyAlignment="1">
      <alignment horizontal="center" vertical="center"/>
    </xf>
    <xf numFmtId="0" fontId="6" fillId="5" borderId="14" xfId="2" applyBorder="1" applyAlignment="1">
      <alignment horizontal="center" vertical="center"/>
    </xf>
    <xf numFmtId="166" fontId="5" fillId="4" borderId="9" xfId="1" quotePrefix="1" applyNumberFormat="1" applyBorder="1" applyAlignment="1">
      <alignment horizontal="center" vertical="center"/>
    </xf>
    <xf numFmtId="0" fontId="6" fillId="5" borderId="18" xfId="2" applyBorder="1" applyAlignment="1">
      <alignment horizontal="center" vertical="center"/>
    </xf>
    <xf numFmtId="166" fontId="5" fillId="4" borderId="12" xfId="1" quotePrefix="1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5" borderId="20" xfId="2" applyBorder="1" applyAlignment="1">
      <alignment horizontal="center" vertical="center"/>
    </xf>
    <xf numFmtId="166" fontId="5" fillId="4" borderId="21" xfId="1" quotePrefix="1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5" fillId="4" borderId="23" xfId="1" quotePrefix="1" applyNumberFormat="1" applyBorder="1" applyAlignment="1">
      <alignment horizontal="center" vertical="center"/>
    </xf>
    <xf numFmtId="166" fontId="5" fillId="0" borderId="9" xfId="1" quotePrefix="1" applyNumberFormat="1" applyFill="1" applyBorder="1" applyAlignment="1">
      <alignment horizontal="center" vertical="center"/>
    </xf>
    <xf numFmtId="0" fontId="2" fillId="6" borderId="4" xfId="0" applyFont="1" applyFill="1" applyBorder="1" applyAlignment="1"/>
    <xf numFmtId="0" fontId="2" fillId="7" borderId="4" xfId="0" applyFont="1" applyFill="1" applyBorder="1" applyAlignment="1"/>
    <xf numFmtId="0" fontId="1" fillId="3" borderId="4" xfId="0" applyFont="1" applyFill="1" applyBorder="1" applyAlignment="1"/>
    <xf numFmtId="0" fontId="1" fillId="2" borderId="4" xfId="0" applyFont="1" applyFill="1" applyBorder="1" applyAlignment="1">
      <alignment vertical="center"/>
    </xf>
    <xf numFmtId="166" fontId="5" fillId="0" borderId="0" xfId="1" quotePrefix="1" applyNumberFormat="1" applyFill="1" applyBorder="1" applyAlignment="1">
      <alignment horizontal="center" vertical="center"/>
    </xf>
    <xf numFmtId="0" fontId="0" fillId="0" borderId="7" xfId="0" applyBorder="1"/>
    <xf numFmtId="166" fontId="5" fillId="4" borderId="19" xfId="1" quotePrefix="1" applyNumberFormat="1" applyBorder="1" applyAlignment="1">
      <alignment horizontal="center" vertical="center"/>
    </xf>
    <xf numFmtId="166" fontId="5" fillId="0" borderId="13" xfId="1" quotePrefix="1" applyNumberForma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gure 2A" connectionId="9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"/>
  <sheetViews>
    <sheetView tabSelected="1" zoomScale="50" zoomScaleNormal="50" zoomScalePageLayoutView="50" workbookViewId="0">
      <selection activeCell="AF14" sqref="AF14"/>
    </sheetView>
  </sheetViews>
  <sheetFormatPr baseColWidth="10" defaultColWidth="8.83203125" defaultRowHeight="14" x14ac:dyDescent="0"/>
  <cols>
    <col min="2" max="2" width="18.5" style="6" bestFit="1" customWidth="1"/>
    <col min="3" max="3" width="6.6640625" bestFit="1" customWidth="1"/>
    <col min="4" max="4" width="6.83203125" bestFit="1" customWidth="1"/>
    <col min="5" max="5" width="6.6640625" bestFit="1" customWidth="1"/>
    <col min="6" max="6" width="9.83203125" bestFit="1" customWidth="1"/>
    <col min="7" max="7" width="8.5" bestFit="1" customWidth="1"/>
    <col min="8" max="8" width="7.5" bestFit="1" customWidth="1"/>
    <col min="9" max="11" width="8.5" bestFit="1" customWidth="1"/>
    <col min="12" max="12" width="9.5" bestFit="1" customWidth="1"/>
    <col min="13" max="13" width="8.5" bestFit="1" customWidth="1"/>
    <col min="14" max="14" width="8.83203125" bestFit="1" customWidth="1"/>
    <col min="16" max="16" width="17.5" bestFit="1" customWidth="1"/>
    <col min="17" max="17" width="11.1640625" bestFit="1" customWidth="1"/>
    <col min="18" max="18" width="6.83203125" bestFit="1" customWidth="1"/>
    <col min="19" max="19" width="11.1640625" bestFit="1" customWidth="1"/>
    <col min="20" max="20" width="9.33203125" bestFit="1" customWidth="1"/>
    <col min="21" max="21" width="11.1640625" bestFit="1" customWidth="1"/>
    <col min="22" max="22" width="8.83203125" bestFit="1" customWidth="1"/>
    <col min="23" max="23" width="11.1640625" bestFit="1" customWidth="1"/>
    <col min="24" max="24" width="9.33203125" bestFit="1" customWidth="1"/>
    <col min="26" max="26" width="17.5" bestFit="1" customWidth="1"/>
    <col min="27" max="28" width="18.6640625" bestFit="1" customWidth="1"/>
    <col min="29" max="29" width="17.5" bestFit="1" customWidth="1"/>
    <col min="30" max="30" width="18.1640625" bestFit="1" customWidth="1"/>
    <col min="31" max="31" width="16.83203125" bestFit="1" customWidth="1"/>
    <col min="32" max="32" width="18.6640625" bestFit="1" customWidth="1"/>
    <col min="33" max="33" width="17.5" bestFit="1" customWidth="1"/>
    <col min="34" max="34" width="18.1640625" bestFit="1" customWidth="1"/>
    <col min="35" max="35" width="16.83203125" bestFit="1" customWidth="1"/>
    <col min="36" max="36" width="18.6640625" bestFit="1" customWidth="1"/>
    <col min="37" max="37" width="17.5" bestFit="1" customWidth="1"/>
    <col min="38" max="38" width="18.1640625" bestFit="1" customWidth="1"/>
    <col min="39" max="39" width="16.83203125" bestFit="1" customWidth="1"/>
  </cols>
  <sheetData>
    <row r="1" spans="1:39">
      <c r="A1" s="6" t="s">
        <v>13</v>
      </c>
    </row>
    <row r="2" spans="1:39">
      <c r="P2" s="6" t="s">
        <v>7</v>
      </c>
      <c r="AB2" s="55" t="s">
        <v>0</v>
      </c>
      <c r="AC2" s="56"/>
      <c r="AD2" s="56"/>
      <c r="AE2" s="57"/>
      <c r="AF2" s="53" t="s">
        <v>1</v>
      </c>
      <c r="AG2" s="53"/>
      <c r="AH2" s="53"/>
      <c r="AI2" s="54"/>
      <c r="AJ2" s="53" t="s">
        <v>2</v>
      </c>
      <c r="AK2" s="53"/>
      <c r="AL2" s="53"/>
      <c r="AM2" s="54"/>
    </row>
    <row r="3" spans="1:39">
      <c r="B3" s="6" t="s">
        <v>14</v>
      </c>
      <c r="P3" t="s">
        <v>5</v>
      </c>
      <c r="Q3" s="59" t="s">
        <v>16</v>
      </c>
      <c r="R3" s="60"/>
      <c r="S3" s="50" t="s">
        <v>15</v>
      </c>
      <c r="T3" s="52"/>
      <c r="U3" s="61" t="s">
        <v>19</v>
      </c>
      <c r="V3" s="62"/>
      <c r="W3" s="63" t="s">
        <v>17</v>
      </c>
      <c r="X3" s="64"/>
      <c r="AB3" s="42" t="s">
        <v>16</v>
      </c>
      <c r="AC3" s="44" t="s">
        <v>15</v>
      </c>
      <c r="AD3" s="43" t="s">
        <v>19</v>
      </c>
      <c r="AE3" s="45" t="s">
        <v>17</v>
      </c>
      <c r="AF3" s="42" t="s">
        <v>16</v>
      </c>
      <c r="AG3" s="44" t="s">
        <v>15</v>
      </c>
      <c r="AH3" s="43" t="s">
        <v>19</v>
      </c>
      <c r="AI3" s="45" t="s">
        <v>17</v>
      </c>
      <c r="AJ3" s="42" t="s">
        <v>16</v>
      </c>
      <c r="AK3" s="44" t="s">
        <v>15</v>
      </c>
      <c r="AL3" s="43" t="s">
        <v>19</v>
      </c>
      <c r="AM3" s="45" t="s">
        <v>17</v>
      </c>
    </row>
    <row r="4" spans="1:39">
      <c r="C4" s="59" t="s">
        <v>16</v>
      </c>
      <c r="D4" s="59"/>
      <c r="E4" s="60"/>
      <c r="F4" s="50" t="s">
        <v>15</v>
      </c>
      <c r="G4" s="51"/>
      <c r="H4" s="52"/>
      <c r="I4" s="61" t="s">
        <v>18</v>
      </c>
      <c r="J4" s="62"/>
      <c r="K4" s="65"/>
      <c r="L4" s="66" t="s">
        <v>17</v>
      </c>
      <c r="M4" s="66"/>
      <c r="N4" s="64"/>
      <c r="Q4" s="7" t="s">
        <v>3</v>
      </c>
      <c r="R4" s="8" t="s">
        <v>4</v>
      </c>
      <c r="S4" s="12" t="s">
        <v>3</v>
      </c>
      <c r="T4" s="8" t="s">
        <v>4</v>
      </c>
      <c r="U4" s="12" t="s">
        <v>3</v>
      </c>
      <c r="V4" s="8" t="s">
        <v>4</v>
      </c>
      <c r="W4" s="12" t="s">
        <v>3</v>
      </c>
      <c r="X4" s="7" t="s">
        <v>4</v>
      </c>
      <c r="Z4" s="55" t="s">
        <v>0</v>
      </c>
      <c r="AA4" s="42" t="s">
        <v>16</v>
      </c>
      <c r="AB4" s="19"/>
      <c r="AC4" s="20">
        <f>_xlfn.T.TEST($C$5:$E$5,F5:H5,2,2)</f>
        <v>0.29336833167873089</v>
      </c>
      <c r="AD4" s="20">
        <f>_xlfn.T.TEST($C$5:$E$5,I5:K5,2,2)</f>
        <v>2.165561176293972E-2</v>
      </c>
      <c r="AE4" s="26">
        <f>_xlfn.T.TEST($C$5:$E$5,L5:N5,2,2)</f>
        <v>4.2026575002847802E-2</v>
      </c>
      <c r="AF4" s="20">
        <f>_xlfn.T.TEST($C$5:$E$5,C6:E6,2,2)</f>
        <v>4.4329118363714021E-3</v>
      </c>
      <c r="AH4" s="46"/>
      <c r="AI4" s="47"/>
      <c r="AJ4" s="20">
        <f>_xlfn.T.TEST($C$5:$E$5,C7:E7,2,2)</f>
        <v>3.3955275804672128E-2</v>
      </c>
      <c r="AL4" s="46"/>
      <c r="AM4" s="47"/>
    </row>
    <row r="5" spans="1:39">
      <c r="B5" s="2" t="s">
        <v>0</v>
      </c>
      <c r="C5" s="14">
        <v>1</v>
      </c>
      <c r="D5" s="14">
        <v>1</v>
      </c>
      <c r="E5" s="15">
        <v>1</v>
      </c>
      <c r="F5" s="16">
        <v>797.06890899999996</v>
      </c>
      <c r="G5" s="14">
        <v>66.446167000000003</v>
      </c>
      <c r="H5" s="15">
        <v>39.3511047</v>
      </c>
      <c r="I5" s="16">
        <v>5.7015738499999999</v>
      </c>
      <c r="J5" s="14">
        <v>2.60044312</v>
      </c>
      <c r="K5" s="15">
        <v>5.0343036699999999</v>
      </c>
      <c r="L5" s="16">
        <v>15.304964099999999</v>
      </c>
      <c r="M5" s="14">
        <v>26.5238361</v>
      </c>
      <c r="N5" s="14">
        <v>8.2461471599999996</v>
      </c>
      <c r="P5" s="2" t="s">
        <v>0</v>
      </c>
      <c r="Q5" s="3">
        <f>AVERAGE(C5:E5)</f>
        <v>1</v>
      </c>
      <c r="R5" s="13">
        <f>(STDEV(C5:E5))/(SQRT(COUNT(C5:E5)))</f>
        <v>0</v>
      </c>
      <c r="S5" s="4">
        <f>AVERAGE(F5:H5)</f>
        <v>300.9553935666666</v>
      </c>
      <c r="T5" s="13">
        <f>STDEV(F5:H5)/SQRT(COUNT(F5:H5))</f>
        <v>248.18004267532299</v>
      </c>
      <c r="U5" s="4">
        <f>AVERAGE(I5:K5)</f>
        <v>4.4454402133333337</v>
      </c>
      <c r="V5" s="13">
        <f>STDEV(I5:K5)/SQRT(COUNT(I5:K5))</f>
        <v>0.94239465884975671</v>
      </c>
      <c r="W5" s="4">
        <f>AVERAGE(L5:N5)</f>
        <v>16.691649120000001</v>
      </c>
      <c r="X5" s="9">
        <f>STDEV(L5:N5)/SQRT(COUNT(L5:N5))</f>
        <v>5.3216742276395452</v>
      </c>
      <c r="Z5" s="55"/>
      <c r="AA5" s="44" t="s">
        <v>15</v>
      </c>
      <c r="AB5" s="21">
        <f>IF(AC4&lt;=0.0001,"****",(IF(AC4&lt;=0.001,"***",(IF(AC4&lt;=0.01,"**",(IF(AC4&lt;=0.05,"*",AC4)))))))</f>
        <v>0.29336833167873089</v>
      </c>
      <c r="AC5" s="22"/>
      <c r="AD5" s="20">
        <f>_xlfn.T.TEST($F$5:$H$5,I5:K5,2,2)</f>
        <v>0.29818960402022476</v>
      </c>
      <c r="AE5" s="34">
        <f>_xlfn.T.TEST($F$7:$H$7,L5:N5,2,2)</f>
        <v>0.22554250691944142</v>
      </c>
      <c r="AG5" s="20">
        <f>_xlfn.T.TEST($F$5:$H$5,F6:H6,2,2)</f>
        <v>0.30084731523893465</v>
      </c>
      <c r="AI5" s="34">
        <f>_xlfn.T.TEST($F$5:$H$5,L6:N6,2,2)</f>
        <v>0.30586817737688021</v>
      </c>
      <c r="AK5" s="20">
        <f>_xlfn.T.TEST($F$5:$H$5,F7:H7,2,2)</f>
        <v>0.35251160178486451</v>
      </c>
      <c r="AM5" s="34">
        <f>_xlfn.T.TEST($F$5:$H$5,L7:N7,2,2)</f>
        <v>0.62608789818942601</v>
      </c>
    </row>
    <row r="6" spans="1:39">
      <c r="B6" s="5" t="s">
        <v>1</v>
      </c>
      <c r="C6" s="14">
        <v>1.8771392099999999</v>
      </c>
      <c r="D6" s="14">
        <v>1.60571456</v>
      </c>
      <c r="E6" s="15">
        <v>2.1262233300000002</v>
      </c>
      <c r="F6" s="16">
        <v>11.1442356</v>
      </c>
      <c r="G6" s="14">
        <v>3.6798629799999998</v>
      </c>
      <c r="H6" s="15">
        <v>4.1110825499999999</v>
      </c>
      <c r="I6" s="16">
        <v>10.5120659</v>
      </c>
      <c r="J6" s="14">
        <v>3.5208885699999999</v>
      </c>
      <c r="K6" s="15">
        <v>2.0295727299999999</v>
      </c>
      <c r="L6" s="16">
        <v>19.088308300000001</v>
      </c>
      <c r="M6" s="14">
        <v>6.5096335400000003</v>
      </c>
      <c r="N6" s="14">
        <v>3.7396235500000001</v>
      </c>
      <c r="P6" s="5" t="s">
        <v>1</v>
      </c>
      <c r="Q6" s="3">
        <f>AVERAGE(C6:E6)</f>
        <v>1.8696923666666667</v>
      </c>
      <c r="R6" s="13">
        <f>(STDEV(C6:E6))/(SQRT(COUNT(C6:E6)))</f>
        <v>0.1503040657228441</v>
      </c>
      <c r="S6" s="4">
        <f>AVERAGE(F6:H6)</f>
        <v>6.3117270433333337</v>
      </c>
      <c r="T6" s="13">
        <f>STDEV(F6:H6)/SQRT(COUNT(F6:H6))</f>
        <v>2.4194587405781589</v>
      </c>
      <c r="U6" s="4">
        <f>AVERAGE(I6:K6)</f>
        <v>5.3541757333333324</v>
      </c>
      <c r="V6" s="13">
        <f>STDEV(I6:K6)/SQRT(COUNT(I6:K6))</f>
        <v>2.6146305642293108</v>
      </c>
      <c r="W6" s="4">
        <f>AVERAGE(L6:N6)</f>
        <v>9.7791884633333339</v>
      </c>
      <c r="X6" s="9">
        <f>STDEV(L6:N6)/SQRT(COUNT(L6:N6))</f>
        <v>4.7227471855633834</v>
      </c>
      <c r="Z6" s="55"/>
      <c r="AA6" s="43" t="s">
        <v>19</v>
      </c>
      <c r="AB6" s="21" t="str">
        <f>IF(AD4&lt;=0.0001,"****",(IF(AD4&lt;=0.001,"***",(IF(AD4&lt;=0.01,"**",(IF(AD4&lt;=0.05,"*",AD4)))))))</f>
        <v>*</v>
      </c>
      <c r="AC6" s="24">
        <f>IF(AD5&lt;=0.0001,"****",(IF(AD5&lt;=0.001,"***",(IF(AD5&lt;=0.01,"**",(IF(AD5&lt;=0.05,"*",AD5)))))))</f>
        <v>0.29818960402022476</v>
      </c>
      <c r="AD6" s="22"/>
      <c r="AE6" s="34">
        <f>_xlfn.T.TEST($I$7:$K$7,L5:N5,2,2)</f>
        <v>0.3853170852569095</v>
      </c>
      <c r="AI6" s="17"/>
      <c r="AM6" s="17"/>
    </row>
    <row r="7" spans="1:39">
      <c r="B7" s="5" t="s">
        <v>2</v>
      </c>
      <c r="C7" s="14">
        <v>1.6733229199999999</v>
      </c>
      <c r="D7" s="14">
        <v>2.27988005</v>
      </c>
      <c r="E7" s="15">
        <v>3.1667213400000001</v>
      </c>
      <c r="F7" s="16">
        <v>2856.8930700000001</v>
      </c>
      <c r="G7" s="14">
        <v>806.17852800000003</v>
      </c>
      <c r="H7" s="15">
        <v>19.313646299999998</v>
      </c>
      <c r="I7" s="16">
        <v>450.538116</v>
      </c>
      <c r="J7" s="14">
        <v>16.373283399999998</v>
      </c>
      <c r="K7" s="15">
        <v>9.5687179600000007</v>
      </c>
      <c r="L7" s="16">
        <v>1280.5190399999999</v>
      </c>
      <c r="M7" s="14">
        <v>104.13266</v>
      </c>
      <c r="N7" s="14">
        <v>226.94795199999999</v>
      </c>
      <c r="P7" s="1" t="s">
        <v>2</v>
      </c>
      <c r="Q7" s="3">
        <f>AVERAGE(C7:E7)</f>
        <v>2.3733081033333332</v>
      </c>
      <c r="R7" s="13">
        <f>(STDEV(C7:E7))/(SQRT(COUNT(C7:E7)))</f>
        <v>0.43363053055063144</v>
      </c>
      <c r="S7" s="4">
        <f>AVERAGE(F7:H7)</f>
        <v>1227.4617481</v>
      </c>
      <c r="T7" s="13">
        <f>STDEV(F7:H7)/SQRT(COUNT(F7:H7))</f>
        <v>845.78837189625926</v>
      </c>
      <c r="U7" s="4">
        <f>AVERAGE(I7:K7)</f>
        <v>158.82670578666668</v>
      </c>
      <c r="V7" s="13">
        <f>STDEV(I7:K7)/SQRT(COUNT(I7:K7))</f>
        <v>145.8689316523519</v>
      </c>
      <c r="W7" s="4">
        <f>AVERAGE(L7:N7)</f>
        <v>537.199884</v>
      </c>
      <c r="X7" s="9">
        <f>STDEV(L7:N7)/SQRT(COUNT(L7:N7))</f>
        <v>373.34676675742782</v>
      </c>
      <c r="Z7" s="55"/>
      <c r="AA7" s="45" t="s">
        <v>17</v>
      </c>
      <c r="AB7" s="32" t="str">
        <f>IF(AE4&lt;=0.0001,"****",(IF(AE4&lt;=0.001,"***",(IF(AE4&lt;=0.01,"**",(IF(AE4&lt;=0.05,"*",AE4)))))))</f>
        <v>*</v>
      </c>
      <c r="AC7" s="29">
        <f>IF(AE5&lt;=0.0001,"****",(IF(AE5&lt;=0.001,"***",(IF(AE5&lt;=0.01,"**",(IF(AE5&lt;=0.05,"*",AE5)))))))</f>
        <v>0.22554250691944142</v>
      </c>
      <c r="AD7" s="30">
        <f>IF(AE6&lt;=0.0001,"****",(IF(AE6&lt;=0.001,"***",(IF(AE6&lt;=0.01,"**",(IF(AE6&lt;=0.05,"*",AE6)))))))</f>
        <v>0.3853170852569095</v>
      </c>
      <c r="AE7" s="31"/>
      <c r="AF7" s="18"/>
      <c r="AG7" s="29">
        <f>_xlfn.T.TEST($L$5:$N$5,F7:H7,2,2)</f>
        <v>0.22554250691944142</v>
      </c>
      <c r="AH7" s="18"/>
      <c r="AI7" s="48">
        <f>_xlfn.T.TEST($L$5:$N$5,L7:N7,2,2)</f>
        <v>0.23575957476771925</v>
      </c>
      <c r="AJ7" s="18"/>
      <c r="AK7" s="29">
        <f>_xlfn.T.TEST($L$5:$N$5,F7:H7,2,2)</f>
        <v>0.22554250691944142</v>
      </c>
      <c r="AL7" s="18"/>
      <c r="AM7" s="48">
        <f>_xlfn.T.TEST($L$5:$N$5,L7:N7,2,2)</f>
        <v>0.23575957476771925</v>
      </c>
    </row>
    <row r="8" spans="1:39">
      <c r="Z8" s="58" t="s">
        <v>1</v>
      </c>
      <c r="AA8" s="42" t="s">
        <v>16</v>
      </c>
      <c r="AB8" s="37" t="str">
        <f>IF(AF4&lt;=0.0001,"****",(IF(AF4&lt;=0.001,"***",(IF(AF4&lt;=0.01,"**",(IF(AF4&lt;=0.05,"*",AF4)))))))</f>
        <v>**</v>
      </c>
      <c r="AC8" s="38"/>
      <c r="AD8" s="38"/>
      <c r="AE8" s="39"/>
      <c r="AF8" s="33"/>
      <c r="AG8" s="20">
        <f>_xlfn.T.TEST($C$6:$E$6,F6:H6,2,2)</f>
        <v>0.14082987603311406</v>
      </c>
      <c r="AH8" s="20">
        <f>_xlfn.T.TEST($C$6:$E$6,I6:K6,2,2)</f>
        <v>0.25413998124489928</v>
      </c>
      <c r="AI8" s="34">
        <f>_xlfn.T.TEST($C$6:$E$6,L6:N6,2,2)</f>
        <v>0.16945995385375956</v>
      </c>
      <c r="AJ8" s="23"/>
      <c r="AK8" s="23"/>
      <c r="AL8" s="23"/>
      <c r="AM8" s="25"/>
    </row>
    <row r="9" spans="1:39">
      <c r="W9" t="s">
        <v>8</v>
      </c>
      <c r="X9" t="s">
        <v>20</v>
      </c>
      <c r="Z9" s="58"/>
      <c r="AA9" s="44" t="s">
        <v>15</v>
      </c>
      <c r="AB9" s="49"/>
      <c r="AC9" s="20">
        <f>IF(AG5&lt;=0.0001,"****",(IF(AG5&lt;=0.001,"***",(IF(AG5&lt;=0.01,"**",(IF(AG5&lt;=0.05,"*",AG5)))))))</f>
        <v>0.30084731523893465</v>
      </c>
      <c r="AD9" s="23"/>
      <c r="AE9" s="34">
        <f>IF(AI5&lt;=0.0001,"****",(IF(AI5&lt;=0.001,"***",(IF(AI5&lt;=0.01,"**",(IF(AI5&lt;=0.05,"*",AI5)))))))</f>
        <v>0.30586817737688021</v>
      </c>
      <c r="AF9" s="26">
        <f>IF(AG8&lt;=0.0001,"****",(IF(AG8&lt;=0.001,"***",(IF(AG8&lt;=0.01,"**",(IF(AG8&lt;=0.05,"*",AG8)))))))</f>
        <v>0.14082987603311406</v>
      </c>
      <c r="AG9" s="27"/>
      <c r="AH9" s="20">
        <f>_xlfn.T.TEST($F$6:$H$6,I6:K6,2,2)</f>
        <v>0.80137786095260233</v>
      </c>
      <c r="AI9" s="34">
        <f>_xlfn.T.TEST($F$6:$H$6,L6:N6,2,2)</f>
        <v>0.54912675739488059</v>
      </c>
      <c r="AJ9" s="23"/>
      <c r="AK9" s="23"/>
      <c r="AL9" s="23"/>
      <c r="AM9" s="25"/>
    </row>
    <row r="10" spans="1:39">
      <c r="B10"/>
      <c r="W10">
        <v>1E-4</v>
      </c>
      <c r="X10" t="s">
        <v>12</v>
      </c>
      <c r="Z10" s="58"/>
      <c r="AA10" s="43" t="s">
        <v>19</v>
      </c>
      <c r="AB10" s="49"/>
      <c r="AC10" s="23"/>
      <c r="AD10" s="23"/>
      <c r="AE10" s="25"/>
      <c r="AF10" s="20">
        <f>IF(AH8&lt;=0.0001,"****",(IF(AH8&lt;=0.001,"***",(IF(AH8&lt;=0.01,"**",(IF(AH8&lt;=0.05,"*",AH8)))))))</f>
        <v>0.25413998124489928</v>
      </c>
      <c r="AG10" s="24">
        <f>IF(AH9&lt;=0.0001,"****",(IF(AH9&lt;=0.001,"***",(IF(AH9&lt;=0.01,"**",(IF(AH9&lt;=0.05,"*",AH9)))))))</f>
        <v>0.80137786095260233</v>
      </c>
      <c r="AH10" s="22"/>
      <c r="AI10" s="40">
        <f>_xlfn.T.TEST($I$6:$K$6,L6:N6,2,2)</f>
        <v>0.45840914252362513</v>
      </c>
      <c r="AJ10" s="23"/>
      <c r="AK10" s="23"/>
      <c r="AL10" s="23"/>
      <c r="AM10" s="25"/>
    </row>
    <row r="11" spans="1:39">
      <c r="W11">
        <v>1E-3</v>
      </c>
      <c r="X11" t="s">
        <v>11</v>
      </c>
      <c r="Z11" s="58"/>
      <c r="AA11" s="45" t="s">
        <v>17</v>
      </c>
      <c r="AB11" s="41"/>
      <c r="AC11" s="29">
        <f>IF(AG7&lt;=0.0001,"****",(IF(AG7&lt;=0.001,"***",(IF(AG7&lt;=0.01,"**",(IF(AG7&lt;=0.05,"*",AG7)))))))</f>
        <v>0.22554250691944142</v>
      </c>
      <c r="AD11" s="28"/>
      <c r="AE11" s="48">
        <f>IF(AI7&lt;=0.0001,"****",(IF(AI7&lt;=0.001,"***",(IF(AI7&lt;=0.01,"**",(IF(AI7&lt;=0.05,"*",AI7)))))))</f>
        <v>0.23575957476771925</v>
      </c>
      <c r="AF11" s="29">
        <f>IF(AI8&lt;=0.0001,"****",(IF(AI8&lt;=0.001,"***",(IF(AI8&lt;=0.01,"**",(IF(AI8&lt;=0.05,"*",AI8)))))))</f>
        <v>0.16945995385375956</v>
      </c>
      <c r="AG11" s="29">
        <f>IF(AI9&lt;=0.0001,"****",(IF(AI9&lt;=0.001,"***",(IF(AI9&lt;=0.01,"**",(IF(AI9&lt;=0.05,"*",AI9)))))))</f>
        <v>0.54912675739488059</v>
      </c>
      <c r="AH11" s="30">
        <f>IF(AI10&lt;=0.0001,"****",(IF(AI10&lt;=0.001,"***",(IF(AI10&lt;=0.01,"**",(IF(AI10&lt;=0.05,"*",AI10)))))))</f>
        <v>0.45840914252362513</v>
      </c>
      <c r="AI11" s="31"/>
      <c r="AJ11" s="28"/>
      <c r="AK11" s="28"/>
      <c r="AL11" s="28"/>
      <c r="AM11" s="35"/>
    </row>
    <row r="12" spans="1:39">
      <c r="F12" s="10"/>
      <c r="G12" s="10"/>
      <c r="H12" s="10"/>
      <c r="W12">
        <v>0.01</v>
      </c>
      <c r="X12" t="s">
        <v>10</v>
      </c>
      <c r="Z12" s="58" t="s">
        <v>2</v>
      </c>
      <c r="AA12" s="42" t="s">
        <v>16</v>
      </c>
      <c r="AB12" s="37" t="str">
        <f>IF(AJ4&lt;=0.0001,"****",(IF(AJ4&lt;=0.001,"***",(IF(AJ4&lt;=0.01,"**",(IF(AJ4&lt;=0.05,"*",AJ4)))))))</f>
        <v>*</v>
      </c>
      <c r="AC12" s="38"/>
      <c r="AD12" s="38"/>
      <c r="AE12" s="39"/>
      <c r="AF12" s="23"/>
      <c r="AG12" s="23"/>
      <c r="AH12" s="23"/>
      <c r="AI12" s="25"/>
      <c r="AJ12" s="36"/>
      <c r="AK12" s="20">
        <f>_xlfn.T.TEST($C$7:$E$7,F7:H7,2,2)</f>
        <v>0.22106573324284631</v>
      </c>
      <c r="AL12" s="20">
        <f>_xlfn.T.TEST($C$7:$E$7,I7:K7,2,2)</f>
        <v>0.34386889797792397</v>
      </c>
      <c r="AM12" s="34">
        <f>_xlfn.T.TEST($C$7:$E$7,L7:N7,2,2)</f>
        <v>0.22527104969591652</v>
      </c>
    </row>
    <row r="13" spans="1:39">
      <c r="F13" s="10"/>
      <c r="G13" s="10"/>
      <c r="H13" s="10"/>
      <c r="W13">
        <v>0.05</v>
      </c>
      <c r="X13" t="s">
        <v>9</v>
      </c>
      <c r="Z13" s="58"/>
      <c r="AA13" s="44" t="s">
        <v>15</v>
      </c>
      <c r="AB13" s="49"/>
      <c r="AC13" s="20">
        <f>IF(AK5&lt;=0.0001,"****",(IF(AK5&lt;=0.001,"***",(IF(AK5&lt;=0.01,"**",(IF(AK5&lt;=0.05,"*",AK5)))))))</f>
        <v>0.35251160178486451</v>
      </c>
      <c r="AD13" s="23"/>
      <c r="AE13" s="34">
        <f>IF(AM5&lt;=0.0001,"****",(IF(AM5&lt;=0.001,"***",(IF(AM5&lt;=0.01,"**",(IF(AM5&lt;=0.05,"*",AM5)))))))</f>
        <v>0.62608789818942601</v>
      </c>
      <c r="AF13" s="23"/>
      <c r="AG13" s="23"/>
      <c r="AH13" s="23"/>
      <c r="AI13" s="25"/>
      <c r="AJ13" s="26">
        <f>IF(AK12&lt;=0.0001,"****",(IF(AK12&lt;=0.001,"***",(IF(AK12&lt;=0.01,"**",(IF(AK12&lt;=0.05,"*",AK12)))))))</f>
        <v>0.22106573324284631</v>
      </c>
      <c r="AK13" s="22"/>
      <c r="AL13" s="20">
        <f>_xlfn.T.TEST($F$7:$H$7,I7:K7,2,2)</f>
        <v>0.28105673723122326</v>
      </c>
      <c r="AM13" s="34">
        <f>_xlfn.T.TEST($F$7:$H$7,L7:N7,2,2)</f>
        <v>0.4967902981300083</v>
      </c>
    </row>
    <row r="14" spans="1:39">
      <c r="F14" s="10"/>
      <c r="G14" s="10"/>
      <c r="H14" s="10"/>
      <c r="Z14" s="58"/>
      <c r="AA14" s="43" t="s">
        <v>19</v>
      </c>
      <c r="AB14" s="49"/>
      <c r="AC14" s="23"/>
      <c r="AD14" s="23" t="s">
        <v>5</v>
      </c>
      <c r="AE14" s="25"/>
      <c r="AF14" s="23"/>
      <c r="AG14" s="23"/>
      <c r="AH14" s="23"/>
      <c r="AI14" s="25"/>
      <c r="AJ14" s="20">
        <f>IF(AL12&lt;=0.0001,"****",(IF(AL12&lt;=0.001,"***",(IF(AL12&lt;=0.01,"**",(IF(AL12&lt;=0.05,"*",AL12)))))))</f>
        <v>0.34386889797792397</v>
      </c>
      <c r="AK14" s="24">
        <f>IF(AL13&lt;=0.0001,"****",(IF(AL13&lt;=0.001,"***",(IF(AL13&lt;=0.01,"**",(IF(AL13&lt;=0.05,"*",AL13)))))))</f>
        <v>0.28105673723122326</v>
      </c>
      <c r="AL14" s="22"/>
      <c r="AM14" s="40">
        <f>_xlfn.T.TEST($I$7:$K$7,L7:N7,2,2)</f>
        <v>0.39863392706162654</v>
      </c>
    </row>
    <row r="15" spans="1:39">
      <c r="F15" s="10"/>
      <c r="G15" s="10"/>
      <c r="H15" s="10"/>
      <c r="J15" s="11"/>
      <c r="U15" t="s">
        <v>6</v>
      </c>
      <c r="Z15" s="58"/>
      <c r="AA15" s="45" t="s">
        <v>17</v>
      </c>
      <c r="AB15" s="41"/>
      <c r="AC15" s="29">
        <f>IF(AK7&lt;=0.0001,"****",(IF(AK7&lt;=0.001,"***",(IF(AK7&lt;=0.01,"**",(IF(AK7&lt;=0.05,"*",AK7)))))))</f>
        <v>0.22554250691944142</v>
      </c>
      <c r="AD15" s="28"/>
      <c r="AE15" s="48">
        <f>IF(AM7&lt;=0.0001,"****",(IF(AM7&lt;=0.001,"***",(IF(AM7&lt;=0.01,"**",(IF(AM7&lt;=0.05,"*",AM7)))))))</f>
        <v>0.23575957476771925</v>
      </c>
      <c r="AF15" s="28"/>
      <c r="AG15" s="28"/>
      <c r="AH15" s="28"/>
      <c r="AI15" s="35"/>
      <c r="AJ15" s="29">
        <f>IF(AM12&lt;=0.0001,"****",(IF(AM12&lt;=0.001,"***",(IF(AM12&lt;=0.01,"**",(IF(AM12&lt;=0.05,"*",AM12)))))))</f>
        <v>0.22527104969591652</v>
      </c>
      <c r="AK15" s="29">
        <f>IF(AM13&lt;=0.0001,"****",(IF(AM13&lt;=0.001,"***",(IF(AM13&lt;=0.01,"**",(IF(AM13&lt;=0.05,"*",AM13)))))))</f>
        <v>0.4967902981300083</v>
      </c>
      <c r="AL15" s="30">
        <f>IF(AM14&lt;=0.0001,"****",(IF(AM14&lt;=0.001,"***",(IF(AM14&lt;=0.01,"**",(IF(AM14&lt;=0.05,"*",AM14)))))))</f>
        <v>0.39863392706162654</v>
      </c>
      <c r="AM15" s="31"/>
    </row>
    <row r="16" spans="1:39">
      <c r="F16" s="10"/>
      <c r="G16" s="10"/>
      <c r="H16" s="10"/>
      <c r="J16" s="11"/>
    </row>
    <row r="17" spans="6:10">
      <c r="F17" s="10"/>
      <c r="G17" s="10"/>
      <c r="H17" s="10"/>
      <c r="J17" s="11"/>
    </row>
    <row r="18" spans="6:10">
      <c r="F18" s="10"/>
      <c r="G18" s="10"/>
      <c r="H18" s="10"/>
    </row>
    <row r="19" spans="6:10">
      <c r="F19" s="10"/>
      <c r="G19" s="10"/>
      <c r="H19" s="10"/>
    </row>
    <row r="20" spans="6:10">
      <c r="F20" s="10"/>
      <c r="G20" s="10"/>
      <c r="H20" s="10"/>
    </row>
    <row r="21" spans="6:10">
      <c r="F21" s="10"/>
      <c r="G21" s="10"/>
      <c r="H21" s="10"/>
    </row>
    <row r="22" spans="6:10">
      <c r="F22" s="10"/>
      <c r="G22" s="10"/>
      <c r="H22" s="10"/>
    </row>
    <row r="23" spans="6:10">
      <c r="F23" s="10"/>
      <c r="G23" s="10"/>
      <c r="H23" s="10"/>
    </row>
    <row r="24" spans="6:10">
      <c r="F24" s="10"/>
      <c r="G24" s="10"/>
      <c r="H24" s="10"/>
    </row>
    <row r="25" spans="6:10">
      <c r="F25" s="10"/>
      <c r="G25" s="10"/>
      <c r="H25" s="10"/>
    </row>
  </sheetData>
  <mergeCells count="14">
    <mergeCell ref="Q3:R3"/>
    <mergeCell ref="S3:T3"/>
    <mergeCell ref="U3:V3"/>
    <mergeCell ref="W3:X3"/>
    <mergeCell ref="C4:E4"/>
    <mergeCell ref="F4:H4"/>
    <mergeCell ref="I4:K4"/>
    <mergeCell ref="L4:N4"/>
    <mergeCell ref="Z12:Z15"/>
    <mergeCell ref="AB2:AE2"/>
    <mergeCell ref="AF2:AI2"/>
    <mergeCell ref="AJ2:AM2"/>
    <mergeCell ref="Z4:Z7"/>
    <mergeCell ref="Z8:Z1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FigS1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2020-07-30T21:45:31Z</dcterms:modified>
</cp:coreProperties>
</file>