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 activeTab="2"/>
  </bookViews>
  <sheets>
    <sheet name="Fig2A" sheetId="7" r:id="rId1"/>
    <sheet name="Fig2B" sheetId="10" r:id="rId2"/>
    <sheet name="Fig2C" sheetId="11" r:id="rId3"/>
  </sheets>
  <definedNames>
    <definedName name="Figure_2A" localSheetId="0">Fig2A!$B$6:$AF$10</definedName>
    <definedName name="Figure_2A" localSheetId="1">Fig2B!$B$6:$N$9</definedName>
    <definedName name="Figure_2A" localSheetId="2">Fig2C!$B$6:$N$9</definedName>
  </definedName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11" l="1"/>
  <c r="AK14" i="11"/>
  <c r="AC6" i="11"/>
  <c r="AM16" i="11"/>
  <c r="AL17" i="11"/>
  <c r="AM15" i="11"/>
  <c r="AK17" i="11"/>
  <c r="AM14" i="11"/>
  <c r="AJ17" i="11"/>
  <c r="AL14" i="11"/>
  <c r="AJ16" i="11"/>
  <c r="AJ15" i="11"/>
  <c r="AJ6" i="11"/>
  <c r="AB14" i="11"/>
  <c r="AI12" i="11"/>
  <c r="AH13" i="11"/>
  <c r="AI11" i="11"/>
  <c r="AG13" i="11"/>
  <c r="AI10" i="11"/>
  <c r="AF13" i="11"/>
  <c r="AF12" i="11"/>
  <c r="AG10" i="11"/>
  <c r="AF11" i="11"/>
  <c r="AF6" i="11"/>
  <c r="AB10" i="11"/>
  <c r="AE8" i="11"/>
  <c r="AD9" i="11"/>
  <c r="AE7" i="11"/>
  <c r="AC9" i="11"/>
  <c r="AE6" i="11"/>
  <c r="AB9" i="11"/>
  <c r="AD6" i="11"/>
  <c r="AB8" i="11"/>
  <c r="AB7" i="11"/>
  <c r="AM16" i="10"/>
  <c r="AM15" i="10"/>
  <c r="AM14" i="10"/>
  <c r="AL14" i="10"/>
  <c r="AK14" i="10"/>
  <c r="AI12" i="10"/>
  <c r="AI11" i="10"/>
  <c r="AI10" i="10"/>
  <c r="AH10" i="10"/>
  <c r="AG10" i="10"/>
  <c r="AJ6" i="10"/>
  <c r="AF6" i="10"/>
  <c r="AE7" i="10"/>
  <c r="AE8" i="10"/>
  <c r="AE6" i="10"/>
  <c r="AD6" i="10"/>
  <c r="AC6" i="10"/>
  <c r="AL17" i="10"/>
  <c r="AK17" i="10"/>
  <c r="AJ17" i="10"/>
  <c r="AJ16" i="10"/>
  <c r="AJ15" i="10"/>
  <c r="AB14" i="10"/>
  <c r="AH13" i="10"/>
  <c r="AG13" i="10"/>
  <c r="AF13" i="10"/>
  <c r="AF12" i="10"/>
  <c r="AF11" i="10"/>
  <c r="AB10" i="10"/>
  <c r="AD9" i="10"/>
  <c r="AC9" i="10"/>
  <c r="AB9" i="10"/>
  <c r="AB8" i="10"/>
  <c r="AB7" i="10"/>
  <c r="BI20" i="7"/>
  <c r="BI19" i="7"/>
  <c r="BI18" i="7"/>
  <c r="BH18" i="7"/>
  <c r="BG18" i="7"/>
  <c r="BC17" i="7"/>
  <c r="BE15" i="7"/>
  <c r="BE16" i="7"/>
  <c r="BE14" i="7"/>
  <c r="BD14" i="7"/>
  <c r="BC14" i="7"/>
  <c r="BG21" i="7"/>
  <c r="AY13" i="7"/>
  <c r="BA12" i="7"/>
  <c r="BA11" i="7"/>
  <c r="BA10" i="7"/>
  <c r="AZ10" i="7"/>
  <c r="AY10" i="7"/>
  <c r="BF6" i="7"/>
  <c r="BB6" i="7"/>
  <c r="AU9" i="7"/>
  <c r="AW7" i="7"/>
  <c r="AX6" i="7"/>
  <c r="AW6" i="7"/>
  <c r="AV6" i="7"/>
  <c r="AU6" i="7"/>
  <c r="BH21" i="7"/>
  <c r="BF21" i="7"/>
  <c r="BF20" i="7"/>
  <c r="BF19" i="7"/>
  <c r="AT18" i="7"/>
  <c r="BD17" i="7"/>
  <c r="BB17" i="7"/>
  <c r="BB16" i="7"/>
  <c r="BB15" i="7"/>
  <c r="AT14" i="7"/>
  <c r="AZ13" i="7"/>
  <c r="AX13" i="7"/>
  <c r="AX12" i="7"/>
  <c r="AX11" i="7"/>
  <c r="AT10" i="7"/>
  <c r="AW8" i="7"/>
  <c r="AV9" i="7"/>
  <c r="AT9" i="7"/>
  <c r="AT8" i="7"/>
  <c r="AT7" i="7"/>
  <c r="X9" i="11"/>
  <c r="W9" i="11"/>
  <c r="V9" i="11"/>
  <c r="U9" i="11"/>
  <c r="T9" i="11"/>
  <c r="S9" i="11"/>
  <c r="R9" i="11"/>
  <c r="Q9" i="11"/>
  <c r="X8" i="11"/>
  <c r="W8" i="11"/>
  <c r="V8" i="11"/>
  <c r="U8" i="11"/>
  <c r="T8" i="11"/>
  <c r="S8" i="11"/>
  <c r="R8" i="11"/>
  <c r="Q8" i="11"/>
  <c r="X7" i="11"/>
  <c r="W7" i="11"/>
  <c r="V7" i="11"/>
  <c r="U7" i="11"/>
  <c r="T7" i="11"/>
  <c r="S7" i="11"/>
  <c r="R7" i="11"/>
  <c r="Q7" i="11"/>
  <c r="X9" i="10"/>
  <c r="W9" i="10"/>
  <c r="V9" i="10"/>
  <c r="U9" i="10"/>
  <c r="T9" i="10"/>
  <c r="S9" i="10"/>
  <c r="R9" i="10"/>
  <c r="Q9" i="10"/>
  <c r="X8" i="10"/>
  <c r="W8" i="10"/>
  <c r="V8" i="10"/>
  <c r="U8" i="10"/>
  <c r="T8" i="10"/>
  <c r="S8" i="10"/>
  <c r="R8" i="10"/>
  <c r="Q8" i="10"/>
  <c r="X7" i="10"/>
  <c r="W7" i="10"/>
  <c r="V7" i="10"/>
  <c r="U7" i="10"/>
  <c r="T7" i="10"/>
  <c r="S7" i="10"/>
  <c r="R7" i="10"/>
  <c r="Q7" i="10"/>
  <c r="AP8" i="7"/>
  <c r="AP9" i="7"/>
  <c r="AP10" i="7"/>
  <c r="AP7" i="7"/>
  <c r="AO8" i="7"/>
  <c r="AO9" i="7"/>
  <c r="AO10" i="7"/>
  <c r="AO7" i="7"/>
  <c r="AN8" i="7"/>
  <c r="AN9" i="7"/>
  <c r="AN10" i="7"/>
  <c r="AN7" i="7"/>
  <c r="AM8" i="7"/>
  <c r="AM9" i="7"/>
  <c r="AM10" i="7"/>
  <c r="AM7" i="7"/>
  <c r="AL8" i="7"/>
  <c r="AL9" i="7"/>
  <c r="AL10" i="7"/>
  <c r="AL7" i="7"/>
  <c r="AK8" i="7"/>
  <c r="AK9" i="7"/>
  <c r="AK10" i="7"/>
  <c r="AK7" i="7"/>
  <c r="AJ7" i="7"/>
  <c r="AJ8" i="7"/>
  <c r="AJ9" i="7"/>
  <c r="AJ10" i="7"/>
  <c r="AI10" i="7"/>
  <c r="AI9" i="7"/>
  <c r="AI8" i="7"/>
  <c r="AI7" i="7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<sst xmlns="http://schemas.openxmlformats.org/spreadsheetml/2006/main" count="214" uniqueCount="29">
  <si>
    <t>CIS- TRANS-</t>
  </si>
  <si>
    <t>CIS- TRANS+</t>
  </si>
  <si>
    <t>WT</t>
  </si>
  <si>
    <t>hpr1Δ</t>
  </si>
  <si>
    <t>CIS+ TRANS-</t>
  </si>
  <si>
    <t>CIS+ TRANS+</t>
  </si>
  <si>
    <t>rnh1Δrnh201Δ</t>
  </si>
  <si>
    <t>mft1Δ</t>
  </si>
  <si>
    <t>Figure 2. Panel A</t>
  </si>
  <si>
    <t>Recombination sistem (CIS): GL-LacZ</t>
  </si>
  <si>
    <t>Average</t>
  </si>
  <si>
    <t>SEM</t>
  </si>
  <si>
    <t xml:space="preserve"> </t>
  </si>
  <si>
    <t xml:space="preserve">   </t>
  </si>
  <si>
    <t>Statistics</t>
  </si>
  <si>
    <t>Data (recombination frequency x10^4)</t>
  </si>
  <si>
    <t>Recombination sistem (CIS): GL-LacZi</t>
  </si>
  <si>
    <t>Figure 2. Panel B</t>
  </si>
  <si>
    <t>Ectopic RNA (TRANS): pCM179</t>
  </si>
  <si>
    <t>Ectopic RNA (TRANS): LacZ 400</t>
  </si>
  <si>
    <t>Figure 2. Panel C</t>
  </si>
  <si>
    <t xml:space="preserve">     </t>
  </si>
  <si>
    <t xml:space="preserve">  </t>
  </si>
  <si>
    <t>P-value</t>
  </si>
  <si>
    <t>*</t>
  </si>
  <si>
    <t>**</t>
  </si>
  <si>
    <t>***</t>
  </si>
  <si>
    <t>****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</si>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</sst>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D5D4D5"/>
        <bgColor indexed="64"/>
      </patternFill>
    </fill>
    <fill>
      <patternFill patternType="solid">
        <fgColor rgb="FFD36151"/>
        <bgColor indexed="64"/>
      </patternFill>
    </fill>
    <fill>
      <patternFill patternType="solid">
        <fgColor rgb="FF6683AE"/>
        <bgColor indexed="64"/>
      </patternFill>
    </fill>
    <fill>
      <patternFill patternType="solid">
        <fgColor rgb="FF87597F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 style="thin">
        <color rgb="FF7F7F7F"/>
      </bottom>
      <diagonal/>
    </border>
  </borders>
  <cellStyleXfs count="3">
    <xf numFmtId="0" fontId="0" fillId="0" borderId="0"/>
    <xf numFmtId="0" fontId="5" fillId="6" borderId="0" applyNumberFormat="0" applyBorder="0" applyAlignment="0" applyProtection="0"/>
    <xf numFmtId="0" fontId="6" fillId="7" borderId="6" applyNumberFormat="0" applyAlignment="0" applyProtection="0"/>
  </cellStyleXfs>
  <cellXfs count="72">
    <xf numFmtId="0" fontId="0" fillId="0" borderId="0" xfId="0"/>
    <xf numFmtId="0" fontId="2" fillId="0" borderId="4" xfId="0" applyFont="1" applyBorder="1" applyAlignment="1">
      <alignment horizontal="right"/>
    </xf>
    <xf numFmtId="164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6" fillId="7" borderId="10" xfId="2" applyBorder="1" applyAlignment="1">
      <alignment horizontal="center" vertical="center"/>
    </xf>
    <xf numFmtId="166" fontId="5" fillId="6" borderId="0" xfId="1" quotePrefix="1" applyNumberFormat="1" applyBorder="1" applyAlignment="1">
      <alignment horizontal="center" vertical="center"/>
    </xf>
    <xf numFmtId="166" fontId="5" fillId="6" borderId="0" xfId="1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5" fillId="6" borderId="12" xfId="1" quotePrefix="1" applyNumberFormat="1" applyBorder="1" applyAlignment="1">
      <alignment horizontal="center" vertical="center"/>
    </xf>
    <xf numFmtId="0" fontId="6" fillId="7" borderId="6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6" fontId="0" fillId="0" borderId="12" xfId="0" quotePrefix="1" applyNumberFormat="1" applyBorder="1" applyAlignment="1">
      <alignment horizontal="center" vertical="center"/>
    </xf>
    <xf numFmtId="166" fontId="5" fillId="6" borderId="7" xfId="1" quotePrefix="1" applyNumberFormat="1" applyBorder="1" applyAlignment="1">
      <alignment horizontal="center" vertical="center"/>
    </xf>
    <xf numFmtId="0" fontId="6" fillId="7" borderId="14" xfId="2" applyBorder="1" applyAlignment="1">
      <alignment horizontal="center" vertical="center"/>
    </xf>
    <xf numFmtId="166" fontId="5" fillId="6" borderId="11" xfId="1" applyNumberFormat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5" fillId="6" borderId="8" xfId="1" quotePrefix="1" applyNumberFormat="1" applyBorder="1" applyAlignment="1">
      <alignment horizontal="center" vertical="center"/>
    </xf>
    <xf numFmtId="166" fontId="5" fillId="6" borderId="15" xfId="1" quotePrefix="1" applyNumberFormat="1" applyBorder="1" applyAlignment="1">
      <alignment horizontal="center" vertical="center"/>
    </xf>
    <xf numFmtId="0" fontId="6" fillId="7" borderId="13" xfId="2" applyBorder="1" applyAlignment="1">
      <alignment horizontal="center" vertical="center"/>
    </xf>
    <xf numFmtId="0" fontId="2" fillId="2" borderId="4" xfId="0" applyFont="1" applyFill="1" applyBorder="1" applyAlignment="1"/>
    <xf numFmtId="0" fontId="1" fillId="3" borderId="3" xfId="0" applyFont="1" applyFill="1" applyBorder="1" applyAlignment="1"/>
    <xf numFmtId="0" fontId="1" fillId="4" borderId="3" xfId="0" applyFont="1" applyFill="1" applyBorder="1" applyAlignment="1"/>
    <xf numFmtId="0" fontId="1" fillId="5" borderId="4" xfId="0" applyFont="1" applyFill="1" applyBorder="1" applyAlignment="1"/>
    <xf numFmtId="166" fontId="5" fillId="6" borderId="9" xfId="1" quotePrefix="1" applyNumberFormat="1" applyBorder="1" applyAlignment="1">
      <alignment horizontal="center" vertical="center"/>
    </xf>
    <xf numFmtId="0" fontId="0" fillId="0" borderId="17" xfId="0" applyBorder="1"/>
    <xf numFmtId="0" fontId="6" fillId="7" borderId="16" xfId="2" applyBorder="1" applyAlignment="1">
      <alignment horizontal="center" vertical="center"/>
    </xf>
    <xf numFmtId="166" fontId="5" fillId="6" borderId="11" xfId="1" quotePrefix="1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7" borderId="18" xfId="2" applyBorder="1" applyAlignment="1">
      <alignment horizontal="center" vertical="center"/>
    </xf>
    <xf numFmtId="166" fontId="0" fillId="0" borderId="9" xfId="0" quotePrefix="1" applyNumberFormat="1" applyBorder="1" applyAlignment="1">
      <alignment horizontal="center" vertical="center"/>
    </xf>
    <xf numFmtId="166" fontId="5" fillId="6" borderId="19" xfId="1" quotePrefix="1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Figure 2A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Figure 2A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Figure 2A" connectionId="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1"/>
  <sheetViews>
    <sheetView zoomScale="90" zoomScaleNormal="90" zoomScalePageLayoutView="90" workbookViewId="0">
      <selection activeCell="AT8" sqref="AT8"/>
    </sheetView>
  </sheetViews>
  <sheetFormatPr baseColWidth="10" defaultColWidth="8.83203125" defaultRowHeight="14" x14ac:dyDescent="0"/>
  <cols>
    <col min="2" max="2" width="18.5" style="13" bestFit="1" customWidth="1"/>
    <col min="3" max="6" width="6.5" bestFit="1" customWidth="1"/>
    <col min="7" max="9" width="5.5" bestFit="1" customWidth="1"/>
    <col min="10" max="10" width="6.5" bestFit="1" customWidth="1"/>
    <col min="11" max="11" width="9.5" bestFit="1" customWidth="1"/>
    <col min="12" max="13" width="6.5" bestFit="1" customWidth="1"/>
    <col min="14" max="16" width="5.6640625" bestFit="1" customWidth="1"/>
    <col min="17" max="17" width="4.5" bestFit="1" customWidth="1"/>
    <col min="18" max="20" width="8.1640625" bestFit="1" customWidth="1"/>
    <col min="21" max="22" width="7.6640625" bestFit="1" customWidth="1"/>
    <col min="23" max="23" width="7.33203125" bestFit="1" customWidth="1"/>
    <col min="24" max="25" width="7.6640625" bestFit="1" customWidth="1"/>
    <col min="26" max="26" width="6.83203125" bestFit="1" customWidth="1"/>
    <col min="27" max="29" width="7.6640625" bestFit="1" customWidth="1"/>
    <col min="30" max="32" width="6.83203125" bestFit="1" customWidth="1"/>
    <col min="34" max="34" width="17.5" bestFit="1" customWidth="1"/>
    <col min="35" max="35" width="11.1640625" bestFit="1" customWidth="1"/>
    <col min="36" max="36" width="7.33203125" bestFit="1" customWidth="1"/>
    <col min="37" max="37" width="11.1640625" bestFit="1" customWidth="1"/>
    <col min="38" max="38" width="8.1640625" bestFit="1" customWidth="1"/>
    <col min="39" max="39" width="11.1640625" bestFit="1" customWidth="1"/>
    <col min="40" max="40" width="9.33203125" bestFit="1" customWidth="1"/>
    <col min="41" max="41" width="11.1640625" bestFit="1" customWidth="1"/>
    <col min="42" max="42" width="9.33203125" bestFit="1" customWidth="1"/>
    <col min="44" max="44" width="18" bestFit="1" customWidth="1"/>
    <col min="45" max="61" width="18.33203125" bestFit="1" customWidth="1"/>
  </cols>
  <sheetData>
    <row r="1" spans="1:61">
      <c r="A1" s="13" t="s">
        <v>8</v>
      </c>
    </row>
    <row r="2" spans="1:61">
      <c r="B2" s="13" t="s">
        <v>9</v>
      </c>
    </row>
    <row r="3" spans="1:61">
      <c r="B3" s="13" t="s">
        <v>18</v>
      </c>
    </row>
    <row r="4" spans="1:61">
      <c r="AH4" s="13" t="s">
        <v>14</v>
      </c>
      <c r="AT4" s="69" t="s">
        <v>2</v>
      </c>
      <c r="AU4" s="70"/>
      <c r="AV4" s="70"/>
      <c r="AW4" s="71"/>
      <c r="AX4" s="65" t="s">
        <v>6</v>
      </c>
      <c r="AY4" s="65"/>
      <c r="AZ4" s="65"/>
      <c r="BA4" s="66"/>
      <c r="BB4" s="65" t="s">
        <v>7</v>
      </c>
      <c r="BC4" s="65"/>
      <c r="BD4" s="65"/>
      <c r="BE4" s="66"/>
      <c r="BF4" s="65" t="s">
        <v>3</v>
      </c>
      <c r="BG4" s="65"/>
      <c r="BH4" s="65"/>
      <c r="BI4" s="66"/>
    </row>
    <row r="5" spans="1:61">
      <c r="B5" s="13" t="s">
        <v>15</v>
      </c>
      <c r="AH5" t="s">
        <v>12</v>
      </c>
      <c r="AI5" s="55" t="s">
        <v>0</v>
      </c>
      <c r="AJ5" s="56"/>
      <c r="AK5" s="57" t="s">
        <v>1</v>
      </c>
      <c r="AL5" s="59"/>
      <c r="AM5" s="60" t="s">
        <v>4</v>
      </c>
      <c r="AN5" s="62"/>
      <c r="AO5" s="63" t="s">
        <v>5</v>
      </c>
      <c r="AP5" s="64"/>
      <c r="AT5" s="43" t="s">
        <v>0</v>
      </c>
      <c r="AU5" s="44" t="s">
        <v>1</v>
      </c>
      <c r="AV5" s="45" t="s">
        <v>4</v>
      </c>
      <c r="AW5" s="46" t="s">
        <v>5</v>
      </c>
      <c r="AX5" s="43" t="s">
        <v>0</v>
      </c>
      <c r="AY5" s="44" t="s">
        <v>1</v>
      </c>
      <c r="AZ5" s="45" t="s">
        <v>4</v>
      </c>
      <c r="BA5" s="46" t="s">
        <v>5</v>
      </c>
      <c r="BB5" s="43" t="s">
        <v>0</v>
      </c>
      <c r="BC5" s="44" t="s">
        <v>1</v>
      </c>
      <c r="BD5" s="45" t="s">
        <v>4</v>
      </c>
      <c r="BE5" s="46" t="s">
        <v>5</v>
      </c>
      <c r="BF5" s="43" t="s">
        <v>0</v>
      </c>
      <c r="BG5" s="44" t="s">
        <v>1</v>
      </c>
      <c r="BH5" s="45" t="s">
        <v>4</v>
      </c>
      <c r="BI5" s="46" t="s">
        <v>5</v>
      </c>
    </row>
    <row r="6" spans="1:61">
      <c r="C6" s="55" t="s">
        <v>0</v>
      </c>
      <c r="D6" s="55"/>
      <c r="E6" s="55"/>
      <c r="F6" s="55"/>
      <c r="G6" s="55"/>
      <c r="H6" s="55"/>
      <c r="I6" s="55"/>
      <c r="J6" s="56"/>
      <c r="K6" s="57" t="s">
        <v>1</v>
      </c>
      <c r="L6" s="58"/>
      <c r="M6" s="58"/>
      <c r="N6" s="58"/>
      <c r="O6" s="58"/>
      <c r="P6" s="58"/>
      <c r="Q6" s="59"/>
      <c r="R6" s="60" t="s">
        <v>4</v>
      </c>
      <c r="S6" s="61"/>
      <c r="T6" s="61"/>
      <c r="U6" s="61"/>
      <c r="V6" s="61"/>
      <c r="W6" s="61"/>
      <c r="X6" s="61"/>
      <c r="Y6" s="62"/>
      <c r="Z6" s="63" t="s">
        <v>5</v>
      </c>
      <c r="AA6" s="64"/>
      <c r="AB6" s="64"/>
      <c r="AC6" s="64"/>
      <c r="AD6" s="64"/>
      <c r="AE6" s="64"/>
      <c r="AF6" s="64"/>
      <c r="AI6" s="14" t="s">
        <v>10</v>
      </c>
      <c r="AJ6" s="16" t="s">
        <v>11</v>
      </c>
      <c r="AK6" s="20" t="s">
        <v>10</v>
      </c>
      <c r="AL6" s="16" t="s">
        <v>11</v>
      </c>
      <c r="AM6" s="20" t="s">
        <v>10</v>
      </c>
      <c r="AN6" s="16" t="s">
        <v>11</v>
      </c>
      <c r="AO6" s="20" t="s">
        <v>10</v>
      </c>
      <c r="AP6" s="14" t="s">
        <v>11</v>
      </c>
      <c r="AR6" s="67" t="s">
        <v>2</v>
      </c>
      <c r="AS6" s="43" t="s">
        <v>0</v>
      </c>
      <c r="AT6" s="24"/>
      <c r="AU6" s="25">
        <f>_xlfn.T.TEST($C$7:$J$7,K7:Q7,2,2)</f>
        <v>0.86799413202890596</v>
      </c>
      <c r="AV6" s="25">
        <f>_xlfn.T.TEST($C$7:$J$7,R7:Y7,2,2)</f>
        <v>1.5088549104583338E-5</v>
      </c>
      <c r="AW6" s="50">
        <f>_xlfn.T.TEST($C$7:$J$7,Z7:AF7,2,2)</f>
        <v>4.1482697952149153E-5</v>
      </c>
      <c r="AX6" s="25">
        <f>_xlfn.T.TEST($C$7:$J$7,C8:J8,2,2)</f>
        <v>5.1184715028318121E-8</v>
      </c>
      <c r="AY6" s="27"/>
      <c r="AZ6" s="27"/>
      <c r="BA6" s="28"/>
      <c r="BB6" s="25">
        <f>_xlfn.T.TEST($C$7:$J$7,C9:J9,2,2)</f>
        <v>4.1381023121044732E-6</v>
      </c>
      <c r="BC6" s="27"/>
      <c r="BD6" s="27"/>
      <c r="BE6" s="28"/>
      <c r="BF6" s="25">
        <f>_xlfn.T.TEST($C$7:$J$7,C10:J10,2,2)</f>
        <v>4.3752971953490763E-8</v>
      </c>
      <c r="BG6" s="27"/>
      <c r="BH6" s="27"/>
      <c r="BI6" s="28"/>
    </row>
    <row r="7" spans="1:61">
      <c r="B7" s="4" t="s">
        <v>2</v>
      </c>
      <c r="C7" s="2">
        <v>10.28139</v>
      </c>
      <c r="D7" s="2">
        <v>8.7459720000000001</v>
      </c>
      <c r="E7" s="2">
        <v>9.3144329999999993</v>
      </c>
      <c r="F7" s="2">
        <v>5.7</v>
      </c>
      <c r="G7" s="2">
        <v>4.24</v>
      </c>
      <c r="H7" s="2">
        <v>5.1100000000000003</v>
      </c>
      <c r="I7" s="2">
        <v>4.3</v>
      </c>
      <c r="J7" s="8">
        <v>4.8099999999999996</v>
      </c>
      <c r="K7" s="9">
        <v>10.81761</v>
      </c>
      <c r="L7" s="2">
        <v>10.08197</v>
      </c>
      <c r="M7" s="2">
        <v>6.7592109999999996</v>
      </c>
      <c r="N7" s="2">
        <v>3.31</v>
      </c>
      <c r="O7" s="2">
        <v>4.0999999999999996</v>
      </c>
      <c r="P7" s="2">
        <v>5.4</v>
      </c>
      <c r="Q7" s="8">
        <v>3.78</v>
      </c>
      <c r="R7" s="9">
        <v>21.375</v>
      </c>
      <c r="S7" s="2">
        <v>20.535720000000001</v>
      </c>
      <c r="T7" s="2">
        <v>19.041350000000001</v>
      </c>
      <c r="U7" s="2">
        <v>23.2</v>
      </c>
      <c r="V7" s="2">
        <v>24.8</v>
      </c>
      <c r="W7" s="2">
        <v>11.09</v>
      </c>
      <c r="X7" s="2">
        <v>15.31</v>
      </c>
      <c r="Y7" s="8"/>
      <c r="Z7" s="9">
        <v>31.36364</v>
      </c>
      <c r="AA7" s="2">
        <v>32.990200000000002</v>
      </c>
      <c r="AB7" s="2">
        <v>30.862570000000002</v>
      </c>
      <c r="AC7" s="2">
        <v>17.2</v>
      </c>
      <c r="AD7" s="2">
        <v>18.2</v>
      </c>
      <c r="AE7" s="2">
        <v>18.57</v>
      </c>
      <c r="AF7" s="2">
        <v>16.53</v>
      </c>
      <c r="AH7" s="1" t="s">
        <v>2</v>
      </c>
      <c r="AI7" s="5">
        <f>AVERAGE(C7:J7)</f>
        <v>6.5627243750000002</v>
      </c>
      <c r="AJ7" s="21">
        <f t="shared" ref="AJ7:AJ9" si="0">(STDEV(C7:J7))/(SQRT(COUNT(C7:J7)))</f>
        <v>0.87227799970025</v>
      </c>
      <c r="AK7" s="6">
        <f>AVERAGE(K7:Q7)</f>
        <v>6.321255857142857</v>
      </c>
      <c r="AL7" s="21">
        <f>STDEV(K7:Q7)/SQRT(COUNT(K7:Q7))</f>
        <v>1.1532594518238184</v>
      </c>
      <c r="AM7" s="6">
        <f>AVERAGE(R7:Y7)</f>
        <v>19.336009999999998</v>
      </c>
      <c r="AN7" s="21">
        <f>STDEV(R7:Y7)/SQRT(COUNT(R7:Y7))</f>
        <v>1.7906812463962545</v>
      </c>
      <c r="AO7" s="6">
        <f>AVERAGE(Z7:AF7)</f>
        <v>23.673772857142858</v>
      </c>
      <c r="AP7" s="17">
        <f>STDEV(Z7:AF7)/SQRT(COUNT(Z7:AF7))</f>
        <v>2.8725407206419673</v>
      </c>
      <c r="AR7" s="67"/>
      <c r="AS7" s="44" t="s">
        <v>1</v>
      </c>
      <c r="AT7" s="29">
        <f>IF(AU6&lt;=0.0001,"****",(IF(AU6&lt;=0.001,"***",(IF(AU6&lt;=0.01,"**",(IF(AU6&lt;=0.05,"*",AU6)))))))</f>
        <v>0.86799413202890596</v>
      </c>
      <c r="AU7" s="30"/>
      <c r="AV7" s="27"/>
      <c r="AW7" s="50">
        <f>_xlfn.T.TEST($K$7:$Q$7,Z7:AF7,2,2)</f>
        <v>1.1505339117326314E-4</v>
      </c>
      <c r="BA7" s="22"/>
      <c r="BE7" s="22"/>
      <c r="BI7" s="22"/>
    </row>
    <row r="8" spans="1:61">
      <c r="B8" s="7" t="s">
        <v>6</v>
      </c>
      <c r="C8" s="2">
        <v>38.717529999999996</v>
      </c>
      <c r="D8" s="2">
        <v>37.543860000000002</v>
      </c>
      <c r="E8" s="2">
        <v>46.057949999999998</v>
      </c>
      <c r="F8" s="2"/>
      <c r="G8" s="2"/>
      <c r="H8" s="2"/>
      <c r="I8" s="2"/>
      <c r="J8" s="8"/>
      <c r="K8" s="9">
        <v>35.51361</v>
      </c>
      <c r="L8" s="2">
        <v>29.885619999999999</v>
      </c>
      <c r="M8" s="2">
        <v>35.619050000000001</v>
      </c>
      <c r="N8" s="2"/>
      <c r="O8" s="2"/>
      <c r="P8" s="2"/>
      <c r="Q8" s="8"/>
      <c r="R8" s="9">
        <v>216.2963</v>
      </c>
      <c r="S8" s="2">
        <v>155.6936</v>
      </c>
      <c r="T8" s="2">
        <v>147.91970000000001</v>
      </c>
      <c r="U8" s="2">
        <v>253</v>
      </c>
      <c r="V8" s="2">
        <v>562</v>
      </c>
      <c r="W8" s="2">
        <v>302</v>
      </c>
      <c r="X8" s="2"/>
      <c r="Y8" s="8"/>
      <c r="Z8" s="9">
        <v>308.27069999999998</v>
      </c>
      <c r="AA8" s="2">
        <v>259.2885</v>
      </c>
      <c r="AB8" s="2">
        <v>388</v>
      </c>
      <c r="AC8" s="2">
        <v>105</v>
      </c>
      <c r="AD8" s="2">
        <v>370</v>
      </c>
      <c r="AE8" s="2"/>
      <c r="AF8" s="2"/>
      <c r="AH8" s="3" t="s">
        <v>6</v>
      </c>
      <c r="AI8" s="5">
        <f>AVERAGE(C8:J8)</f>
        <v>40.773113333333335</v>
      </c>
      <c r="AJ8" s="21">
        <f t="shared" si="0"/>
        <v>2.6640507541607463</v>
      </c>
      <c r="AK8" s="6">
        <f t="shared" ref="AK8:AK10" si="1">AVERAGE(K8:Q8)</f>
        <v>33.672760000000004</v>
      </c>
      <c r="AL8" s="21">
        <f t="shared" ref="AL8:AL10" si="2">STDEV(K8:Q8)/SQRT(COUNT(K8:Q8))</f>
        <v>1.8938146189723362</v>
      </c>
      <c r="AM8" s="6">
        <f t="shared" ref="AM8:AM10" si="3">AVERAGE(R8:Y8)</f>
        <v>272.81826666666666</v>
      </c>
      <c r="AN8" s="21">
        <f t="shared" ref="AN8:AN10" si="4">STDEV(R8:Y8)/SQRT(COUNT(R8:Y8))</f>
        <v>62.552107441373309</v>
      </c>
      <c r="AO8" s="6">
        <f t="shared" ref="AO8:AO10" si="5">AVERAGE(Z8:AF8)</f>
        <v>286.11183999999997</v>
      </c>
      <c r="AP8" s="17">
        <f t="shared" ref="AP8:AP10" si="6">STDEV(Z8:AF8)/SQRT(COUNT(Z8:AF8))</f>
        <v>50.710169478030743</v>
      </c>
      <c r="AR8" s="67"/>
      <c r="AS8" s="45" t="s">
        <v>4</v>
      </c>
      <c r="AT8" s="29" t="str">
        <f>IF(AV6&lt;=0.0001,"****",(IF(AV6&lt;=0.001,"***",(IF(AV6&lt;=0.01,"**",(IF(AV6&lt;=0.05,"*",AV6)))))))</f>
        <v>****</v>
      </c>
      <c r="AU8" s="31"/>
      <c r="AV8" s="30"/>
      <c r="AW8" s="36">
        <f>_xlfn.T.TEST(AA7:AC7,AD7:AF7,2,2)</f>
        <v>0.13717395291882106</v>
      </c>
      <c r="BA8" s="22"/>
      <c r="BE8" s="22"/>
      <c r="BI8" s="22"/>
    </row>
    <row r="9" spans="1:61">
      <c r="B9" s="7" t="s">
        <v>7</v>
      </c>
      <c r="C9" s="2">
        <v>33.463360000000002</v>
      </c>
      <c r="D9" s="2">
        <v>43.79121</v>
      </c>
      <c r="E9" s="2">
        <v>31.38402</v>
      </c>
      <c r="F9" s="2">
        <v>50.3</v>
      </c>
      <c r="G9" s="2">
        <v>43.9</v>
      </c>
      <c r="H9" s="2">
        <v>80.430000000000007</v>
      </c>
      <c r="I9" s="2">
        <v>45.62</v>
      </c>
      <c r="J9" s="8">
        <v>66.36</v>
      </c>
      <c r="K9" s="9">
        <v>70.833340000000007</v>
      </c>
      <c r="L9" s="2">
        <v>41.052630000000001</v>
      </c>
      <c r="M9" s="2">
        <v>57.65766</v>
      </c>
      <c r="N9" s="2">
        <v>95</v>
      </c>
      <c r="O9" s="2">
        <v>69.41</v>
      </c>
      <c r="P9" s="2">
        <v>70.45</v>
      </c>
      <c r="Q9" s="8"/>
      <c r="R9" s="9">
        <v>4022.5349999999999</v>
      </c>
      <c r="S9" s="2">
        <v>2530</v>
      </c>
      <c r="T9" s="2">
        <v>2484.39</v>
      </c>
      <c r="U9" s="2">
        <v>1920</v>
      </c>
      <c r="V9" s="2">
        <v>1550</v>
      </c>
      <c r="W9" s="2">
        <v>4121.9399999999996</v>
      </c>
      <c r="X9" s="2">
        <v>6198.37</v>
      </c>
      <c r="Y9" s="8">
        <v>3219.43</v>
      </c>
      <c r="Z9" s="9">
        <v>923.30100000000004</v>
      </c>
      <c r="AA9" s="2">
        <v>284.51179999999999</v>
      </c>
      <c r="AB9" s="2">
        <v>493.05549999999999</v>
      </c>
      <c r="AC9" s="2">
        <v>394</v>
      </c>
      <c r="AD9" s="2">
        <v>383</v>
      </c>
      <c r="AE9" s="2">
        <v>335.42</v>
      </c>
      <c r="AF9" s="2">
        <v>475</v>
      </c>
      <c r="AH9" s="3" t="s">
        <v>7</v>
      </c>
      <c r="AI9" s="5">
        <f>AVERAGE(C9:J9)</f>
        <v>49.406073750000004</v>
      </c>
      <c r="AJ9" s="21">
        <f t="shared" si="0"/>
        <v>5.8338010764708006</v>
      </c>
      <c r="AK9" s="6">
        <f t="shared" si="1"/>
        <v>67.400604999999999</v>
      </c>
      <c r="AL9" s="21">
        <f t="shared" si="2"/>
        <v>7.2479595196440352</v>
      </c>
      <c r="AM9" s="6">
        <f t="shared" si="3"/>
        <v>3255.8331249999997</v>
      </c>
      <c r="AN9" s="21">
        <f t="shared" si="4"/>
        <v>531.40810825288395</v>
      </c>
      <c r="AO9" s="6">
        <f t="shared" si="5"/>
        <v>469.75547142857147</v>
      </c>
      <c r="AP9" s="17">
        <f t="shared" si="6"/>
        <v>80.460073337344255</v>
      </c>
      <c r="AR9" s="67"/>
      <c r="AS9" s="46" t="s">
        <v>5</v>
      </c>
      <c r="AT9" s="47" t="str">
        <f>IF(AW6&lt;=0.0001,"****",(IF(AW6&lt;=0.001,"***",(IF(AW6&lt;=0.01,"**",(IF(AW6&lt;=0.05,"*",AW6)))))))</f>
        <v>****</v>
      </c>
      <c r="AU9" s="40" t="str">
        <f>IF(AW7&lt;=0.0001,"****",(IF(AW7&lt;=0.001,"***",(IF(AW7&lt;=0.01,"**",(IF(AW7&lt;=0.05,"*",AW7)))))))</f>
        <v>***</v>
      </c>
      <c r="AV9" s="41">
        <f>IF(AW8&lt;=0.0001,"****",(IF(AW8&lt;=0.001,"***",(IF(AW8&lt;=0.01,"**",(IF(AW8&lt;=0.05,"*",AW8)))))))</f>
        <v>0.13717395291882106</v>
      </c>
      <c r="AW9" s="42"/>
      <c r="AX9" s="23"/>
      <c r="AY9" s="23"/>
      <c r="AZ9" s="23"/>
      <c r="BA9" s="48"/>
      <c r="BB9" s="23"/>
      <c r="BC9" s="23"/>
      <c r="BD9" s="23"/>
      <c r="BE9" s="48"/>
      <c r="BF9" s="23"/>
      <c r="BG9" s="23"/>
      <c r="BH9" s="23"/>
      <c r="BI9" s="48"/>
    </row>
    <row r="10" spans="1:61">
      <c r="B10" s="7" t="s">
        <v>3</v>
      </c>
      <c r="C10" s="2">
        <v>100</v>
      </c>
      <c r="D10" s="2">
        <v>106.98</v>
      </c>
      <c r="E10" s="2">
        <v>142.32</v>
      </c>
      <c r="F10" s="2">
        <v>145.44999999999999</v>
      </c>
      <c r="G10" s="2"/>
      <c r="H10" s="2"/>
      <c r="I10" s="2"/>
      <c r="J10" s="8"/>
      <c r="K10" s="9">
        <v>159</v>
      </c>
      <c r="L10" s="2">
        <v>215.84</v>
      </c>
      <c r="M10" s="2">
        <v>160.5</v>
      </c>
      <c r="N10" s="2">
        <v>118.08</v>
      </c>
      <c r="O10" s="2"/>
      <c r="P10" s="2"/>
      <c r="Q10" s="8"/>
      <c r="R10" s="9">
        <v>3658.33</v>
      </c>
      <c r="S10" s="2">
        <v>3999.71</v>
      </c>
      <c r="T10" s="2">
        <v>4707.3999999999996</v>
      </c>
      <c r="U10" s="2"/>
      <c r="V10" s="2"/>
      <c r="W10" s="2"/>
      <c r="X10" s="2"/>
      <c r="Y10" s="8"/>
      <c r="Z10" s="9">
        <v>727</v>
      </c>
      <c r="AA10" s="2">
        <v>1863.64</v>
      </c>
      <c r="AB10" s="2">
        <v>1254.31</v>
      </c>
      <c r="AC10" s="2">
        <v>1338.38</v>
      </c>
      <c r="AD10" s="2"/>
      <c r="AE10" s="2"/>
      <c r="AF10" s="2"/>
      <c r="AH10" s="3" t="s">
        <v>3</v>
      </c>
      <c r="AI10" s="5">
        <f>AVERAGE(C10:J10)</f>
        <v>123.6875</v>
      </c>
      <c r="AJ10" s="21">
        <f>(STDEV(C10:J10))/(SQRT(COUNT(C10:J10)))</f>
        <v>11.765113241415623</v>
      </c>
      <c r="AK10" s="6">
        <f t="shared" si="1"/>
        <v>163.35500000000002</v>
      </c>
      <c r="AL10" s="21">
        <f t="shared" si="2"/>
        <v>20.065762507315753</v>
      </c>
      <c r="AM10" s="6">
        <f t="shared" si="3"/>
        <v>4121.8133333333326</v>
      </c>
      <c r="AN10" s="21">
        <f t="shared" si="4"/>
        <v>308.93304788866305</v>
      </c>
      <c r="AO10" s="6">
        <f t="shared" si="5"/>
        <v>1295.8325</v>
      </c>
      <c r="AP10" s="17">
        <f t="shared" si="6"/>
        <v>232.64962530863892</v>
      </c>
      <c r="AR10" s="68" t="s">
        <v>6</v>
      </c>
      <c r="AS10" s="43" t="s">
        <v>0</v>
      </c>
      <c r="AT10" s="29" t="str">
        <f>IF(AX6&lt;=0.0001,"****",(IF(AX6&lt;=0.001,"***",(IF(AX6&lt;=0.01,"**",(IF(AX6&lt;=0.05,"*",AX6)))))))</f>
        <v>****</v>
      </c>
      <c r="AU10" s="31"/>
      <c r="AV10" s="31"/>
      <c r="AW10" s="32"/>
      <c r="AX10" s="49"/>
      <c r="AY10" s="26">
        <f>_xlfn.T.TEST($C$8:$J$8,K8:Q8,2,2)</f>
        <v>9.5564220977972653E-2</v>
      </c>
      <c r="AZ10" s="26">
        <f>_xlfn.T.TEST($C$8:$J$8,R8:Y8,2,2)</f>
        <v>3.9021440935648501E-2</v>
      </c>
      <c r="BA10" s="36">
        <f>_xlfn.T.TEST($C$8:$J$8,Z8:AF8,2,2)</f>
        <v>1.1004025861818196E-2</v>
      </c>
      <c r="BB10" s="31"/>
      <c r="BC10" s="31"/>
      <c r="BD10" s="31"/>
      <c r="BE10" s="32"/>
      <c r="BF10" s="31"/>
      <c r="BG10" s="31"/>
      <c r="BH10" s="31"/>
      <c r="BI10" s="32"/>
    </row>
    <row r="11" spans="1:61">
      <c r="AR11" s="68"/>
      <c r="AS11" s="44" t="s">
        <v>1</v>
      </c>
      <c r="AT11" s="33"/>
      <c r="AU11" s="31"/>
      <c r="AV11" s="31"/>
      <c r="AW11" s="32"/>
      <c r="AX11" s="34">
        <f>IF(AY10&lt;=0.0001,"****",(IF(AY10&lt;=0.001,"***",(IF(AY10&lt;=0.01,"**",(IF(AY10&lt;=0.05,"*",AY10)))))))</f>
        <v>9.5564220977972653E-2</v>
      </c>
      <c r="AY11" s="35"/>
      <c r="AZ11" s="31"/>
      <c r="BA11" s="36">
        <f>_xlfn.T.TEST($K$8:$Q$8,Z8:AF8,2,2)</f>
        <v>9.7048166365006783E-3</v>
      </c>
      <c r="BB11" s="31"/>
      <c r="BC11" s="31"/>
      <c r="BD11" s="31"/>
      <c r="BE11" s="32"/>
      <c r="BF11" s="31"/>
      <c r="BG11" s="31"/>
      <c r="BH11" s="31"/>
      <c r="BI11" s="32"/>
    </row>
    <row r="12" spans="1:61">
      <c r="AO12" t="s">
        <v>23</v>
      </c>
      <c r="AP12" t="s">
        <v>28</v>
      </c>
      <c r="AR12" s="68"/>
      <c r="AS12" s="45" t="s">
        <v>4</v>
      </c>
      <c r="AT12" s="33"/>
      <c r="AU12" s="31"/>
      <c r="AV12" s="31"/>
      <c r="AW12" s="32"/>
      <c r="AX12" s="25" t="str">
        <f>IF(AZ10&lt;=0.0001,"****",(IF(AZ10&lt;=0.001,"***",(IF(AZ10&lt;=0.01,"**",(IF(AZ10&lt;=0.05,"*",AZ10)))))))</f>
        <v>*</v>
      </c>
      <c r="AY12" s="31"/>
      <c r="AZ12" s="30"/>
      <c r="BA12" s="36">
        <f>_xlfn.T.TEST($R$8:$Y$8,Z8:AF8,2,2)</f>
        <v>0.8761877055678694</v>
      </c>
      <c r="BB12" s="31"/>
      <c r="BC12" s="31"/>
      <c r="BD12" s="31"/>
      <c r="BE12" s="32"/>
      <c r="BF12" s="31"/>
      <c r="BG12" s="31"/>
      <c r="BH12" s="31"/>
      <c r="BI12" s="32"/>
    </row>
    <row r="13" spans="1:61">
      <c r="AO13">
        <v>1E-4</v>
      </c>
      <c r="AP13" t="s">
        <v>27</v>
      </c>
      <c r="AR13" s="68"/>
      <c r="AS13" s="46" t="s">
        <v>5</v>
      </c>
      <c r="AT13" s="53"/>
      <c r="AU13" s="39"/>
      <c r="AV13" s="39"/>
      <c r="AW13" s="51"/>
      <c r="AX13" s="40" t="str">
        <f>IF(BA10&lt;=0.0001,"****",(IF(BA10&lt;=0.001,"***",(IF(BA10&lt;=0.01,"**",(IF(BA10&lt;=0.05,"*",BA10)))))))</f>
        <v>*</v>
      </c>
      <c r="AY13" s="40" t="str">
        <f>IF(BA11&lt;=0.0001,"****",(IF(BA11&lt;=0.001,"***",(IF(BA11&lt;=0.01,"**",(IF(BA11&lt;=0.05,"*",BA11)))))))</f>
        <v>**</v>
      </c>
      <c r="AZ13" s="41">
        <f>IF(BA12&lt;=0.0001,"****",(IF(BA12&lt;=0.001,"***",(IF(BA12&lt;=0.01,"**",(IF(BA12&lt;=0.05,"*",BA12)))))))</f>
        <v>0.8761877055678694</v>
      </c>
      <c r="BA13" s="42"/>
      <c r="BB13" s="39"/>
      <c r="BC13" s="39"/>
      <c r="BD13" s="39"/>
      <c r="BE13" s="51"/>
      <c r="BF13" s="39"/>
      <c r="BG13" s="39"/>
      <c r="BH13" s="39"/>
      <c r="BI13" s="51"/>
    </row>
    <row r="14" spans="1:61">
      <c r="AO14">
        <v>1E-3</v>
      </c>
      <c r="AP14" t="s">
        <v>26</v>
      </c>
      <c r="AR14" s="68" t="s">
        <v>7</v>
      </c>
      <c r="AS14" s="43" t="s">
        <v>0</v>
      </c>
      <c r="AT14" s="29" t="str">
        <f>IF(BB6&lt;=0.0001,"****",(IF(BB6&lt;=0.001,"***",(IF(BB6&lt;=0.01,"**",(IF(BB6&lt;=0.05,"*",BB6)))))))</f>
        <v>****</v>
      </c>
      <c r="AU14" s="31"/>
      <c r="AV14" s="31"/>
      <c r="AW14" s="32"/>
      <c r="AX14" s="31"/>
      <c r="AY14" s="31"/>
      <c r="AZ14" s="31"/>
      <c r="BA14" s="32"/>
      <c r="BB14" s="52"/>
      <c r="BC14" s="26">
        <f>_xlfn.T.TEST($C$9:$J$9,K9:Q9,2,2)</f>
        <v>7.413992929292329E-2</v>
      </c>
      <c r="BD14" s="26">
        <f>_xlfn.T.TEST($C$9:$J$9,R9:Y9,2,2)</f>
        <v>3.073014328265727E-5</v>
      </c>
      <c r="BE14" s="36">
        <f>_xlfn.T.TEST($C$9:$J$9,Z9:AF9,2,2)</f>
        <v>8.6775797628915562E-5</v>
      </c>
      <c r="BF14" s="31"/>
      <c r="BG14" s="31"/>
      <c r="BH14" s="31"/>
      <c r="BI14" s="32"/>
    </row>
    <row r="15" spans="1:61">
      <c r="U15" s="18"/>
      <c r="AO15">
        <v>0.01</v>
      </c>
      <c r="AP15" t="s">
        <v>25</v>
      </c>
      <c r="AR15" s="68"/>
      <c r="AS15" s="44" t="s">
        <v>1</v>
      </c>
      <c r="AT15" s="33"/>
      <c r="AU15" s="31"/>
      <c r="AV15" s="31"/>
      <c r="AW15" s="32"/>
      <c r="AX15" s="31"/>
      <c r="AY15" s="31"/>
      <c r="AZ15" s="31"/>
      <c r="BA15" s="32"/>
      <c r="BB15" s="34">
        <f>IF(BC14&lt;=0.0001,"****",(IF(BC14&lt;=0.001,"***",(IF(BC14&lt;=0.01,"**",(IF(BC14&lt;=0.05,"*",BC14)))))))</f>
        <v>7.413992929292329E-2</v>
      </c>
      <c r="BC15" s="30"/>
      <c r="BD15" s="31"/>
      <c r="BE15" s="36">
        <f>_xlfn.T.TEST($K$9:$Q$9,Z9:AF9,2,2)</f>
        <v>7.817545817624421E-4</v>
      </c>
      <c r="BF15" s="31"/>
      <c r="BG15" s="31"/>
      <c r="BH15" s="31"/>
      <c r="BI15" s="32"/>
    </row>
    <row r="16" spans="1:61">
      <c r="U16" s="18"/>
      <c r="AO16">
        <v>0.05</v>
      </c>
      <c r="AP16" t="s">
        <v>24</v>
      </c>
      <c r="AR16" s="68"/>
      <c r="AS16" s="45" t="s">
        <v>4</v>
      </c>
      <c r="AT16" s="33"/>
      <c r="AU16" s="31"/>
      <c r="AV16" s="31" t="s">
        <v>12</v>
      </c>
      <c r="AW16" s="32"/>
      <c r="AX16" s="31"/>
      <c r="AY16" s="31"/>
      <c r="AZ16" s="31"/>
      <c r="BA16" s="32"/>
      <c r="BB16" s="25" t="str">
        <f>IF(BD14&lt;=0.0001,"****",(IF(BD14&lt;=0.001,"***",(IF(BD14&lt;=0.01,"**",(IF(BD14&lt;=0.05,"*",BD14)))))))</f>
        <v>****</v>
      </c>
      <c r="BC16" s="31"/>
      <c r="BD16" s="30"/>
      <c r="BE16" s="36">
        <f>_xlfn.T.TEST($R$9:$Y$9,Z9:AF9,2,2)</f>
        <v>3.2323123933624705E-4</v>
      </c>
      <c r="BF16" s="31"/>
      <c r="BG16" s="31"/>
      <c r="BH16" s="31"/>
      <c r="BI16" s="32"/>
    </row>
    <row r="17" spans="19:61">
      <c r="U17" s="18"/>
      <c r="AR17" s="68"/>
      <c r="AS17" s="46" t="s">
        <v>5</v>
      </c>
      <c r="AT17" s="53"/>
      <c r="AU17" s="39"/>
      <c r="AV17" s="39"/>
      <c r="AW17" s="51"/>
      <c r="AX17" s="39"/>
      <c r="AY17" s="39"/>
      <c r="AZ17" s="39"/>
      <c r="BA17" s="51"/>
      <c r="BB17" s="40" t="str">
        <f>IF(BE14&lt;=0.0001,"****",(IF(BE14&lt;=0.001,"***",(IF(BE14&lt;=0.01,"**",(IF(BE14&lt;=0.05,"*",BE14)))))))</f>
        <v>****</v>
      </c>
      <c r="BC17" s="40" t="str">
        <f>IF(BE15&lt;=0.0001,"****",(IF(BE15&lt;=0.001,"***",(IF(BE15&lt;=0.01,"**",(IF(BE15&lt;=0.05,"*",BE15)))))))</f>
        <v>***</v>
      </c>
      <c r="BD17" s="41" t="str">
        <f>IF(BE16&lt;=0.0001,"****",(IF(BE16&lt;=0.001,"***",(IF(BE16&lt;=0.01,"**",(IF(BE16&lt;=0.05,"*",BE16)))))))</f>
        <v>***</v>
      </c>
      <c r="BE17" s="42"/>
      <c r="BF17" s="39"/>
      <c r="BG17" s="39"/>
      <c r="BH17" s="39"/>
      <c r="BI17" s="51"/>
    </row>
    <row r="18" spans="19:61">
      <c r="S18" s="19"/>
      <c r="AM18" t="s">
        <v>13</v>
      </c>
      <c r="AR18" s="68" t="s">
        <v>3</v>
      </c>
      <c r="AS18" s="43" t="s">
        <v>0</v>
      </c>
      <c r="AT18" s="29" t="str">
        <f>IF(BF6&lt;=0.0001,"****",(IF(BF6&lt;=0.001,"***",(IF(BF6&lt;=0.01,"**",(IF(BF6&lt;=0.05,"*",BF6)))))))</f>
        <v>****</v>
      </c>
      <c r="AU18" s="31"/>
      <c r="AV18" s="31"/>
      <c r="AW18" s="32"/>
      <c r="AX18" s="31" t="s">
        <v>22</v>
      </c>
      <c r="AY18" s="31"/>
      <c r="AZ18" s="31"/>
      <c r="BA18" s="32"/>
      <c r="BB18" s="31"/>
      <c r="BC18" s="31"/>
      <c r="BD18" s="31"/>
      <c r="BE18" s="32"/>
      <c r="BF18" s="52"/>
      <c r="BG18" s="26">
        <f>_xlfn.T.TEST($C$10:$J$10,K10:Q10,2,2)</f>
        <v>0.13900789448174161</v>
      </c>
      <c r="BH18" s="26">
        <f>_xlfn.T.TEST($C$10:$J$10,R10:Y10,2,2)</f>
        <v>2.0650219959218988E-5</v>
      </c>
      <c r="BI18" s="36">
        <f>_xlfn.T.TEST($C$10:$J$10,Z10:AF10,2,2)</f>
        <v>2.3760444966749754E-3</v>
      </c>
    </row>
    <row r="19" spans="19:61">
      <c r="S19" s="19"/>
      <c r="AR19" s="68"/>
      <c r="AS19" s="44" t="s">
        <v>1</v>
      </c>
      <c r="AT19" s="37"/>
      <c r="AU19" s="31"/>
      <c r="AV19" s="31"/>
      <c r="AW19" s="32"/>
      <c r="AX19" s="31" t="s">
        <v>21</v>
      </c>
      <c r="AY19" s="31"/>
      <c r="AZ19" s="31"/>
      <c r="BA19" s="32"/>
      <c r="BB19" s="31"/>
      <c r="BC19" s="31"/>
      <c r="BD19" s="31"/>
      <c r="BE19" s="32"/>
      <c r="BF19" s="34">
        <f>IF(BG18&lt;=0.0001,"****",(IF(BG18&lt;=0.001,"***",(IF(BG18&lt;=0.01,"**",(IF(BG18&lt;=0.05,"*",BG18)))))))</f>
        <v>0.13900789448174161</v>
      </c>
      <c r="BG19" s="30"/>
      <c r="BH19" s="31"/>
      <c r="BI19" s="36">
        <f>_xlfn.T.TEST($K$10:$Q$10,Z10:AF10,2,2)</f>
        <v>2.8524239115964569E-3</v>
      </c>
    </row>
    <row r="20" spans="19:61">
      <c r="S20" s="19"/>
      <c r="AR20" s="68"/>
      <c r="AS20" s="45" t="s">
        <v>4</v>
      </c>
      <c r="AT20" s="37"/>
      <c r="AU20" s="31"/>
      <c r="AV20" s="31"/>
      <c r="AW20" s="32"/>
      <c r="AX20" s="31"/>
      <c r="AY20" s="31"/>
      <c r="AZ20" s="31"/>
      <c r="BA20" s="32"/>
      <c r="BB20" s="31"/>
      <c r="BC20" s="31"/>
      <c r="BD20" s="31"/>
      <c r="BE20" s="32"/>
      <c r="BF20" s="25" t="str">
        <f>IF(BH18&lt;=0.0001,"****",(IF(BH18&lt;=0.001,"***",(IF(BH18&lt;=0.01,"**",(IF(BH18&lt;=0.05,"*",BH18)))))))</f>
        <v>****</v>
      </c>
      <c r="BG20" s="31"/>
      <c r="BH20" s="30"/>
      <c r="BI20" s="36">
        <f>_xlfn.T.TEST($R$10:$Y$10,Z10:AF10,2,2)</f>
        <v>6.7289928850037357E-4</v>
      </c>
    </row>
    <row r="21" spans="19:61">
      <c r="AR21" s="68"/>
      <c r="AS21" s="46" t="s">
        <v>5</v>
      </c>
      <c r="AT21" s="38"/>
      <c r="AU21" s="39"/>
      <c r="AV21" s="39"/>
      <c r="AW21" s="51"/>
      <c r="AX21" s="39"/>
      <c r="AY21" s="39" t="s">
        <v>12</v>
      </c>
      <c r="AZ21" s="39"/>
      <c r="BA21" s="51"/>
      <c r="BB21" s="39" t="s">
        <v>13</v>
      </c>
      <c r="BC21" s="39"/>
      <c r="BD21" s="39"/>
      <c r="BE21" s="51"/>
      <c r="BF21" s="40" t="str">
        <f>IF(BI18&lt;=0.0001,"****",(IF(BI18&lt;=0.001,"***",(IF(BI18&lt;=0.01,"**",(IF(BI18&lt;=0.05,"*",BI18)))))))</f>
        <v>**</v>
      </c>
      <c r="BG21" s="40" t="str">
        <f>IF(BI19&lt;=0.0001,"****",(IF(BI19&lt;=0.001,"***",(IF(BI19&lt;=0.01,"**",(IF(BI19&lt;=0.05,"*",BI19)))))))</f>
        <v>**</v>
      </c>
      <c r="BH21" s="41" t="str">
        <f>IF(BI20&lt;=0.0001,"****",(IF(BI20&lt;=0.001,"***",(IF(BI20&lt;=0.01,"**",(IF(BI20&lt;=0.05,"*",BI20)))))))</f>
        <v>***</v>
      </c>
      <c r="BI21" s="42"/>
    </row>
  </sheetData>
  <mergeCells count="16">
    <mergeCell ref="AR10:AR13"/>
    <mergeCell ref="AR14:AR17"/>
    <mergeCell ref="AR18:AR21"/>
    <mergeCell ref="AT4:AW4"/>
    <mergeCell ref="AX4:BA4"/>
    <mergeCell ref="BF4:BI4"/>
    <mergeCell ref="AR6:AR9"/>
    <mergeCell ref="AI5:AJ5"/>
    <mergeCell ref="AK5:AL5"/>
    <mergeCell ref="AM5:AN5"/>
    <mergeCell ref="AO5:AP5"/>
    <mergeCell ref="C6:J6"/>
    <mergeCell ref="K6:Q6"/>
    <mergeCell ref="R6:Y6"/>
    <mergeCell ref="Z6:AF6"/>
    <mergeCell ref="BB4:BE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opLeftCell="J1" zoomScale="70" zoomScaleNormal="70" zoomScalePageLayoutView="70" workbookViewId="0">
      <selection activeCell="Q5" sqref="Q5:X5"/>
    </sheetView>
  </sheetViews>
  <sheetFormatPr baseColWidth="10" defaultColWidth="8.83203125" defaultRowHeight="14" x14ac:dyDescent="0"/>
  <cols>
    <col min="2" max="2" width="18.5" style="13" bestFit="1" customWidth="1"/>
    <col min="3" max="5" width="6.5" bestFit="1" customWidth="1"/>
    <col min="6" max="6" width="9.5" bestFit="1" customWidth="1"/>
    <col min="7" max="8" width="6.5" bestFit="1" customWidth="1"/>
    <col min="9" max="11" width="8.1640625" bestFit="1" customWidth="1"/>
    <col min="12" max="12" width="6.83203125" bestFit="1" customWidth="1"/>
    <col min="13" max="14" width="7.6640625" bestFit="1" customWidth="1"/>
    <col min="16" max="16" width="17.5" bestFit="1" customWidth="1"/>
    <col min="17" max="17" width="11.1640625" bestFit="1" customWidth="1"/>
    <col min="18" max="18" width="7.33203125" bestFit="1" customWidth="1"/>
    <col min="19" max="19" width="11.1640625" bestFit="1" customWidth="1"/>
    <col min="20" max="20" width="8.1640625" bestFit="1" customWidth="1"/>
    <col min="21" max="21" width="11.1640625" bestFit="1" customWidth="1"/>
    <col min="22" max="22" width="9.33203125" bestFit="1" customWidth="1"/>
    <col min="23" max="23" width="11.1640625" bestFit="1" customWidth="1"/>
    <col min="24" max="24" width="9.33203125" bestFit="1" customWidth="1"/>
    <col min="26" max="26" width="8.5" bestFit="1" customWidth="1"/>
    <col min="27" max="39" width="16.83203125" bestFit="1" customWidth="1"/>
  </cols>
  <sheetData>
    <row r="1" spans="1:39">
      <c r="A1" s="13" t="s">
        <v>17</v>
      </c>
    </row>
    <row r="2" spans="1:39">
      <c r="B2" s="13" t="s">
        <v>16</v>
      </c>
    </row>
    <row r="3" spans="1:39">
      <c r="B3" s="13" t="s">
        <v>18</v>
      </c>
    </row>
    <row r="4" spans="1:39">
      <c r="P4" s="13" t="s">
        <v>14</v>
      </c>
      <c r="AB4" s="69" t="s">
        <v>2</v>
      </c>
      <c r="AC4" s="70"/>
      <c r="AD4" s="70"/>
      <c r="AE4" s="71"/>
      <c r="AF4" s="65" t="s">
        <v>7</v>
      </c>
      <c r="AG4" s="65"/>
      <c r="AH4" s="65"/>
      <c r="AI4" s="66"/>
      <c r="AJ4" s="65" t="s">
        <v>3</v>
      </c>
      <c r="AK4" s="65"/>
      <c r="AL4" s="65"/>
      <c r="AM4" s="66"/>
    </row>
    <row r="5" spans="1:39">
      <c r="B5" s="13" t="s">
        <v>15</v>
      </c>
      <c r="P5" t="s">
        <v>12</v>
      </c>
      <c r="Q5" s="55" t="s">
        <v>0</v>
      </c>
      <c r="R5" s="56"/>
      <c r="S5" s="57" t="s">
        <v>1</v>
      </c>
      <c r="T5" s="59"/>
      <c r="U5" s="60" t="s">
        <v>4</v>
      </c>
      <c r="V5" s="62"/>
      <c r="W5" s="63" t="s">
        <v>5</v>
      </c>
      <c r="X5" s="64"/>
      <c r="AB5" s="43" t="s">
        <v>0</v>
      </c>
      <c r="AC5" s="44" t="s">
        <v>1</v>
      </c>
      <c r="AD5" s="45" t="s">
        <v>4</v>
      </c>
      <c r="AE5" s="46" t="s">
        <v>5</v>
      </c>
      <c r="AF5" s="43" t="s">
        <v>0</v>
      </c>
      <c r="AG5" s="44" t="s">
        <v>1</v>
      </c>
      <c r="AH5" s="45" t="s">
        <v>4</v>
      </c>
      <c r="AI5" s="46" t="s">
        <v>5</v>
      </c>
      <c r="AJ5" s="43" t="s">
        <v>0</v>
      </c>
      <c r="AK5" s="44" t="s">
        <v>1</v>
      </c>
      <c r="AL5" s="45" t="s">
        <v>4</v>
      </c>
      <c r="AM5" s="46" t="s">
        <v>5</v>
      </c>
    </row>
    <row r="6" spans="1:39">
      <c r="C6" s="55" t="s">
        <v>0</v>
      </c>
      <c r="D6" s="55"/>
      <c r="E6" s="56"/>
      <c r="F6" s="57" t="s">
        <v>1</v>
      </c>
      <c r="G6" s="58"/>
      <c r="H6" s="59"/>
      <c r="I6" s="60" t="s">
        <v>4</v>
      </c>
      <c r="J6" s="61"/>
      <c r="K6" s="62"/>
      <c r="L6" s="63" t="s">
        <v>5</v>
      </c>
      <c r="M6" s="64"/>
      <c r="N6" s="64"/>
      <c r="Q6" s="15" t="s">
        <v>10</v>
      </c>
      <c r="R6" s="16" t="s">
        <v>11</v>
      </c>
      <c r="S6" s="20" t="s">
        <v>10</v>
      </c>
      <c r="T6" s="16" t="s">
        <v>11</v>
      </c>
      <c r="U6" s="20" t="s">
        <v>10</v>
      </c>
      <c r="V6" s="16" t="s">
        <v>11</v>
      </c>
      <c r="W6" s="20" t="s">
        <v>10</v>
      </c>
      <c r="X6" s="15" t="s">
        <v>11</v>
      </c>
      <c r="Z6" s="67" t="s">
        <v>2</v>
      </c>
      <c r="AA6" s="43" t="s">
        <v>0</v>
      </c>
      <c r="AB6" s="24"/>
      <c r="AC6" s="25">
        <f>_xlfn.T.TEST($C$7:$E$7,F7:H7,2,2)</f>
        <v>0.57177623203519978</v>
      </c>
      <c r="AD6" s="25">
        <f>_xlfn.T.TEST($C$7:$E$7,I7:K7,2,2)</f>
        <v>1.7915830266698857E-3</v>
      </c>
      <c r="AE6" s="34">
        <f>_xlfn.T.TEST($C$7:$E$7,L7:N7,2,2)</f>
        <v>2.2297423401568723E-2</v>
      </c>
      <c r="AF6" s="25">
        <f>_xlfn.T.TEST($C$7:$E$7,C8:E8,2,2)</f>
        <v>1.4892177785628578E-4</v>
      </c>
      <c r="AG6" s="27"/>
      <c r="AH6" s="27"/>
      <c r="AI6" s="28"/>
      <c r="AJ6" s="25">
        <f>_xlfn.T.TEST($C$7:$E$7,C9:E9,2,2)</f>
        <v>5.2191370590222866E-3</v>
      </c>
      <c r="AK6" s="27"/>
      <c r="AL6" s="27"/>
      <c r="AM6" s="28"/>
    </row>
    <row r="7" spans="1:39">
      <c r="B7" s="4" t="s">
        <v>2</v>
      </c>
      <c r="C7" s="2">
        <v>6.5</v>
      </c>
      <c r="D7" s="2">
        <v>7.13</v>
      </c>
      <c r="E7" s="8">
        <v>7.05</v>
      </c>
      <c r="F7" s="9">
        <v>6.21</v>
      </c>
      <c r="G7" s="2">
        <v>7.45</v>
      </c>
      <c r="H7" s="8">
        <v>6.16</v>
      </c>
      <c r="I7" s="9">
        <v>13.75</v>
      </c>
      <c r="J7" s="2">
        <v>17.07</v>
      </c>
      <c r="K7" s="8">
        <v>13.98</v>
      </c>
      <c r="L7" s="9">
        <v>13.47</v>
      </c>
      <c r="M7" s="2">
        <v>11.49</v>
      </c>
      <c r="N7" s="2">
        <v>18.5</v>
      </c>
      <c r="P7" s="1" t="s">
        <v>2</v>
      </c>
      <c r="Q7" s="5">
        <f>AVERAGE(C7:E7)</f>
        <v>6.8933333333333335</v>
      </c>
      <c r="R7" s="21">
        <f>(STDEV(C7:E7))/(SQRT(COUNT(C7:E7)))</f>
        <v>0.19801795653705523</v>
      </c>
      <c r="S7" s="6">
        <f>AVERAGE(F7:H7)</f>
        <v>6.6066666666666665</v>
      </c>
      <c r="T7" s="21">
        <f>STDEV(F7:H7)/SQRT(COUNT(F7:H7))</f>
        <v>0.42191362991862585</v>
      </c>
      <c r="U7" s="6">
        <f>AVERAGE(I7:K7)</f>
        <v>14.933333333333332</v>
      </c>
      <c r="V7" s="21">
        <f>STDEV(I7:K7)/SQRT(COUNT(I7:K7))</f>
        <v>1.0703945274731466</v>
      </c>
      <c r="W7" s="6">
        <f>AVERAGE(L7:N7)</f>
        <v>14.486666666666666</v>
      </c>
      <c r="X7" s="17">
        <f>STDEV(L7:N7)/SQRT(COUNT(L7:N7))</f>
        <v>2.0864829525091033</v>
      </c>
      <c r="Z7" s="67"/>
      <c r="AA7" s="44" t="s">
        <v>1</v>
      </c>
      <c r="AB7" s="29">
        <f>IF(AC6&lt;=0.0001,"****",(IF(AC6&lt;=0.001,"***",(IF(AC6&lt;=0.01,"**",(IF(AC6&lt;=0.05,"*",AC6)))))))</f>
        <v>0.57177623203519978</v>
      </c>
      <c r="AC7" s="30"/>
      <c r="AD7" s="27"/>
      <c r="AE7" s="50">
        <f>_xlfn.T.TEST($F$7:$H$7,L7:N7,2,2)</f>
        <v>2.0803258757122321E-2</v>
      </c>
      <c r="AI7" s="22"/>
      <c r="AM7" s="22"/>
    </row>
    <row r="8" spans="1:39">
      <c r="B8" s="7" t="s">
        <v>7</v>
      </c>
      <c r="C8" s="2">
        <v>80.290000000000006</v>
      </c>
      <c r="D8" s="2">
        <v>70.739999999999995</v>
      </c>
      <c r="E8" s="8">
        <v>88.72</v>
      </c>
      <c r="F8" s="9">
        <v>31.97</v>
      </c>
      <c r="G8" s="2">
        <v>42.3</v>
      </c>
      <c r="H8" s="8">
        <v>36.799999999999997</v>
      </c>
      <c r="I8" s="9">
        <v>4962.7299999999996</v>
      </c>
      <c r="J8" s="2">
        <v>3793.65</v>
      </c>
      <c r="K8" s="8">
        <v>5216.67</v>
      </c>
      <c r="L8" s="9">
        <v>419.23</v>
      </c>
      <c r="M8" s="2">
        <v>369.32</v>
      </c>
      <c r="N8" s="2">
        <v>396.72</v>
      </c>
      <c r="P8" s="7" t="s">
        <v>7</v>
      </c>
      <c r="Q8" s="5">
        <f>AVERAGE(C8:E8)</f>
        <v>79.916666666666671</v>
      </c>
      <c r="R8" s="21">
        <f>(STDEV(C8:E8))/(SQRT(COUNT(C8:E8)))</f>
        <v>5.1937344731683952</v>
      </c>
      <c r="S8" s="6">
        <f>AVERAGE(F8:H8)</f>
        <v>37.023333333333333</v>
      </c>
      <c r="T8" s="21">
        <f>STDEV(F8:H8)/SQRT(COUNT(F8:H8))</f>
        <v>2.9841041834657571</v>
      </c>
      <c r="U8" s="6">
        <f>AVERAGE(I8:K8)</f>
        <v>4657.6833333333334</v>
      </c>
      <c r="V8" s="21">
        <f>STDEV(I8:K8)/SQRT(COUNT(I8:K8))</f>
        <v>438.1919601169223</v>
      </c>
      <c r="W8" s="6">
        <f>AVERAGE(L8:N8)</f>
        <v>395.09</v>
      </c>
      <c r="X8" s="17">
        <f>STDEV(L8:N8)/SQRT(COUNT(L8:N8))</f>
        <v>14.430808478159967</v>
      </c>
      <c r="Z8" s="67"/>
      <c r="AA8" s="45" t="s">
        <v>4</v>
      </c>
      <c r="AB8" s="29" t="str">
        <f>IF(AD6&lt;=0.0001,"****",(IF(AD6&lt;=0.001,"***",(IF(AD6&lt;=0.01,"**",(IF(AD6&lt;=0.05,"*",AD6)))))))</f>
        <v>**</v>
      </c>
      <c r="AC8" s="31"/>
      <c r="AD8" s="30"/>
      <c r="AE8" s="50">
        <f>_xlfn.T.TEST($I$7:$K$7,L7:N7,2,2)</f>
        <v>0.8582141272857684</v>
      </c>
      <c r="AI8" s="22"/>
      <c r="AM8" s="22"/>
    </row>
    <row r="9" spans="1:39">
      <c r="B9" s="7" t="s">
        <v>3</v>
      </c>
      <c r="C9" s="2">
        <v>162.12</v>
      </c>
      <c r="D9" s="2">
        <v>89.18</v>
      </c>
      <c r="E9" s="8">
        <v>120.14</v>
      </c>
      <c r="F9" s="9">
        <v>62.65</v>
      </c>
      <c r="G9" s="2">
        <v>60.19</v>
      </c>
      <c r="H9" s="8">
        <v>52.73</v>
      </c>
      <c r="I9" s="9">
        <v>5521.84</v>
      </c>
      <c r="J9" s="2">
        <v>4949.78</v>
      </c>
      <c r="K9" s="8">
        <v>4583.97</v>
      </c>
      <c r="L9" s="9">
        <v>579.16999999999996</v>
      </c>
      <c r="M9" s="2">
        <v>154.35</v>
      </c>
      <c r="N9" s="2">
        <v>595.4</v>
      </c>
      <c r="P9" s="7" t="s">
        <v>3</v>
      </c>
      <c r="Q9" s="5">
        <f>AVERAGE(C9:E9)</f>
        <v>123.81333333333333</v>
      </c>
      <c r="R9" s="21">
        <f>(STDEV(C9:E9))/(SQRT(COUNT(C9:E9)))</f>
        <v>21.135916771642005</v>
      </c>
      <c r="S9" s="6">
        <f>AVERAGE(F9:H9)</f>
        <v>58.523333333333333</v>
      </c>
      <c r="T9" s="21">
        <f>STDEV(F9:H9)/SQRT(COUNT(F9:H9))</f>
        <v>2.9824449328994795</v>
      </c>
      <c r="U9" s="6">
        <f>AVERAGE(I9:K9)</f>
        <v>5018.53</v>
      </c>
      <c r="V9" s="21">
        <f>STDEV(I9:K9)/SQRT(COUNT(I9:K9))</f>
        <v>272.91326833507622</v>
      </c>
      <c r="W9" s="6">
        <f>AVERAGE(L9:N9)</f>
        <v>442.97333333333336</v>
      </c>
      <c r="X9" s="17">
        <f>STDEV(L9:N9)/SQRT(COUNT(L9:N9))</f>
        <v>144.38770103825013</v>
      </c>
      <c r="Z9" s="67"/>
      <c r="AA9" s="46" t="s">
        <v>5</v>
      </c>
      <c r="AB9" s="47" t="str">
        <f>IF(AE6&lt;=0.0001,"****",(IF(AE6&lt;=0.001,"***",(IF(AE6&lt;=0.01,"**",(IF(AE6&lt;=0.05,"*",AE6)))))))</f>
        <v>*</v>
      </c>
      <c r="AC9" s="40" t="str">
        <f>IF(AE7&lt;=0.0001,"****",(IF(AE7&lt;=0.001,"***",(IF(AE7&lt;=0.01,"**",(IF(AE7&lt;=0.05,"*",AE7)))))))</f>
        <v>*</v>
      </c>
      <c r="AD9" s="41">
        <f>IF(AE8&lt;=0.0001,"****",(IF(AE8&lt;=0.001,"***",(IF(AE8&lt;=0.01,"**",(IF(AE8&lt;=0.05,"*",AE8)))))))</f>
        <v>0.8582141272857684</v>
      </c>
      <c r="AE9" s="42"/>
      <c r="AF9" s="23"/>
      <c r="AG9" s="23"/>
      <c r="AH9" s="23"/>
      <c r="AI9" s="48"/>
      <c r="AJ9" s="23"/>
      <c r="AK9" s="23"/>
      <c r="AL9" s="23"/>
      <c r="AM9" s="48"/>
    </row>
    <row r="10" spans="1:39">
      <c r="Z10" s="68" t="s">
        <v>7</v>
      </c>
      <c r="AA10" s="43" t="s">
        <v>0</v>
      </c>
      <c r="AB10" s="29" t="str">
        <f>IF(AF6&lt;=0.0001,"****",(IF(AF6&lt;=0.001,"***",(IF(AF6&lt;=0.01,"**",(IF(AF6&lt;=0.05,"*",AF6)))))))</f>
        <v>***</v>
      </c>
      <c r="AC10" s="31"/>
      <c r="AD10" s="31"/>
      <c r="AE10" s="32"/>
      <c r="AF10" s="49"/>
      <c r="AG10" s="25">
        <f>_xlfn.T.TEST($C$8:$E$8,F8:H8,2,2)</f>
        <v>2.0129676677194779E-3</v>
      </c>
      <c r="AH10" s="25">
        <f>_xlfn.T.TEST($C$8:$E$8,I8:K8,2,2)</f>
        <v>4.7450312464035271E-4</v>
      </c>
      <c r="AI10" s="34">
        <f>_xlfn.T.TEST($C$8:$E$8,L8:N8,2,2)</f>
        <v>3.3119841053908883E-5</v>
      </c>
      <c r="AJ10" s="31"/>
      <c r="AK10" s="31"/>
      <c r="AL10" s="31"/>
      <c r="AM10" s="32"/>
    </row>
    <row r="11" spans="1:39">
      <c r="W11" t="s">
        <v>23</v>
      </c>
      <c r="X11" t="s">
        <v>28</v>
      </c>
      <c r="Z11" s="68"/>
      <c r="AA11" s="44" t="s">
        <v>1</v>
      </c>
      <c r="AB11" s="33"/>
      <c r="AC11" s="31"/>
      <c r="AD11" s="31"/>
      <c r="AE11" s="32"/>
      <c r="AF11" s="34" t="str">
        <f>IF(AG10&lt;=0.0001,"****",(IF(AG10&lt;=0.001,"***",(IF(AG10&lt;=0.01,"**",(IF(AG10&lt;=0.05,"*",AG10)))))))</f>
        <v>**</v>
      </c>
      <c r="AG11" s="35"/>
      <c r="AH11" s="31"/>
      <c r="AI11" s="50">
        <f>_xlfn.T.TEST($F$8:$H$8,L8:N8,2,2)</f>
        <v>1.7019227892066371E-5</v>
      </c>
      <c r="AJ11" s="31"/>
      <c r="AK11" s="31"/>
      <c r="AL11" s="31"/>
      <c r="AM11" s="32"/>
    </row>
    <row r="12" spans="1:39">
      <c r="W12">
        <v>1E-4</v>
      </c>
      <c r="X12" t="s">
        <v>27</v>
      </c>
      <c r="Z12" s="68"/>
      <c r="AA12" s="45" t="s">
        <v>4</v>
      </c>
      <c r="AB12" s="33"/>
      <c r="AC12" s="31"/>
      <c r="AD12" s="31"/>
      <c r="AE12" s="32"/>
      <c r="AF12" s="25" t="str">
        <f>IF(AH10&lt;=0.0001,"****",(IF(AH10&lt;=0.001,"***",(IF(AH10&lt;=0.01,"**",(IF(AH10&lt;=0.05,"*",AH10)))))))</f>
        <v>***</v>
      </c>
      <c r="AG12" s="31"/>
      <c r="AH12" s="30"/>
      <c r="AI12" s="54">
        <f>_xlfn.T.TEST($I$8:$K$8,L8:N8,2,2)</f>
        <v>6.2665620889047801E-4</v>
      </c>
      <c r="AJ12" s="31"/>
      <c r="AK12" s="31"/>
      <c r="AL12" s="31"/>
      <c r="AM12" s="32"/>
    </row>
    <row r="13" spans="1:39">
      <c r="W13">
        <v>1E-3</v>
      </c>
      <c r="X13" t="s">
        <v>26</v>
      </c>
      <c r="Z13" s="68"/>
      <c r="AA13" s="46" t="s">
        <v>5</v>
      </c>
      <c r="AB13" s="53"/>
      <c r="AC13" s="39"/>
      <c r="AD13" s="39"/>
      <c r="AE13" s="51"/>
      <c r="AF13" s="40" t="str">
        <f>IF(AI10&lt;=0.0001,"****",(IF(AI10&lt;=0.001,"***",(IF(AI10&lt;=0.01,"**",(IF(AI10&lt;=0.05,"*",AI10)))))))</f>
        <v>****</v>
      </c>
      <c r="AG13" s="40" t="str">
        <f>IF(AI11&lt;=0.0001,"****",(IF(AI11&lt;=0.001,"***",(IF(AI11&lt;=0.01,"**",(IF(AI11&lt;=0.05,"*",AI11)))))))</f>
        <v>****</v>
      </c>
      <c r="AH13" s="41" t="str">
        <f>IF(AI12&lt;=0.0001,"****",(IF(AI12&lt;=0.001,"***",(IF(AI12&lt;=0.01,"**",(IF(AI12&lt;=0.05,"*",AI12)))))))</f>
        <v>***</v>
      </c>
      <c r="AI13" s="42"/>
      <c r="AJ13" s="39"/>
      <c r="AK13" s="39"/>
      <c r="AL13" s="39"/>
      <c r="AM13" s="51"/>
    </row>
    <row r="14" spans="1:39">
      <c r="W14">
        <v>0.01</v>
      </c>
      <c r="X14" t="s">
        <v>25</v>
      </c>
      <c r="Z14" s="68" t="s">
        <v>3</v>
      </c>
      <c r="AA14" s="43" t="s">
        <v>0</v>
      </c>
      <c r="AB14" s="29" t="str">
        <f>IF(AJ6&lt;=0.0001,"****",(IF(AJ6&lt;=0.001,"***",(IF(AJ6&lt;=0.01,"**",(IF(AJ6&lt;=0.05,"*",AJ6)))))))</f>
        <v>**</v>
      </c>
      <c r="AC14" s="31"/>
      <c r="AD14" s="31"/>
      <c r="AE14" s="32"/>
      <c r="AF14" s="31"/>
      <c r="AG14" s="31"/>
      <c r="AH14" s="31"/>
      <c r="AI14" s="32"/>
      <c r="AJ14" s="52"/>
      <c r="AK14" s="25">
        <f>_xlfn.T.TEST($C$9:$E$9,F9:H9,2,2)</f>
        <v>3.7704387825279947E-2</v>
      </c>
      <c r="AL14" s="25">
        <f>_xlfn.T.TEST($C$9:$E$9,I9:K9,2,2)</f>
        <v>5.7482099190226775E-5</v>
      </c>
      <c r="AM14" s="50">
        <f>_xlfn.T.TEST($C$9:$E$9,L9:N9,2,2)</f>
        <v>9.3992903075239387E-2</v>
      </c>
    </row>
    <row r="15" spans="1:39">
      <c r="W15">
        <v>0.05</v>
      </c>
      <c r="X15" t="s">
        <v>24</v>
      </c>
      <c r="Z15" s="68"/>
      <c r="AA15" s="44" t="s">
        <v>1</v>
      </c>
      <c r="AB15" s="33"/>
      <c r="AC15" s="31"/>
      <c r="AD15" s="31"/>
      <c r="AE15" s="32"/>
      <c r="AF15" s="31"/>
      <c r="AG15" s="31"/>
      <c r="AH15" s="31"/>
      <c r="AI15" s="32"/>
      <c r="AJ15" s="34" t="str">
        <f>IF(AK14&lt;=0.0001,"****",(IF(AK14&lt;=0.001,"***",(IF(AK14&lt;=0.01,"**",(IF(AK14&lt;=0.05,"*",AK14)))))))</f>
        <v>*</v>
      </c>
      <c r="AK15" s="30"/>
      <c r="AL15" s="31"/>
      <c r="AM15" s="50">
        <f>_xlfn.T.TEST($F$9:$H$9,L9:N9,2,2)</f>
        <v>5.6269694207464069E-2</v>
      </c>
    </row>
    <row r="16" spans="1:39">
      <c r="Z16" s="68"/>
      <c r="AA16" s="45" t="s">
        <v>4</v>
      </c>
      <c r="AB16" s="33"/>
      <c r="AC16" s="31"/>
      <c r="AD16" s="31" t="s">
        <v>12</v>
      </c>
      <c r="AE16" s="32"/>
      <c r="AF16" s="31"/>
      <c r="AG16" s="31"/>
      <c r="AH16" s="31"/>
      <c r="AI16" s="32"/>
      <c r="AJ16" s="25" t="str">
        <f>IF(AL14&lt;=0.0001,"****",(IF(AL14&lt;=0.001,"***",(IF(AL14&lt;=0.01,"**",(IF(AL14&lt;=0.05,"*",AL14)))))))</f>
        <v>****</v>
      </c>
      <c r="AK16" s="31"/>
      <c r="AL16" s="30"/>
      <c r="AM16" s="54">
        <f>_xlfn.T.TEST($I$9:$K$9,L9:N9,2,2)</f>
        <v>1.2071463427752693E-4</v>
      </c>
    </row>
    <row r="17" spans="10:39">
      <c r="J17" s="19"/>
      <c r="U17" t="s">
        <v>13</v>
      </c>
      <c r="Z17" s="68"/>
      <c r="AA17" s="46" t="s">
        <v>5</v>
      </c>
      <c r="AB17" s="53"/>
      <c r="AC17" s="39"/>
      <c r="AD17" s="39"/>
      <c r="AE17" s="51"/>
      <c r="AF17" s="39"/>
      <c r="AG17" s="39"/>
      <c r="AH17" s="39"/>
      <c r="AI17" s="51"/>
      <c r="AJ17" s="40">
        <f>IF(AM14&lt;=0.0001,"****",(IF(AM14&lt;=0.001,"***",(IF(AM14&lt;=0.01,"**",(IF(AM14&lt;=0.05,"*",AM14)))))))</f>
        <v>9.3992903075239387E-2</v>
      </c>
      <c r="AK17" s="40">
        <f>IF(AM15&lt;=0.0001,"****",(IF(AM15&lt;=0.001,"***",(IF(AM15&lt;=0.01,"**",(IF(AM15&lt;=0.05,"*",AM15)))))))</f>
        <v>5.6269694207464069E-2</v>
      </c>
      <c r="AL17" s="41" t="str">
        <f>IF(AM16&lt;=0.0001,"****",(IF(AM16&lt;=0.001,"***",(IF(AM16&lt;=0.01,"**",(IF(AM16&lt;=0.05,"*",AM16)))))))</f>
        <v>***</v>
      </c>
      <c r="AM17" s="42"/>
    </row>
    <row r="18" spans="10:39">
      <c r="J18" s="19"/>
    </row>
    <row r="19" spans="10:39">
      <c r="J19" s="19"/>
    </row>
  </sheetData>
  <mergeCells count="14">
    <mergeCell ref="Q5:R5"/>
    <mergeCell ref="S5:T5"/>
    <mergeCell ref="U5:V5"/>
    <mergeCell ref="W5:X5"/>
    <mergeCell ref="C6:E6"/>
    <mergeCell ref="F6:H6"/>
    <mergeCell ref="I6:K6"/>
    <mergeCell ref="L6:N6"/>
    <mergeCell ref="Z10:Z13"/>
    <mergeCell ref="Z14:Z17"/>
    <mergeCell ref="AB4:AE4"/>
    <mergeCell ref="AF4:AI4"/>
    <mergeCell ref="AJ4:AM4"/>
    <mergeCell ref="Z6:Z9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topLeftCell="O1" zoomScale="70" zoomScaleNormal="70" zoomScalePageLayoutView="70" workbookViewId="0">
      <selection activeCell="Z4" sqref="Z4:AM17"/>
    </sheetView>
  </sheetViews>
  <sheetFormatPr baseColWidth="10" defaultColWidth="8.83203125" defaultRowHeight="14" x14ac:dyDescent="0"/>
  <cols>
    <col min="2" max="2" width="18.5" style="13" bestFit="1" customWidth="1"/>
    <col min="3" max="5" width="6.5" bestFit="1" customWidth="1"/>
    <col min="6" max="6" width="9.5" bestFit="1" customWidth="1"/>
    <col min="7" max="8" width="6.5" bestFit="1" customWidth="1"/>
    <col min="9" max="12" width="8.1640625" bestFit="1" customWidth="1"/>
    <col min="13" max="13" width="7.6640625" bestFit="1" customWidth="1"/>
    <col min="14" max="14" width="8.1640625" bestFit="1" customWidth="1"/>
    <col min="16" max="16" width="17.5" bestFit="1" customWidth="1"/>
    <col min="17" max="17" width="11.1640625" bestFit="1" customWidth="1"/>
    <col min="18" max="18" width="7.33203125" bestFit="1" customWidth="1"/>
    <col min="19" max="19" width="11.1640625" bestFit="1" customWidth="1"/>
    <col min="20" max="20" width="8.1640625" bestFit="1" customWidth="1"/>
    <col min="21" max="21" width="11.1640625" bestFit="1" customWidth="1"/>
    <col min="22" max="22" width="9.33203125" bestFit="1" customWidth="1"/>
    <col min="23" max="23" width="11.1640625" bestFit="1" customWidth="1"/>
    <col min="24" max="24" width="9.33203125" bestFit="1" customWidth="1"/>
    <col min="26" max="26" width="17.5" bestFit="1" customWidth="1"/>
    <col min="27" max="39" width="16.83203125" bestFit="1" customWidth="1"/>
  </cols>
  <sheetData>
    <row r="1" spans="1:39">
      <c r="A1" s="13" t="s">
        <v>20</v>
      </c>
    </row>
    <row r="2" spans="1:39">
      <c r="B2" s="13" t="s">
        <v>9</v>
      </c>
    </row>
    <row r="3" spans="1:39">
      <c r="B3" s="13" t="s">
        <v>19</v>
      </c>
    </row>
    <row r="4" spans="1:39">
      <c r="P4" s="13" t="s">
        <v>14</v>
      </c>
      <c r="AB4" s="69" t="s">
        <v>2</v>
      </c>
      <c r="AC4" s="70"/>
      <c r="AD4" s="70"/>
      <c r="AE4" s="71"/>
      <c r="AF4" s="65" t="s">
        <v>6</v>
      </c>
      <c r="AG4" s="65"/>
      <c r="AH4" s="65"/>
      <c r="AI4" s="66"/>
      <c r="AJ4" s="65" t="s">
        <v>7</v>
      </c>
      <c r="AK4" s="65"/>
      <c r="AL4" s="65"/>
      <c r="AM4" s="66"/>
    </row>
    <row r="5" spans="1:39">
      <c r="B5" s="13" t="s">
        <v>15</v>
      </c>
      <c r="P5" t="s">
        <v>12</v>
      </c>
      <c r="Q5" s="55" t="s">
        <v>0</v>
      </c>
      <c r="R5" s="56"/>
      <c r="S5" s="57" t="s">
        <v>1</v>
      </c>
      <c r="T5" s="59"/>
      <c r="U5" s="60" t="s">
        <v>4</v>
      </c>
      <c r="V5" s="62"/>
      <c r="W5" s="63" t="s">
        <v>5</v>
      </c>
      <c r="X5" s="64"/>
      <c r="AB5" s="43" t="s">
        <v>0</v>
      </c>
      <c r="AC5" s="44" t="s">
        <v>1</v>
      </c>
      <c r="AD5" s="45" t="s">
        <v>4</v>
      </c>
      <c r="AE5" s="46" t="s">
        <v>5</v>
      </c>
      <c r="AF5" s="43" t="s">
        <v>0</v>
      </c>
      <c r="AG5" s="44" t="s">
        <v>1</v>
      </c>
      <c r="AH5" s="45" t="s">
        <v>4</v>
      </c>
      <c r="AI5" s="46" t="s">
        <v>5</v>
      </c>
      <c r="AJ5" s="43" t="s">
        <v>0</v>
      </c>
      <c r="AK5" s="44" t="s">
        <v>1</v>
      </c>
      <c r="AL5" s="45" t="s">
        <v>4</v>
      </c>
      <c r="AM5" s="46" t="s">
        <v>5</v>
      </c>
    </row>
    <row r="6" spans="1:39">
      <c r="C6" s="55" t="s">
        <v>0</v>
      </c>
      <c r="D6" s="55"/>
      <c r="E6" s="56"/>
      <c r="F6" s="57" t="s">
        <v>1</v>
      </c>
      <c r="G6" s="58"/>
      <c r="H6" s="59"/>
      <c r="I6" s="60" t="s">
        <v>4</v>
      </c>
      <c r="J6" s="61"/>
      <c r="K6" s="62"/>
      <c r="L6" s="63" t="s">
        <v>5</v>
      </c>
      <c r="M6" s="64"/>
      <c r="N6" s="64"/>
      <c r="Q6" s="15" t="s">
        <v>10</v>
      </c>
      <c r="R6" s="16" t="s">
        <v>11</v>
      </c>
      <c r="S6" s="20" t="s">
        <v>10</v>
      </c>
      <c r="T6" s="16" t="s">
        <v>11</v>
      </c>
      <c r="U6" s="20" t="s">
        <v>10</v>
      </c>
      <c r="V6" s="16" t="s">
        <v>11</v>
      </c>
      <c r="W6" s="20" t="s">
        <v>10</v>
      </c>
      <c r="X6" s="15" t="s">
        <v>11</v>
      </c>
      <c r="Z6" s="67" t="s">
        <v>2</v>
      </c>
      <c r="AA6" s="43" t="s">
        <v>0</v>
      </c>
      <c r="AB6" s="24"/>
      <c r="AC6" s="25">
        <f>_xlfn.T.TEST($C$7:$E$7,F7:H7,2,2)</f>
        <v>0.25806426764276424</v>
      </c>
      <c r="AD6" s="25">
        <f>_xlfn.T.TEST($C$7:$E$7,I7:K7,2,2)</f>
        <v>2.9299883488153777E-3</v>
      </c>
      <c r="AE6" s="34">
        <f>_xlfn.T.TEST($C$7:$E$7,L7:N7,2,2)</f>
        <v>1.4785275507815282E-2</v>
      </c>
      <c r="AF6" s="25">
        <f>_xlfn.T.TEST($C$7:$E$7,C8:E8,2,2)</f>
        <v>5.0619730569956443E-3</v>
      </c>
      <c r="AG6" s="27"/>
      <c r="AH6" s="27"/>
      <c r="AI6" s="28"/>
      <c r="AJ6" s="25">
        <f>_xlfn.T.TEST($C$7:$E$7,C9:E9,2,2)</f>
        <v>4.5449956041459074E-3</v>
      </c>
      <c r="AK6" s="27"/>
      <c r="AL6" s="27"/>
      <c r="AM6" s="28"/>
    </row>
    <row r="7" spans="1:39">
      <c r="B7" s="4" t="s">
        <v>2</v>
      </c>
      <c r="C7" s="10">
        <v>13.29091</v>
      </c>
      <c r="D7" s="10">
        <v>9.1145829999999997</v>
      </c>
      <c r="E7" s="11">
        <v>9.8540139999999994</v>
      </c>
      <c r="F7" s="12">
        <v>12.474209999999999</v>
      </c>
      <c r="G7" s="10">
        <v>12.51234</v>
      </c>
      <c r="H7" s="11">
        <v>12.36181</v>
      </c>
      <c r="I7" s="12">
        <v>26.875</v>
      </c>
      <c r="J7" s="10">
        <v>37.592590000000001</v>
      </c>
      <c r="K7" s="11">
        <v>33.176459999999999</v>
      </c>
      <c r="L7" s="12">
        <v>26.09496</v>
      </c>
      <c r="M7" s="10">
        <v>18.810279999999999</v>
      </c>
      <c r="N7" s="10">
        <v>19.72222</v>
      </c>
      <c r="P7" s="4" t="s">
        <v>2</v>
      </c>
      <c r="Q7" s="5">
        <f>AVERAGE(C7:E7)</f>
        <v>10.753169</v>
      </c>
      <c r="R7" s="21">
        <f>(STDEV(C7:E7))/(SQRT(COUNT(C7:E7)))</f>
        <v>1.2866994712896265</v>
      </c>
      <c r="S7" s="6">
        <f>AVERAGE(F7:H7)</f>
        <v>12.449453333333333</v>
      </c>
      <c r="T7" s="21">
        <f>STDEV(F7:H7)/SQRT(COUNT(F7:H7))</f>
        <v>4.5182923150726244E-2</v>
      </c>
      <c r="U7" s="6">
        <f>AVERAGE(I7:K7)</f>
        <v>32.548016666666662</v>
      </c>
      <c r="V7" s="21">
        <f>STDEV(I7:K7)/SQRT(COUNT(I7:K7))</f>
        <v>3.1098172303976064</v>
      </c>
      <c r="W7" s="6">
        <f>AVERAGE(L7:N7)</f>
        <v>21.542486666666665</v>
      </c>
      <c r="X7" s="17">
        <f>STDEV(L7:N7)/SQRT(COUNT(L7:N7))</f>
        <v>2.2914092264320138</v>
      </c>
      <c r="Z7" s="67"/>
      <c r="AA7" s="44" t="s">
        <v>1</v>
      </c>
      <c r="AB7" s="29">
        <f>IF(AC6&lt;=0.0001,"****",(IF(AC6&lt;=0.001,"***",(IF(AC6&lt;=0.01,"**",(IF(AC6&lt;=0.05,"*",AC6)))))))</f>
        <v>0.25806426764276424</v>
      </c>
      <c r="AC7" s="30"/>
      <c r="AD7" s="27"/>
      <c r="AE7" s="50">
        <f>_xlfn.T.TEST($F$7:$H$7,L7:N7,2,2)</f>
        <v>1.6572693084814495E-2</v>
      </c>
      <c r="AI7" s="22"/>
      <c r="AM7" s="22"/>
    </row>
    <row r="8" spans="1:39">
      <c r="B8" s="3" t="s">
        <v>6</v>
      </c>
      <c r="C8" s="10">
        <v>35.857140000000001</v>
      </c>
      <c r="D8" s="10">
        <v>34.553049999999999</v>
      </c>
      <c r="E8" s="11">
        <v>50.597050000000003</v>
      </c>
      <c r="F8" s="12">
        <v>23.425429999999999</v>
      </c>
      <c r="G8" s="10">
        <v>26.606059999999999</v>
      </c>
      <c r="H8" s="11">
        <v>30.875150000000001</v>
      </c>
      <c r="I8" s="12">
        <v>277.8125</v>
      </c>
      <c r="J8" s="10">
        <v>90.642859999999999</v>
      </c>
      <c r="K8" s="11">
        <v>123.7711</v>
      </c>
      <c r="L8" s="12">
        <v>119.697</v>
      </c>
      <c r="M8" s="10">
        <v>166.09889999999999</v>
      </c>
      <c r="N8" s="10">
        <v>149.52109999999999</v>
      </c>
      <c r="P8" s="3" t="s">
        <v>6</v>
      </c>
      <c r="Q8" s="5">
        <f>AVERAGE(C8:E8)</f>
        <v>40.335746666666665</v>
      </c>
      <c r="R8" s="21">
        <f>(STDEV(C8:E8))/(SQRT(COUNT(C8:E8)))</f>
        <v>5.1444443255494354</v>
      </c>
      <c r="S8" s="6">
        <f>AVERAGE(F8:H8)</f>
        <v>26.968879999999999</v>
      </c>
      <c r="T8" s="21">
        <f>STDEV(F8:H8)/SQRT(COUNT(F8:H8))</f>
        <v>2.1581867994453248</v>
      </c>
      <c r="U8" s="6">
        <f>AVERAGE(I8:K8)</f>
        <v>164.07548666666665</v>
      </c>
      <c r="V8" s="21">
        <f>STDEV(I8:K8)/SQRT(COUNT(I8:K8))</f>
        <v>57.667007386848546</v>
      </c>
      <c r="W8" s="6">
        <f>AVERAGE(L8:N8)</f>
        <v>145.10566666666665</v>
      </c>
      <c r="X8" s="17">
        <f>STDEV(L8:N8)/SQRT(COUNT(L8:N8))</f>
        <v>13.575788737593879</v>
      </c>
      <c r="Z8" s="67"/>
      <c r="AA8" s="45" t="s">
        <v>4</v>
      </c>
      <c r="AB8" s="29" t="str">
        <f>IF(AD6&lt;=0.0001,"****",(IF(AD6&lt;=0.001,"***",(IF(AD6&lt;=0.01,"**",(IF(AD6&lt;=0.05,"*",AD6)))))))</f>
        <v>**</v>
      </c>
      <c r="AC8" s="31"/>
      <c r="AD8" s="30"/>
      <c r="AE8" s="50">
        <f>_xlfn.T.TEST($I$7:$K$7,L7:N7,2,2)</f>
        <v>4.6439042870038853E-2</v>
      </c>
      <c r="AI8" s="22"/>
      <c r="AM8" s="22"/>
    </row>
    <row r="9" spans="1:39">
      <c r="B9" s="3" t="s">
        <v>7</v>
      </c>
      <c r="C9" s="10">
        <v>45.359529999999999</v>
      </c>
      <c r="D9" s="10">
        <v>32.330249999999999</v>
      </c>
      <c r="E9" s="11">
        <v>50.534190000000002</v>
      </c>
      <c r="F9" s="12">
        <v>36.020409999999998</v>
      </c>
      <c r="G9" s="10">
        <v>27.580950000000001</v>
      </c>
      <c r="H9" s="11">
        <v>34.315199999999997</v>
      </c>
      <c r="I9" s="12">
        <v>3243.8850000000002</v>
      </c>
      <c r="J9" s="10">
        <v>2280.7809999999999</v>
      </c>
      <c r="K9" s="11">
        <v>2745.0940000000001</v>
      </c>
      <c r="L9" s="12">
        <v>2358.0360000000001</v>
      </c>
      <c r="M9" s="10">
        <v>2014.607</v>
      </c>
      <c r="N9" s="10">
        <v>2572.373</v>
      </c>
      <c r="P9" s="3" t="s">
        <v>7</v>
      </c>
      <c r="Q9" s="5">
        <f>AVERAGE(C9:E9)</f>
        <v>42.741323333333334</v>
      </c>
      <c r="R9" s="21">
        <f>(STDEV(C9:E9))/(SQRT(COUNT(C9:E9)))</f>
        <v>5.4156290029547396</v>
      </c>
      <c r="S9" s="6">
        <f>AVERAGE(F9:H9)</f>
        <v>32.638853333333337</v>
      </c>
      <c r="T9" s="21">
        <f>STDEV(F9:H9)/SQRT(COUNT(F9:H9))</f>
        <v>2.576413843765073</v>
      </c>
      <c r="U9" s="6">
        <f>AVERAGE(I9:K9)</f>
        <v>2756.5866666666666</v>
      </c>
      <c r="V9" s="21">
        <f>STDEV(I9:K9)/SQRT(COUNT(I9:K9))</f>
        <v>278.08355443663208</v>
      </c>
      <c r="W9" s="6">
        <f>AVERAGE(L9:N9)</f>
        <v>2315.0053333333331</v>
      </c>
      <c r="X9" s="17">
        <f>STDEV(L9:N9)/SQRT(COUNT(L9:N9))</f>
        <v>162.4443047060883</v>
      </c>
      <c r="Z9" s="67"/>
      <c r="AA9" s="46" t="s">
        <v>5</v>
      </c>
      <c r="AB9" s="47" t="str">
        <f>IF(AE6&lt;=0.0001,"****",(IF(AE6&lt;=0.001,"***",(IF(AE6&lt;=0.01,"**",(IF(AE6&lt;=0.05,"*",AE6)))))))</f>
        <v>*</v>
      </c>
      <c r="AC9" s="40" t="str">
        <f>IF(AE7&lt;=0.0001,"****",(IF(AE7&lt;=0.001,"***",(IF(AE7&lt;=0.01,"**",(IF(AE7&lt;=0.05,"*",AE7)))))))</f>
        <v>*</v>
      </c>
      <c r="AD9" s="41" t="str">
        <f>IF(AE8&lt;=0.0001,"****",(IF(AE8&lt;=0.001,"***",(IF(AE8&lt;=0.01,"**",(IF(AE8&lt;=0.05,"*",AE8)))))))</f>
        <v>*</v>
      </c>
      <c r="AE9" s="42"/>
      <c r="AF9" s="23"/>
      <c r="AG9" s="23"/>
      <c r="AH9" s="23"/>
      <c r="AI9" s="48"/>
      <c r="AJ9" s="23"/>
      <c r="AK9" s="23"/>
      <c r="AL9" s="23"/>
      <c r="AM9" s="48"/>
    </row>
    <row r="10" spans="1:39">
      <c r="Z10" s="68" t="s">
        <v>6</v>
      </c>
      <c r="AA10" s="43" t="s">
        <v>0</v>
      </c>
      <c r="AB10" s="29" t="str">
        <f>IF(AF6&lt;=0.0001,"****",(IF(AF6&lt;=0.001,"***",(IF(AF6&lt;=0.01,"**",(IF(AF6&lt;=0.05,"*",AF6)))))))</f>
        <v>**</v>
      </c>
      <c r="AC10" s="31"/>
      <c r="AD10" s="31"/>
      <c r="AE10" s="32"/>
      <c r="AF10" s="49"/>
      <c r="AG10" s="25">
        <f>_xlfn.T.TEST($C$8:$E$8,F8:H8,2,2)</f>
        <v>7.4679022677611825E-2</v>
      </c>
      <c r="AH10" s="25">
        <f>_xlfn.T.TEST($C$8:$E$8,I8:K8,2,2)</f>
        <v>9.9391609224511207E-2</v>
      </c>
      <c r="AI10" s="34">
        <f>_xlfn.T.TEST($C$8:$E$8,L8:N8,2,2)</f>
        <v>1.9550901053941691E-3</v>
      </c>
      <c r="AJ10" s="31"/>
      <c r="AK10" s="31"/>
      <c r="AL10" s="31"/>
      <c r="AM10" s="32"/>
    </row>
    <row r="11" spans="1:39">
      <c r="W11" t="s">
        <v>23</v>
      </c>
      <c r="X11" t="s">
        <v>28</v>
      </c>
      <c r="Z11" s="68"/>
      <c r="AA11" s="44" t="s">
        <v>1</v>
      </c>
      <c r="AB11" s="33"/>
      <c r="AC11" s="31"/>
      <c r="AD11" s="31"/>
      <c r="AE11" s="32"/>
      <c r="AF11" s="34">
        <f>IF(AG10&lt;=0.0001,"****",(IF(AG10&lt;=0.001,"***",(IF(AG10&lt;=0.01,"**",(IF(AG10&lt;=0.05,"*",AG10)))))))</f>
        <v>7.4679022677611825E-2</v>
      </c>
      <c r="AG11" s="35"/>
      <c r="AH11" s="31"/>
      <c r="AI11" s="50">
        <f>_xlfn.T.TEST($F$8:$H$8,L8:N8,2,2)</f>
        <v>1.0072368263054807E-3</v>
      </c>
      <c r="AJ11" s="31"/>
      <c r="AK11" s="31"/>
      <c r="AL11" s="31"/>
      <c r="AM11" s="32"/>
    </row>
    <row r="12" spans="1:39">
      <c r="W12">
        <v>1E-4</v>
      </c>
      <c r="X12" t="s">
        <v>27</v>
      </c>
      <c r="Z12" s="68"/>
      <c r="AA12" s="45" t="s">
        <v>4</v>
      </c>
      <c r="AB12" s="33"/>
      <c r="AC12" s="31"/>
      <c r="AD12" s="31"/>
      <c r="AE12" s="32"/>
      <c r="AF12" s="25">
        <f>IF(AH10&lt;=0.0001,"****",(IF(AH10&lt;=0.001,"***",(IF(AH10&lt;=0.01,"**",(IF(AH10&lt;=0.05,"*",AH10)))))))</f>
        <v>9.9391609224511207E-2</v>
      </c>
      <c r="AG12" s="31"/>
      <c r="AH12" s="30"/>
      <c r="AI12" s="54">
        <f>_xlfn.T.TEST($I$8:$K$8,L8:N8,2,2)</f>
        <v>0.7648444213032416</v>
      </c>
      <c r="AJ12" s="31"/>
      <c r="AK12" s="31"/>
      <c r="AL12" s="31"/>
      <c r="AM12" s="32"/>
    </row>
    <row r="13" spans="1:39">
      <c r="W13">
        <v>1E-3</v>
      </c>
      <c r="X13" t="s">
        <v>26</v>
      </c>
      <c r="Z13" s="68"/>
      <c r="AA13" s="46" t="s">
        <v>5</v>
      </c>
      <c r="AB13" s="53"/>
      <c r="AC13" s="39"/>
      <c r="AD13" s="39"/>
      <c r="AE13" s="51"/>
      <c r="AF13" s="40" t="str">
        <f>IF(AI10&lt;=0.0001,"****",(IF(AI10&lt;=0.001,"***",(IF(AI10&lt;=0.01,"**",(IF(AI10&lt;=0.05,"*",AI10)))))))</f>
        <v>**</v>
      </c>
      <c r="AG13" s="40" t="str">
        <f>IF(AI11&lt;=0.0001,"****",(IF(AI11&lt;=0.001,"***",(IF(AI11&lt;=0.01,"**",(IF(AI11&lt;=0.05,"*",AI11)))))))</f>
        <v>**</v>
      </c>
      <c r="AH13" s="41">
        <f>IF(AI12&lt;=0.0001,"****",(IF(AI12&lt;=0.001,"***",(IF(AI12&lt;=0.01,"**",(IF(AI12&lt;=0.05,"*",AI12)))))))</f>
        <v>0.7648444213032416</v>
      </c>
      <c r="AI13" s="42"/>
      <c r="AJ13" s="39"/>
      <c r="AK13" s="39"/>
      <c r="AL13" s="39"/>
      <c r="AM13" s="51"/>
    </row>
    <row r="14" spans="1:39">
      <c r="W14">
        <v>0.01</v>
      </c>
      <c r="X14" t="s">
        <v>25</v>
      </c>
      <c r="Z14" s="68" t="s">
        <v>7</v>
      </c>
      <c r="AA14" s="43" t="s">
        <v>0</v>
      </c>
      <c r="AB14" s="29" t="str">
        <f>IF(AJ6&lt;=0.0001,"****",(IF(AJ6&lt;=0.001,"***",(IF(AJ6&lt;=0.01,"**",(IF(AJ6&lt;=0.05,"*",AJ6)))))))</f>
        <v>**</v>
      </c>
      <c r="AC14" s="31"/>
      <c r="AD14" s="31"/>
      <c r="AE14" s="32"/>
      <c r="AF14" s="31"/>
      <c r="AG14" s="31"/>
      <c r="AH14" s="31"/>
      <c r="AI14" s="32"/>
      <c r="AJ14" s="52"/>
      <c r="AK14" s="25">
        <f>_xlfn.T.TEST($C$9:$E$9,F9:H9,2,2)</f>
        <v>0.16736536475464941</v>
      </c>
      <c r="AL14" s="25">
        <f>_xlfn.T.TEST($C$9:$E$9,I9:K9,2,2)</f>
        <v>6.180532200186085E-4</v>
      </c>
      <c r="AM14" s="50">
        <f>_xlfn.T.TEST($C$9:$E$9,L9:N9,2,2)</f>
        <v>1.5185477356118008E-4</v>
      </c>
    </row>
    <row r="15" spans="1:39">
      <c r="W15">
        <v>0.05</v>
      </c>
      <c r="X15" t="s">
        <v>24</v>
      </c>
      <c r="Z15" s="68"/>
      <c r="AA15" s="44" t="s">
        <v>1</v>
      </c>
      <c r="AB15" s="33"/>
      <c r="AC15" s="31"/>
      <c r="AD15" s="31"/>
      <c r="AE15" s="32"/>
      <c r="AF15" s="31"/>
      <c r="AG15" s="31"/>
      <c r="AH15" s="31"/>
      <c r="AI15" s="32"/>
      <c r="AJ15" s="34">
        <f>IF(AK14&lt;=0.0001,"****",(IF(AK14&lt;=0.001,"***",(IF(AK14&lt;=0.01,"**",(IF(AK14&lt;=0.05,"*",AK14)))))))</f>
        <v>0.16736536475464941</v>
      </c>
      <c r="AK15" s="30"/>
      <c r="AL15" s="31"/>
      <c r="AM15" s="50">
        <f>_xlfn.T.TEST($F$9:$H$9,L9:N9,2,2)</f>
        <v>1.48976035893388E-4</v>
      </c>
    </row>
    <row r="16" spans="1:39">
      <c r="Z16" s="68"/>
      <c r="AA16" s="45" t="s">
        <v>4</v>
      </c>
      <c r="AB16" s="33"/>
      <c r="AC16" s="31"/>
      <c r="AD16" s="31" t="s">
        <v>12</v>
      </c>
      <c r="AE16" s="32"/>
      <c r="AF16" s="31"/>
      <c r="AG16" s="31"/>
      <c r="AH16" s="31"/>
      <c r="AI16" s="32"/>
      <c r="AJ16" s="25" t="str">
        <f>IF(AL14&lt;=0.0001,"****",(IF(AL14&lt;=0.001,"***",(IF(AL14&lt;=0.01,"**",(IF(AL14&lt;=0.05,"*",AL14)))))))</f>
        <v>***</v>
      </c>
      <c r="AK16" s="31"/>
      <c r="AL16" s="30"/>
      <c r="AM16" s="54">
        <f>_xlfn.T.TEST($I$9:$K$9,L9:N9,2,2)</f>
        <v>0.2422238576791105</v>
      </c>
    </row>
    <row r="17" spans="10:39">
      <c r="J17" s="19"/>
      <c r="U17" t="s">
        <v>13</v>
      </c>
      <c r="Z17" s="68"/>
      <c r="AA17" s="46" t="s">
        <v>5</v>
      </c>
      <c r="AB17" s="53"/>
      <c r="AC17" s="39"/>
      <c r="AD17" s="39"/>
      <c r="AE17" s="51"/>
      <c r="AF17" s="39"/>
      <c r="AG17" s="39"/>
      <c r="AH17" s="39"/>
      <c r="AI17" s="51"/>
      <c r="AJ17" s="40" t="str">
        <f>IF(AM14&lt;=0.0001,"****",(IF(AM14&lt;=0.001,"***",(IF(AM14&lt;=0.01,"**",(IF(AM14&lt;=0.05,"*",AM14)))))))</f>
        <v>***</v>
      </c>
      <c r="AK17" s="40" t="str">
        <f>IF(AM15&lt;=0.0001,"****",(IF(AM15&lt;=0.001,"***",(IF(AM15&lt;=0.01,"**",(IF(AM15&lt;=0.05,"*",AM15)))))))</f>
        <v>***</v>
      </c>
      <c r="AL17" s="41">
        <f>IF(AM16&lt;=0.0001,"****",(IF(AM16&lt;=0.001,"***",(IF(AM16&lt;=0.01,"**",(IF(AM16&lt;=0.05,"*",AM16)))))))</f>
        <v>0.2422238576791105</v>
      </c>
      <c r="AM17" s="42"/>
    </row>
    <row r="18" spans="10:39">
      <c r="J18" s="19"/>
    </row>
    <row r="19" spans="10:39">
      <c r="J19" s="19"/>
    </row>
  </sheetData>
  <mergeCells count="14">
    <mergeCell ref="C6:E6"/>
    <mergeCell ref="F6:H6"/>
    <mergeCell ref="I6:K6"/>
    <mergeCell ref="L6:N6"/>
    <mergeCell ref="Z14:Z17"/>
    <mergeCell ref="AF4:AI4"/>
    <mergeCell ref="AJ4:AM4"/>
    <mergeCell ref="Z6:Z9"/>
    <mergeCell ref="Z10:Z13"/>
    <mergeCell ref="Q5:R5"/>
    <mergeCell ref="S5:T5"/>
    <mergeCell ref="U5:V5"/>
    <mergeCell ref="W5:X5"/>
    <mergeCell ref="AB4:AE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Fig2A</vt:lpstr>
      <vt:lpstr>Fig2B</vt:lpstr>
      <vt:lpstr>Fig2C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2020-07-30T21:40:58Z</dcterms:modified>
</cp:coreProperties>
</file>