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5280" windowWidth="28740" windowHeight="12240"/>
  </bookViews>
  <sheets>
    <sheet name="Fig4" sheetId="13" r:id="rId1"/>
  </sheets>
  <definedNames>
    <definedName name="Figure_2A" localSheetId="0">'Fig4'!$B$6:$V$9</definedName>
  </definedNames>
  <calcPr calcId="162913" concurrentCalc="0"/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" i="13" l="1"/>
  <c r="AU16" i="13"/>
  <c r="AU15" i="13"/>
  <c r="AU14" i="13"/>
  <c r="AT14" i="13"/>
  <c r="AS14" i="13"/>
  <c r="AQ12" i="13"/>
  <c r="AQ10" i="13"/>
  <c r="AP10" i="13"/>
  <c r="AO10" i="13"/>
  <c r="AR6" i="13"/>
  <c r="AN6" i="13"/>
  <c r="AM8" i="13"/>
  <c r="AM7" i="13"/>
  <c r="AM6" i="13"/>
  <c r="AL6" i="13"/>
  <c r="AK6" i="13"/>
  <c r="AT17" i="13"/>
  <c r="AS17" i="13"/>
  <c r="AR17" i="13"/>
  <c r="AR16" i="13"/>
  <c r="AR15" i="13"/>
  <c r="AJ14" i="13"/>
  <c r="AP13" i="13"/>
  <c r="AO13" i="13"/>
  <c r="AN13" i="13"/>
  <c r="AN12" i="13"/>
  <c r="AN11" i="13"/>
  <c r="AJ10" i="13"/>
  <c r="AL9" i="13"/>
  <c r="AK9" i="13"/>
  <c r="AJ9" i="13"/>
  <c r="AJ8" i="13"/>
  <c r="AJ7" i="13"/>
  <c r="AF9" i="13"/>
  <c r="AE9" i="13"/>
  <c r="AD9" i="13"/>
  <c r="AC9" i="13"/>
  <c r="AB9" i="13"/>
  <c r="AA9" i="13"/>
  <c r="Z9" i="13"/>
  <c r="Y9" i="13"/>
  <c r="AF8" i="13"/>
  <c r="AE8" i="13"/>
  <c r="AD8" i="13"/>
  <c r="AC8" i="13"/>
  <c r="AB8" i="13"/>
  <c r="AA8" i="13"/>
  <c r="Z8" i="13"/>
  <c r="Y8" i="13"/>
  <c r="AF7" i="13"/>
  <c r="AE7" i="13"/>
  <c r="AD7" i="13"/>
  <c r="AC7" i="13"/>
  <c r="AB7" i="13"/>
  <c r="AA7" i="13"/>
  <c r="Z7" i="13"/>
  <c r="Y7" i="13"/>
</calcChain>
</file>

<file path=xl/connections.xml><?xml version="1.0" encoding="utf-8"?>
<connections xmlns="http://schemas.openxmlformats.org/spreadsheetml/2006/main">
  <connection id="1" name="F5A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5A1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gure 2A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gure 2A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igure 2A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igure 2A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igure 2A1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igure 2A11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igure 2A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igure 2A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igure 2A3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igure 2A4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<sst xmlns="http://schemas.openxmlformats.org/spreadsheetml/2006/main" count="66" uniqueCount="22">
  <si>
    <t>CIS- TRANS-</t>
  </si>
  <si>
    <t>CIS- TRANS+</t>
  </si>
  <si>
    <t>WT</t>
  </si>
  <si>
    <t>hpr1Δ</t>
  </si>
  <si>
    <t>CIS+ TRANS-</t>
  </si>
  <si>
    <t>CIS+ TRANS+</t>
  </si>
  <si>
    <t>rnh1Δrnh201Δ</t>
  </si>
  <si>
    <t>Average</t>
  </si>
  <si>
    <t>SEM</t>
  </si>
  <si>
    <t xml:space="preserve"> </t>
  </si>
  <si>
    <t xml:space="preserve">   </t>
  </si>
  <si>
    <t>Statistics</t>
  </si>
  <si>
    <t>Data (recombination frequency x10^4)</t>
  </si>
  <si>
    <t>Recombination sistem (CIS): TL-LacZ</t>
  </si>
  <si>
    <t>Ectopic RNA (TRANS): pRS416-GAL:LacZ</t>
  </si>
  <si>
    <t>Figure 4</t>
  </si>
  <si>
    <t>P-value</t>
  </si>
  <si>
    <t>*</t>
  </si>
  <si>
    <t>**</t>
  </si>
  <si>
    <t>***</t>
  </si>
  <si>
    <t>****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</si>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</sst>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5D4D5"/>
        <bgColor indexed="64"/>
      </patternFill>
    </fill>
    <fill>
      <patternFill patternType="solid">
        <fgColor rgb="FFD36151"/>
        <bgColor indexed="64"/>
      </patternFill>
    </fill>
    <fill>
      <patternFill patternType="solid">
        <fgColor rgb="FF6683AE"/>
        <bgColor indexed="64"/>
      </patternFill>
    </fill>
    <fill>
      <patternFill patternType="solid">
        <fgColor rgb="FF87597F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 style="thin">
        <color rgb="FF7F7F7F"/>
      </bottom>
      <diagonal/>
    </border>
  </borders>
  <cellStyleXfs count="3">
    <xf numFmtId="0" fontId="0" fillId="0" borderId="0"/>
    <xf numFmtId="0" fontId="5" fillId="6" borderId="0" applyNumberFormat="0" applyBorder="0" applyAlignment="0" applyProtection="0"/>
    <xf numFmtId="0" fontId="6" fillId="7" borderId="6" applyNumberFormat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8" xfId="0" applyBorder="1"/>
    <xf numFmtId="0" fontId="6" fillId="7" borderId="10" xfId="2" applyBorder="1" applyAlignment="1">
      <alignment horizontal="center" vertical="center"/>
    </xf>
    <xf numFmtId="166" fontId="5" fillId="6" borderId="0" xfId="1" quotePrefix="1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5" fillId="6" borderId="12" xfId="1" quotePrefix="1" applyNumberFormat="1" applyBorder="1" applyAlignment="1">
      <alignment horizontal="center" vertical="center"/>
    </xf>
    <xf numFmtId="0" fontId="6" fillId="7" borderId="6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12" xfId="0" quotePrefix="1" applyNumberFormat="1" applyBorder="1" applyAlignment="1">
      <alignment horizontal="center" vertical="center"/>
    </xf>
    <xf numFmtId="166" fontId="5" fillId="6" borderId="7" xfId="1" quotePrefix="1" applyNumberFormat="1" applyBorder="1" applyAlignment="1">
      <alignment horizontal="center" vertical="center"/>
    </xf>
    <xf numFmtId="0" fontId="6" fillId="7" borderId="14" xfId="2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5" fillId="6" borderId="8" xfId="1" quotePrefix="1" applyNumberFormat="1" applyBorder="1" applyAlignment="1">
      <alignment horizontal="center" vertical="center"/>
    </xf>
    <xf numFmtId="166" fontId="5" fillId="6" borderId="15" xfId="1" quotePrefix="1" applyNumberFormat="1" applyBorder="1" applyAlignment="1">
      <alignment horizontal="center" vertical="center"/>
    </xf>
    <xf numFmtId="0" fontId="6" fillId="7" borderId="13" xfId="2" applyBorder="1" applyAlignment="1">
      <alignment horizontal="center" vertical="center"/>
    </xf>
    <xf numFmtId="0" fontId="2" fillId="2" borderId="4" xfId="0" applyFont="1" applyFill="1" applyBorder="1" applyAlignment="1"/>
    <xf numFmtId="0" fontId="1" fillId="3" borderId="3" xfId="0" applyFont="1" applyFill="1" applyBorder="1" applyAlignment="1"/>
    <xf numFmtId="0" fontId="1" fillId="4" borderId="3" xfId="0" applyFont="1" applyFill="1" applyBorder="1" applyAlignment="1"/>
    <xf numFmtId="0" fontId="1" fillId="5" borderId="4" xfId="0" applyFont="1" applyFill="1" applyBorder="1" applyAlignment="1"/>
    <xf numFmtId="166" fontId="5" fillId="6" borderId="9" xfId="1" quotePrefix="1" applyNumberFormat="1" applyBorder="1" applyAlignment="1">
      <alignment horizontal="center" vertical="center"/>
    </xf>
    <xf numFmtId="0" fontId="0" fillId="0" borderId="17" xfId="0" applyBorder="1"/>
    <xf numFmtId="0" fontId="6" fillId="7" borderId="16" xfId="2" applyBorder="1" applyAlignment="1">
      <alignment horizontal="center" vertical="center"/>
    </xf>
    <xf numFmtId="166" fontId="5" fillId="6" borderId="11" xfId="1" quotePrefix="1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7" borderId="18" xfId="2" applyBorder="1" applyAlignment="1">
      <alignment horizontal="center" vertical="center"/>
    </xf>
    <xf numFmtId="166" fontId="0" fillId="0" borderId="9" xfId="0" quotePrefix="1" applyNumberFormat="1" applyBorder="1" applyAlignment="1">
      <alignment horizontal="center" vertical="center"/>
    </xf>
    <xf numFmtId="166" fontId="5" fillId="6" borderId="19" xfId="1" quotePrefix="1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alcular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gure 2A" connectionId="1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topLeftCell="T1" zoomScale="70" zoomScaleNormal="70" zoomScalePageLayoutView="70" workbookViewId="0">
      <selection activeCell="AQ12" sqref="AQ12"/>
    </sheetView>
  </sheetViews>
  <sheetFormatPr baseColWidth="10" defaultColWidth="8.83203125" defaultRowHeight="14" x14ac:dyDescent="0"/>
  <cols>
    <col min="2" max="2" width="18.5" style="5" bestFit="1" customWidth="1"/>
    <col min="3" max="6" width="6.5" bestFit="1" customWidth="1"/>
    <col min="7" max="7" width="5.5" bestFit="1" customWidth="1"/>
    <col min="8" max="8" width="9.5" bestFit="1" customWidth="1"/>
    <col min="9" max="10" width="6.5" bestFit="1" customWidth="1"/>
    <col min="11" max="12" width="5.6640625" bestFit="1" customWidth="1"/>
    <col min="13" max="15" width="8.1640625" bestFit="1" customWidth="1"/>
    <col min="16" max="17" width="7.6640625" bestFit="1" customWidth="1"/>
    <col min="18" max="18" width="6.83203125" bestFit="1" customWidth="1"/>
    <col min="19" max="21" width="7.6640625" bestFit="1" customWidth="1"/>
    <col min="22" max="22" width="6.83203125" bestFit="1" customWidth="1"/>
    <col min="24" max="24" width="17.5" bestFit="1" customWidth="1"/>
    <col min="25" max="25" width="11.1640625" bestFit="1" customWidth="1"/>
    <col min="26" max="26" width="7.33203125" bestFit="1" customWidth="1"/>
    <col min="27" max="27" width="11.1640625" bestFit="1" customWidth="1"/>
    <col min="28" max="28" width="8.1640625" bestFit="1" customWidth="1"/>
    <col min="29" max="29" width="11.1640625" bestFit="1" customWidth="1"/>
    <col min="30" max="30" width="9.33203125" bestFit="1" customWidth="1"/>
    <col min="31" max="31" width="11.1640625" bestFit="1" customWidth="1"/>
    <col min="32" max="32" width="9.33203125" bestFit="1" customWidth="1"/>
    <col min="34" max="34" width="17.5" bestFit="1" customWidth="1"/>
    <col min="35" max="35" width="17.33203125" bestFit="1" customWidth="1"/>
    <col min="36" max="36" width="16.83203125" bestFit="1" customWidth="1"/>
    <col min="37" max="38" width="17.1640625" bestFit="1" customWidth="1"/>
    <col min="39" max="39" width="17.33203125" bestFit="1" customWidth="1"/>
    <col min="40" max="40" width="16.83203125" bestFit="1" customWidth="1"/>
    <col min="41" max="42" width="17.1640625" bestFit="1" customWidth="1"/>
    <col min="43" max="43" width="17.33203125" bestFit="1" customWidth="1"/>
    <col min="44" max="44" width="16.83203125" bestFit="1" customWidth="1"/>
    <col min="45" max="46" width="17.1640625" bestFit="1" customWidth="1"/>
    <col min="47" max="47" width="17.33203125" bestFit="1" customWidth="1"/>
  </cols>
  <sheetData>
    <row r="1" spans="1:47">
      <c r="A1" s="5" t="s">
        <v>15</v>
      </c>
    </row>
    <row r="2" spans="1:47">
      <c r="B2" s="5" t="s">
        <v>13</v>
      </c>
    </row>
    <row r="3" spans="1:47">
      <c r="B3" s="5" t="s">
        <v>14</v>
      </c>
    </row>
    <row r="4" spans="1:47">
      <c r="X4" s="5" t="s">
        <v>11</v>
      </c>
      <c r="AJ4" s="61" t="s">
        <v>2</v>
      </c>
      <c r="AK4" s="62"/>
      <c r="AL4" s="62"/>
      <c r="AM4" s="63"/>
      <c r="AN4" s="57" t="s">
        <v>3</v>
      </c>
      <c r="AO4" s="57"/>
      <c r="AP4" s="57"/>
      <c r="AQ4" s="58"/>
      <c r="AR4" s="57" t="s">
        <v>6</v>
      </c>
      <c r="AS4" s="57"/>
      <c r="AT4" s="57"/>
      <c r="AU4" s="58"/>
    </row>
    <row r="5" spans="1:47">
      <c r="B5" s="5" t="s">
        <v>12</v>
      </c>
      <c r="X5" t="s">
        <v>9</v>
      </c>
      <c r="Y5" s="47" t="s">
        <v>0</v>
      </c>
      <c r="Z5" s="48"/>
      <c r="AA5" s="49" t="s">
        <v>1</v>
      </c>
      <c r="AB5" s="51"/>
      <c r="AC5" s="52" t="s">
        <v>4</v>
      </c>
      <c r="AD5" s="54"/>
      <c r="AE5" s="55" t="s">
        <v>5</v>
      </c>
      <c r="AF5" s="56"/>
      <c r="AJ5" s="35" t="s">
        <v>0</v>
      </c>
      <c r="AK5" s="36" t="s">
        <v>1</v>
      </c>
      <c r="AL5" s="37" t="s">
        <v>4</v>
      </c>
      <c r="AM5" s="38" t="s">
        <v>5</v>
      </c>
      <c r="AN5" s="35" t="s">
        <v>0</v>
      </c>
      <c r="AO5" s="36" t="s">
        <v>1</v>
      </c>
      <c r="AP5" s="37" t="s">
        <v>4</v>
      </c>
      <c r="AQ5" s="38" t="s">
        <v>5</v>
      </c>
      <c r="AR5" s="35" t="s">
        <v>0</v>
      </c>
      <c r="AS5" s="36" t="s">
        <v>1</v>
      </c>
      <c r="AT5" s="37" t="s">
        <v>4</v>
      </c>
      <c r="AU5" s="38" t="s">
        <v>5</v>
      </c>
    </row>
    <row r="6" spans="1:47">
      <c r="C6" s="47" t="s">
        <v>0</v>
      </c>
      <c r="D6" s="47"/>
      <c r="E6" s="47"/>
      <c r="F6" s="47"/>
      <c r="G6" s="48"/>
      <c r="H6" s="49" t="s">
        <v>1</v>
      </c>
      <c r="I6" s="50"/>
      <c r="J6" s="50"/>
      <c r="K6" s="50"/>
      <c r="L6" s="51"/>
      <c r="M6" s="52" t="s">
        <v>4</v>
      </c>
      <c r="N6" s="53"/>
      <c r="O6" s="53"/>
      <c r="P6" s="53"/>
      <c r="Q6" s="54"/>
      <c r="R6" s="55" t="s">
        <v>5</v>
      </c>
      <c r="S6" s="56"/>
      <c r="T6" s="56"/>
      <c r="U6" s="56"/>
      <c r="V6" s="56"/>
      <c r="Y6" s="6" t="s">
        <v>7</v>
      </c>
      <c r="Z6" s="7" t="s">
        <v>8</v>
      </c>
      <c r="AA6" s="11" t="s">
        <v>7</v>
      </c>
      <c r="AB6" s="7" t="s">
        <v>8</v>
      </c>
      <c r="AC6" s="11" t="s">
        <v>7</v>
      </c>
      <c r="AD6" s="7" t="s">
        <v>8</v>
      </c>
      <c r="AE6" s="11" t="s">
        <v>7</v>
      </c>
      <c r="AF6" s="6" t="s">
        <v>8</v>
      </c>
      <c r="AH6" s="59" t="s">
        <v>2</v>
      </c>
      <c r="AI6" s="35" t="s">
        <v>0</v>
      </c>
      <c r="AJ6" s="20"/>
      <c r="AK6" s="21">
        <f>_xlfn.T.TEST($C$7:$G$7,H7:L7,2,2)</f>
        <v>0.16639772111437309</v>
      </c>
      <c r="AL6" s="21">
        <f>_xlfn.T.TEST($C$7:$G$7,M7:Q7,2,2)</f>
        <v>1.6642638609545687E-3</v>
      </c>
      <c r="AM6" s="29">
        <f>_xlfn.T.TEST($C$7:$G$7,R7:V7,2,2)</f>
        <v>3.2302091957804374E-3</v>
      </c>
      <c r="AN6" s="21">
        <f>_xlfn.T.TEST($C$7:$G$7,C8:G8,2,2)</f>
        <v>9.7332262948739137E-6</v>
      </c>
      <c r="AO6" s="22"/>
      <c r="AP6" s="22"/>
      <c r="AQ6" s="23"/>
      <c r="AR6" s="21">
        <f>_xlfn.T.TEST($C$7:$G$7,C9:G9,2,2)</f>
        <v>7.5272969759753284E-6</v>
      </c>
      <c r="AS6" s="22"/>
      <c r="AT6" s="22"/>
      <c r="AU6" s="23"/>
    </row>
    <row r="7" spans="1:47">
      <c r="B7" s="1" t="s">
        <v>2</v>
      </c>
      <c r="C7" s="13">
        <v>5.0999999999999996</v>
      </c>
      <c r="D7" s="13">
        <v>7.5</v>
      </c>
      <c r="E7" s="13">
        <v>5.01</v>
      </c>
      <c r="F7" s="13">
        <v>5.5</v>
      </c>
      <c r="G7" s="15">
        <v>6.09</v>
      </c>
      <c r="H7" s="14">
        <v>2.06</v>
      </c>
      <c r="I7" s="13">
        <v>8.3000000000000007</v>
      </c>
      <c r="J7" s="13">
        <v>3.12</v>
      </c>
      <c r="K7" s="13">
        <v>3.2</v>
      </c>
      <c r="L7" s="15">
        <v>3.5</v>
      </c>
      <c r="M7" s="14">
        <v>36.799999999999997</v>
      </c>
      <c r="N7" s="13">
        <v>35.5</v>
      </c>
      <c r="O7" s="13">
        <v>10.7</v>
      </c>
      <c r="P7" s="13">
        <v>35.299999999999997</v>
      </c>
      <c r="Q7" s="15">
        <v>44.8</v>
      </c>
      <c r="R7" s="14">
        <v>10.4</v>
      </c>
      <c r="S7" s="13">
        <v>47.8</v>
      </c>
      <c r="T7" s="13">
        <v>31.6</v>
      </c>
      <c r="U7" s="13">
        <v>37.1</v>
      </c>
      <c r="V7" s="13">
        <v>29.3</v>
      </c>
      <c r="X7" s="1" t="s">
        <v>2</v>
      </c>
      <c r="Y7" s="2">
        <f>AVERAGE(C7:G7)</f>
        <v>5.84</v>
      </c>
      <c r="Z7" s="12">
        <f>(STDEV(C7:G7))/(SQRT(COUNT(C7:G7)))</f>
        <v>0.4566289522139389</v>
      </c>
      <c r="AA7" s="3">
        <f>AVERAGE(H7:L7)</f>
        <v>4.0359999999999996</v>
      </c>
      <c r="AB7" s="12">
        <f>STDEV(H7:L7)/SQRT(COUNT(H7:L7))</f>
        <v>1.0934239799821484</v>
      </c>
      <c r="AC7" s="3">
        <f>AVERAGE(M7:Q7)</f>
        <v>32.619999999999997</v>
      </c>
      <c r="AD7" s="12">
        <f>STDEV(M7:Q7)/SQRT(COUNT(M7:Q7))</f>
        <v>5.7523386548429132</v>
      </c>
      <c r="AE7" s="3">
        <f>AVERAGE(R7:V7)</f>
        <v>31.240000000000002</v>
      </c>
      <c r="AF7" s="8">
        <f>STDEV(R7:V7)/SQRT(COUNT(R7:V7))</f>
        <v>6.1105318917423137</v>
      </c>
      <c r="AH7" s="59"/>
      <c r="AI7" s="36" t="s">
        <v>1</v>
      </c>
      <c r="AJ7" s="24">
        <f>IF(AK6&lt;=0.0001,"****",(IF(AK6&lt;=0.001,"***",(IF(AK6&lt;=0.01,"**",(IF(AK6&lt;=0.05,"*",AK6)))))))</f>
        <v>0.16639772111437309</v>
      </c>
      <c r="AK7" s="25"/>
      <c r="AL7" s="22"/>
      <c r="AM7" s="42">
        <f>_xlfn.T.TEST($H$7:$L$7,R7:V7,2,2)</f>
        <v>2.3413211253596618E-3</v>
      </c>
      <c r="AQ7" s="18"/>
      <c r="AU7" s="18"/>
    </row>
    <row r="8" spans="1:47">
      <c r="B8" s="4" t="s">
        <v>3</v>
      </c>
      <c r="C8" s="13">
        <v>12.1</v>
      </c>
      <c r="D8" s="13">
        <v>14.6</v>
      </c>
      <c r="E8" s="13">
        <v>13.65</v>
      </c>
      <c r="F8" s="13">
        <v>11.5</v>
      </c>
      <c r="G8" s="15">
        <v>12.6</v>
      </c>
      <c r="H8" s="14">
        <v>12.04</v>
      </c>
      <c r="I8" s="13">
        <v>45.6</v>
      </c>
      <c r="J8" s="13">
        <v>47.4</v>
      </c>
      <c r="K8" s="13">
        <v>14.9</v>
      </c>
      <c r="L8" s="15">
        <v>23.9</v>
      </c>
      <c r="M8" s="14">
        <v>141</v>
      </c>
      <c r="N8" s="13">
        <v>549</v>
      </c>
      <c r="O8" s="13">
        <v>313</v>
      </c>
      <c r="P8" s="13">
        <v>439</v>
      </c>
      <c r="Q8" s="15">
        <v>419</v>
      </c>
      <c r="R8" s="14">
        <v>301</v>
      </c>
      <c r="S8" s="13">
        <v>410</v>
      </c>
      <c r="T8" s="13">
        <v>269</v>
      </c>
      <c r="U8" s="16"/>
      <c r="V8" s="16"/>
      <c r="X8" s="4" t="s">
        <v>3</v>
      </c>
      <c r="Y8" s="2">
        <f>AVERAGE(C8:G8)</f>
        <v>12.89</v>
      </c>
      <c r="Z8" s="12">
        <f>(STDEV(C8:G8))/(SQRT(COUNT(C8:G8)))</f>
        <v>0.55416604009989634</v>
      </c>
      <c r="AA8" s="3">
        <f>AVERAGE(H8:L8)</f>
        <v>28.768000000000001</v>
      </c>
      <c r="AB8" s="12">
        <f>STDEV(H8:L8)/SQRT(COUNT(H8:L8))</f>
        <v>7.5043736580743348</v>
      </c>
      <c r="AC8" s="3">
        <f>AVERAGE(M8:Q8)</f>
        <v>372.2</v>
      </c>
      <c r="AD8" s="12">
        <f>STDEV(M8:Q8)/SQRT(COUNT(M8:Q8))</f>
        <v>68.872636075585206</v>
      </c>
      <c r="AE8" s="3">
        <f>AVERAGE(R8:V8)</f>
        <v>326.66666666666669</v>
      </c>
      <c r="AF8" s="8">
        <f>STDEV(R8:V8)/SQRT(COUNT(R8:V8))</f>
        <v>42.678383807783163</v>
      </c>
      <c r="AH8" s="59"/>
      <c r="AI8" s="37" t="s">
        <v>4</v>
      </c>
      <c r="AJ8" s="24" t="str">
        <f>IF(AL6&lt;=0.0001,"****",(IF(AL6&lt;=0.001,"***",(IF(AL6&lt;=0.01,"**",(IF(AL6&lt;=0.05,"*",AL6)))))))</f>
        <v>**</v>
      </c>
      <c r="AK8" s="26"/>
      <c r="AL8" s="25"/>
      <c r="AM8" s="42">
        <f>_xlfn.T.TEST($M$7:$Q$7,R7:V7,2,2)</f>
        <v>0.87346395670228294</v>
      </c>
      <c r="AQ8" s="18"/>
      <c r="AU8" s="18"/>
    </row>
    <row r="9" spans="1:47">
      <c r="B9" s="4" t="s">
        <v>6</v>
      </c>
      <c r="C9" s="13">
        <v>22.5</v>
      </c>
      <c r="D9" s="13">
        <v>23.6</v>
      </c>
      <c r="E9" s="13">
        <v>19.3</v>
      </c>
      <c r="F9" s="16"/>
      <c r="G9" s="17"/>
      <c r="H9" s="14">
        <v>19.809999999999999</v>
      </c>
      <c r="I9" s="13">
        <v>12.44</v>
      </c>
      <c r="J9" s="13">
        <v>40.1</v>
      </c>
      <c r="K9" s="16"/>
      <c r="L9" s="17"/>
      <c r="M9" s="14">
        <v>152</v>
      </c>
      <c r="N9" s="13">
        <v>183</v>
      </c>
      <c r="O9" s="13">
        <v>116</v>
      </c>
      <c r="P9" s="16"/>
      <c r="Q9" s="17"/>
      <c r="R9" s="14">
        <v>132</v>
      </c>
      <c r="S9" s="13">
        <v>189</v>
      </c>
      <c r="T9" s="13">
        <v>103</v>
      </c>
      <c r="U9" s="16"/>
      <c r="V9" s="16"/>
      <c r="X9" s="4" t="s">
        <v>6</v>
      </c>
      <c r="Y9" s="2">
        <f>AVERAGE(C9:G9)</f>
        <v>21.8</v>
      </c>
      <c r="Z9" s="12">
        <f>(STDEV(C9:G9))/(SQRT(COUNT(C9:G9)))</f>
        <v>1.2897028081435404</v>
      </c>
      <c r="AA9" s="3">
        <f>AVERAGE(H9:L9)</f>
        <v>24.116666666666664</v>
      </c>
      <c r="AB9" s="12">
        <f>STDEV(H9:L9)/SQRT(COUNT(H9:L9))</f>
        <v>8.270014778973767</v>
      </c>
      <c r="AC9" s="3">
        <f>AVERAGE(M9:Q9)</f>
        <v>150.33333333333334</v>
      </c>
      <c r="AD9" s="12">
        <f>STDEV(M9:Q9)/SQRT(COUNT(M9:Q9))</f>
        <v>19.35917812764216</v>
      </c>
      <c r="AE9" s="3">
        <f>AVERAGE(R9:V9)</f>
        <v>141.33333333333334</v>
      </c>
      <c r="AF9" s="8">
        <f>STDEV(R9:V9)/SQRT(COUNT(R9:V9))</f>
        <v>25.260861250383186</v>
      </c>
      <c r="AH9" s="59"/>
      <c r="AI9" s="38" t="s">
        <v>5</v>
      </c>
      <c r="AJ9" s="39" t="str">
        <f>IF(AM6&lt;=0.0001,"****",(IF(AM6&lt;=0.001,"***",(IF(AM6&lt;=0.01,"**",(IF(AM6&lt;=0.05,"*",AM6)))))))</f>
        <v>**</v>
      </c>
      <c r="AK9" s="32" t="str">
        <f>IF(AM7&lt;=0.0001,"****",(IF(AM7&lt;=0.001,"***",(IF(AM7&lt;=0.01,"**",(IF(AM7&lt;=0.05,"*",AM7)))))))</f>
        <v>**</v>
      </c>
      <c r="AL9" s="33">
        <f>IF(AM8&lt;=0.0001,"****",(IF(AM8&lt;=0.001,"***",(IF(AM8&lt;=0.01,"**",(IF(AM8&lt;=0.05,"*",AM8)))))))</f>
        <v>0.87346395670228294</v>
      </c>
      <c r="AM9" s="34"/>
      <c r="AN9" s="19"/>
      <c r="AO9" s="19"/>
      <c r="AP9" s="19"/>
      <c r="AQ9" s="40"/>
      <c r="AR9" s="19"/>
      <c r="AS9" s="19"/>
      <c r="AT9" s="19"/>
      <c r="AU9" s="40"/>
    </row>
    <row r="10" spans="1:47">
      <c r="AH10" s="60" t="s">
        <v>3</v>
      </c>
      <c r="AI10" s="35" t="s">
        <v>0</v>
      </c>
      <c r="AJ10" s="24" t="str">
        <f>IF(AN6&lt;=0.0001,"****",(IF(AN6&lt;=0.001,"***",(IF(AN6&lt;=0.01,"**",(IF(AN6&lt;=0.05,"*",AN6)))))))</f>
        <v>****</v>
      </c>
      <c r="AK10" s="26"/>
      <c r="AL10" s="26"/>
      <c r="AM10" s="27"/>
      <c r="AN10" s="41"/>
      <c r="AO10" s="21">
        <f>_xlfn.T.TEST($C$8:$G$8,H8:L8,2,2)</f>
        <v>6.7864089597291052E-2</v>
      </c>
      <c r="AP10" s="21">
        <f>_xlfn.T.TEST($C$8:$G$8,M8:Q8,2,2)</f>
        <v>8.0566973789577482E-4</v>
      </c>
      <c r="AQ10" s="42">
        <f>_xlfn.T.TEST($C$8:$G$8,R8:V8,2,2)</f>
        <v>5.5834813858334689E-5</v>
      </c>
      <c r="AR10" s="26"/>
      <c r="AS10" s="26"/>
      <c r="AT10" s="26"/>
      <c r="AU10" s="27"/>
    </row>
    <row r="11" spans="1:47">
      <c r="AE11" t="s">
        <v>16</v>
      </c>
      <c r="AF11" t="s">
        <v>21</v>
      </c>
      <c r="AH11" s="60"/>
      <c r="AI11" s="36" t="s">
        <v>1</v>
      </c>
      <c r="AJ11" s="28"/>
      <c r="AK11" s="26"/>
      <c r="AL11" s="26"/>
      <c r="AM11" s="27"/>
      <c r="AN11" s="29">
        <f>IF(AO10&lt;=0.0001,"****",(IF(AO10&lt;=0.001,"***",(IF(AO10&lt;=0.01,"**",(IF(AO10&lt;=0.05,"*",AO10)))))))</f>
        <v>6.7864089597291052E-2</v>
      </c>
      <c r="AO11" s="30"/>
      <c r="AP11" s="26"/>
      <c r="AQ11" s="42">
        <f>_xlfn.T.TEST($H$8:$L$8,R8:V8,2,2)</f>
        <v>9.8884036513944805E-5</v>
      </c>
      <c r="AR11" s="26"/>
      <c r="AS11" s="26"/>
      <c r="AT11" s="26"/>
      <c r="AU11" s="27"/>
    </row>
    <row r="12" spans="1:47">
      <c r="AE12">
        <v>1E-4</v>
      </c>
      <c r="AF12" t="s">
        <v>20</v>
      </c>
      <c r="AH12" s="60"/>
      <c r="AI12" s="37" t="s">
        <v>4</v>
      </c>
      <c r="AJ12" s="28"/>
      <c r="AK12" s="26"/>
      <c r="AL12" s="26"/>
      <c r="AM12" s="27"/>
      <c r="AN12" s="21" t="str">
        <f>IF(AP10&lt;=0.0001,"****",(IF(AP10&lt;=0.001,"***",(IF(AP10&lt;=0.01,"**",(IF(AP10&lt;=0.05,"*",AP10)))))))</f>
        <v>***</v>
      </c>
      <c r="AO12" s="26"/>
      <c r="AP12" s="25"/>
      <c r="AQ12" s="46">
        <f>_xlfn.T.TEST($M$8:$Q$8,R8:V8,2,2)</f>
        <v>0.65526518677325907</v>
      </c>
      <c r="AR12" s="26"/>
      <c r="AS12" s="26"/>
      <c r="AT12" s="26"/>
      <c r="AU12" s="27"/>
    </row>
    <row r="13" spans="1:47">
      <c r="AE13">
        <v>1E-3</v>
      </c>
      <c r="AF13" t="s">
        <v>19</v>
      </c>
      <c r="AH13" s="60"/>
      <c r="AI13" s="38" t="s">
        <v>5</v>
      </c>
      <c r="AJ13" s="45"/>
      <c r="AK13" s="31"/>
      <c r="AL13" s="31"/>
      <c r="AM13" s="43"/>
      <c r="AN13" s="32" t="str">
        <f>IF(AQ10&lt;=0.0001,"****",(IF(AQ10&lt;=0.001,"***",(IF(AQ10&lt;=0.01,"**",(IF(AQ10&lt;=0.05,"*",AQ10)))))))</f>
        <v>****</v>
      </c>
      <c r="AO13" s="32" t="str">
        <f>IF(AQ11&lt;=0.0001,"****",(IF(AQ11&lt;=0.001,"***",(IF(AQ11&lt;=0.01,"**",(IF(AQ11&lt;=0.05,"*",AQ11)))))))</f>
        <v>****</v>
      </c>
      <c r="AP13" s="33">
        <f>IF(AQ12&lt;=0.0001,"****",(IF(AQ12&lt;=0.001,"***",(IF(AQ12&lt;=0.01,"**",(IF(AQ12&lt;=0.05,"*",AQ12)))))))</f>
        <v>0.65526518677325907</v>
      </c>
      <c r="AQ13" s="34"/>
      <c r="AR13" s="31"/>
      <c r="AS13" s="31"/>
      <c r="AT13" s="31"/>
      <c r="AU13" s="43"/>
    </row>
    <row r="14" spans="1:47">
      <c r="P14" s="9"/>
      <c r="AE14">
        <v>0.01</v>
      </c>
      <c r="AF14" t="s">
        <v>18</v>
      </c>
      <c r="AH14" s="60" t="s">
        <v>6</v>
      </c>
      <c r="AI14" s="35" t="s">
        <v>0</v>
      </c>
      <c r="AJ14" s="24" t="str">
        <f>IF(AR6&lt;=0.0001,"****",(IF(AR6&lt;=0.001,"***",(IF(AR6&lt;=0.01,"**",(IF(AR6&lt;=0.05,"*",AR6)))))))</f>
        <v>****</v>
      </c>
      <c r="AK14" s="26"/>
      <c r="AL14" s="26"/>
      <c r="AM14" s="27"/>
      <c r="AN14" s="26"/>
      <c r="AO14" s="26"/>
      <c r="AP14" s="26"/>
      <c r="AQ14" s="27"/>
      <c r="AR14" s="44"/>
      <c r="AS14" s="21">
        <f>_xlfn.T.TEST($C$9:$G$9,H9:L9,2,2)</f>
        <v>0.79566059701903458</v>
      </c>
      <c r="AT14" s="21">
        <f>_xlfn.T.TEST($C$9:$G$9,M9:Q9,2,2)</f>
        <v>2.6929647880478418E-3</v>
      </c>
      <c r="AU14" s="29">
        <f>_xlfn.T.TEST($C$9:$G$9,R9:V9,2,2)</f>
        <v>9.1323449890664855E-3</v>
      </c>
    </row>
    <row r="15" spans="1:47">
      <c r="P15" s="9"/>
      <c r="AE15">
        <v>0.05</v>
      </c>
      <c r="AF15" t="s">
        <v>17</v>
      </c>
      <c r="AH15" s="60"/>
      <c r="AI15" s="36" t="s">
        <v>1</v>
      </c>
      <c r="AJ15" s="28"/>
      <c r="AK15" s="26"/>
      <c r="AL15" s="26"/>
      <c r="AM15" s="27"/>
      <c r="AN15" s="26"/>
      <c r="AO15" s="26"/>
      <c r="AP15" s="26"/>
      <c r="AQ15" s="27"/>
      <c r="AR15" s="29">
        <f>IF(AS14&lt;=0.0001,"****",(IF(AS14&lt;=0.001,"***",(IF(AS14&lt;=0.01,"**",(IF(AS14&lt;=0.05,"*",AS14)))))))</f>
        <v>0.79566059701903458</v>
      </c>
      <c r="AS15" s="25"/>
      <c r="AT15" s="26"/>
      <c r="AU15" s="42">
        <f>_xlfn.T.TEST($H$9:$L$9,R9:V9,2,2)</f>
        <v>1.1601222042495595E-2</v>
      </c>
    </row>
    <row r="16" spans="1:47">
      <c r="P16" s="9"/>
      <c r="AH16" s="60"/>
      <c r="AI16" s="37" t="s">
        <v>4</v>
      </c>
      <c r="AJ16" s="28"/>
      <c r="AK16" s="26"/>
      <c r="AL16" s="26" t="s">
        <v>9</v>
      </c>
      <c r="AM16" s="27"/>
      <c r="AN16" s="26"/>
      <c r="AO16" s="26"/>
      <c r="AP16" s="26"/>
      <c r="AQ16" s="27"/>
      <c r="AR16" s="21" t="str">
        <f>IF(AT14&lt;=0.0001,"****",(IF(AT14&lt;=0.001,"***",(IF(AT14&lt;=0.01,"**",(IF(AT14&lt;=0.05,"*",AT14)))))))</f>
        <v>**</v>
      </c>
      <c r="AS16" s="26"/>
      <c r="AT16" s="25"/>
      <c r="AU16" s="46">
        <f>_xlfn.T.TEST($M$9:$Q$9,R9:V9,2,2)</f>
        <v>0.791369571147716</v>
      </c>
    </row>
    <row r="17" spans="7:47">
      <c r="N17" s="10"/>
      <c r="AC17" t="s">
        <v>10</v>
      </c>
      <c r="AH17" s="60"/>
      <c r="AI17" s="38" t="s">
        <v>5</v>
      </c>
      <c r="AJ17" s="45"/>
      <c r="AK17" s="31"/>
      <c r="AL17" s="31"/>
      <c r="AM17" s="43"/>
      <c r="AN17" s="31"/>
      <c r="AO17" s="31"/>
      <c r="AP17" s="31"/>
      <c r="AQ17" s="43"/>
      <c r="AR17" s="32" t="str">
        <f>IF(AU14&lt;=0.0001,"****",(IF(AU14&lt;=0.001,"***",(IF(AU14&lt;=0.01,"**",(IF(AU14&lt;=0.05,"*",AU14)))))))</f>
        <v>**</v>
      </c>
      <c r="AS17" s="32" t="str">
        <f>IF(AU15&lt;=0.0001,"****",(IF(AU15&lt;=0.001,"***",(IF(AU15&lt;=0.01,"**",(IF(AU15&lt;=0.05,"*",AU15)))))))</f>
        <v>*</v>
      </c>
      <c r="AT17" s="33">
        <f>IF(AU16&lt;=0.0001,"****",(IF(AU16&lt;=0.001,"***",(IF(AU16&lt;=0.01,"**",(IF(AU16&lt;=0.05,"*",AU16)))))))</f>
        <v>0.791369571147716</v>
      </c>
      <c r="AU17" s="34"/>
    </row>
    <row r="18" spans="7:47">
      <c r="N18" s="10"/>
    </row>
    <row r="19" spans="7:47">
      <c r="G19" s="9"/>
      <c r="I19" s="9"/>
      <c r="J19" s="9"/>
      <c r="K19" s="9"/>
      <c r="L19" s="9"/>
      <c r="M19" s="9"/>
      <c r="N19" s="9"/>
      <c r="O19" s="9"/>
    </row>
    <row r="20" spans="7:47">
      <c r="G20" s="9"/>
      <c r="I20" s="9"/>
      <c r="J20" s="9"/>
      <c r="K20" s="9"/>
      <c r="L20" s="9"/>
      <c r="M20" s="9"/>
      <c r="N20" s="9"/>
      <c r="O20" s="9"/>
    </row>
    <row r="21" spans="7:47">
      <c r="G21" s="9"/>
      <c r="I21" s="9"/>
      <c r="J21" s="9"/>
      <c r="K21" s="9"/>
      <c r="L21" s="9"/>
      <c r="M21" s="9"/>
      <c r="N21" s="9"/>
      <c r="O21" s="9"/>
    </row>
    <row r="22" spans="7:47">
      <c r="G22" s="9"/>
      <c r="I22" s="9"/>
      <c r="J22" s="9"/>
      <c r="K22" s="9"/>
    </row>
    <row r="23" spans="7:47">
      <c r="G23" s="9"/>
      <c r="I23" s="9"/>
      <c r="J23" s="9"/>
      <c r="K23" s="9"/>
    </row>
    <row r="27" spans="7:47">
      <c r="G27" s="9"/>
      <c r="H27" s="9"/>
    </row>
    <row r="28" spans="7:47">
      <c r="G28" s="9"/>
      <c r="H28" s="9"/>
    </row>
    <row r="29" spans="7:47">
      <c r="G29" s="9"/>
      <c r="H29" s="9"/>
    </row>
    <row r="30" spans="7:47">
      <c r="G30" s="9"/>
      <c r="H30" s="9"/>
    </row>
    <row r="32" spans="7:47">
      <c r="G32" s="9"/>
      <c r="H32" s="9"/>
    </row>
    <row r="33" spans="7:8">
      <c r="G33" s="9"/>
      <c r="H33" s="9"/>
    </row>
    <row r="34" spans="7:8">
      <c r="G34" s="9"/>
      <c r="H34" s="9"/>
    </row>
    <row r="35" spans="7:8">
      <c r="G35" s="9"/>
    </row>
    <row r="37" spans="7:8">
      <c r="G37" s="9"/>
    </row>
    <row r="38" spans="7:8">
      <c r="G38" s="9"/>
    </row>
    <row r="39" spans="7:8">
      <c r="G39" s="9"/>
    </row>
    <row r="40" spans="7:8">
      <c r="G40" s="9"/>
    </row>
  </sheetData>
  <mergeCells count="14">
    <mergeCell ref="Y5:Z5"/>
    <mergeCell ref="AA5:AB5"/>
    <mergeCell ref="AC5:AD5"/>
    <mergeCell ref="AE5:AF5"/>
    <mergeCell ref="C6:G6"/>
    <mergeCell ref="H6:L6"/>
    <mergeCell ref="M6:Q6"/>
    <mergeCell ref="R6:V6"/>
    <mergeCell ref="AH14:AH17"/>
    <mergeCell ref="AJ4:AM4"/>
    <mergeCell ref="AN4:AQ4"/>
    <mergeCell ref="AR4:AU4"/>
    <mergeCell ref="AH6:AH9"/>
    <mergeCell ref="AH10:AH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Fig4</vt:lpstr>
    </vt:vector>
  </TitlesOfParts>
  <Company>SUND -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Lafuente</dc:creator>
  <cp:lastModifiedBy>Belen</cp:lastModifiedBy>
  <dcterms:created xsi:type="dcterms:W3CDTF">2020-03-13T11:01:23Z</dcterms:created>
  <dcterms:modified xsi:type="dcterms:W3CDTF">2020-07-30T21:42:13Z</dcterms:modified>
</cp:coreProperties>
</file>