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5280" windowWidth="28740" windowHeight="12240"/>
  </bookViews>
  <sheets>
    <sheet name="Fig5" sheetId="14" r:id="rId1"/>
  </sheets>
  <definedNames>
    <definedName name="Figure_2A" localSheetId="0">'Fig5'!$B$6:$T$8</definedName>
  </definedNames>
  <calcPr calcId="162913" concurrentCalc="0"/>
  <fileRecoveryPr repairLoad="1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2" i="14" l="1"/>
  <c r="AO11" i="14"/>
  <c r="AO10" i="14"/>
  <c r="AN10" i="14"/>
  <c r="AM10" i="14"/>
  <c r="AL6" i="14"/>
  <c r="AK8" i="14"/>
  <c r="AK7" i="14"/>
  <c r="AK6" i="14"/>
  <c r="AJ6" i="14"/>
  <c r="AI6" i="14"/>
  <c r="AN13" i="14"/>
  <c r="AM13" i="14"/>
  <c r="AL13" i="14"/>
  <c r="AL12" i="14"/>
  <c r="AL11" i="14"/>
  <c r="AH10" i="14"/>
  <c r="AJ9" i="14"/>
  <c r="AI9" i="14"/>
  <c r="AH9" i="14"/>
  <c r="AH8" i="14"/>
  <c r="AH7" i="14"/>
  <c r="AD8" i="14"/>
  <c r="AC8" i="14"/>
  <c r="AB8" i="14"/>
  <c r="AA8" i="14"/>
  <c r="Z8" i="14"/>
  <c r="Y8" i="14"/>
  <c r="X8" i="14"/>
  <c r="W8" i="14"/>
  <c r="AD7" i="14"/>
  <c r="AC7" i="14"/>
  <c r="AB7" i="14"/>
  <c r="AA7" i="14"/>
  <c r="Z7" i="14"/>
  <c r="Y7" i="14"/>
  <c r="X7" i="14"/>
  <c r="W7" i="14"/>
</calcChain>
</file>

<file path=xl/connections.xml><?xml version="1.0" encoding="utf-8"?>
<connections xmlns="http://schemas.openxmlformats.org/spreadsheetml/2006/main">
  <connection id="1" name="F5A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F5A1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Figure 2A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Figure 2A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Figure 2A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Figure 2A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Figure 2A1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Figure 2A11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Figure 2A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Figure 2A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Figure 2A3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Figure 2A4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<sst xmlns="http://schemas.openxmlformats.org/spreadsheetml/2006/main" count="53" uniqueCount="21">
  <si>
    <t>CIS- TRANS-</t>
  </si>
  <si>
    <t>CIS- TRANS+</t>
  </si>
  <si>
    <t>WT</t>
  </si>
  <si>
    <t>hpr1Δ</t>
  </si>
  <si>
    <t>CIS+ TRANS-</t>
  </si>
  <si>
    <t>CIS+ TRANS+</t>
  </si>
  <si>
    <t>Average</t>
  </si>
  <si>
    <t>SEM</t>
  </si>
  <si>
    <t xml:space="preserve"> </t>
  </si>
  <si>
    <t xml:space="preserve">   </t>
  </si>
  <si>
    <t>Statistics</t>
  </si>
  <si>
    <t>Data (recombination frequency x10^4)</t>
  </si>
  <si>
    <t>Ectopic RNA (TRANS): pCM179</t>
  </si>
  <si>
    <t>P-value</t>
  </si>
  <si>
    <t>*</t>
  </si>
  <si>
    <t>**</t>
  </si>
  <si>
    <t>***</t>
  </si>
  <si>
    <t>****</t>
  </si>
  <si>
    <t xml:space="preserve">Recombination sistem (CIS): chromosomal GL-LacZ </t>
  </si>
  <si>
    <t>Figure 5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</si>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</sst>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5D4D5"/>
        <bgColor indexed="64"/>
      </patternFill>
    </fill>
    <fill>
      <patternFill patternType="solid">
        <fgColor rgb="FFD36151"/>
        <bgColor indexed="64"/>
      </patternFill>
    </fill>
    <fill>
      <patternFill patternType="solid">
        <fgColor rgb="FF6683AE"/>
        <bgColor indexed="64"/>
      </patternFill>
    </fill>
    <fill>
      <patternFill patternType="solid">
        <fgColor rgb="FF87597F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auto="1"/>
      </bottom>
      <diagonal/>
    </border>
    <border>
      <left style="thin">
        <color rgb="FF7F7F7F"/>
      </left>
      <right style="thin">
        <color auto="1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6" borderId="0" applyNumberFormat="0" applyBorder="0" applyAlignment="0" applyProtection="0"/>
    <xf numFmtId="0" fontId="5" fillId="7" borderId="6" applyNumberFormat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6" fillId="0" borderId="0" xfId="0" applyFont="1"/>
    <xf numFmtId="0" fontId="2" fillId="0" borderId="3" xfId="0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5" fillId="7" borderId="10" xfId="2" applyBorder="1" applyAlignment="1">
      <alignment horizontal="center" vertical="center"/>
    </xf>
    <xf numFmtId="166" fontId="4" fillId="6" borderId="0" xfId="1" quotePrefix="1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4" fillId="6" borderId="12" xfId="1" quotePrefix="1" applyNumberFormat="1" applyBorder="1" applyAlignment="1">
      <alignment horizontal="center" vertical="center"/>
    </xf>
    <xf numFmtId="0" fontId="5" fillId="7" borderId="6" xfId="2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6" fontId="0" fillId="0" borderId="12" xfId="0" quotePrefix="1" applyNumberFormat="1" applyBorder="1" applyAlignment="1">
      <alignment horizontal="center" vertical="center"/>
    </xf>
    <xf numFmtId="166" fontId="4" fillId="6" borderId="7" xfId="1" quotePrefix="1" applyNumberFormat="1" applyBorder="1" applyAlignment="1">
      <alignment horizontal="center" vertical="center"/>
    </xf>
    <xf numFmtId="0" fontId="5" fillId="7" borderId="14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4" fillId="6" borderId="8" xfId="1" quotePrefix="1" applyNumberFormat="1" applyBorder="1" applyAlignment="1">
      <alignment horizontal="center" vertical="center"/>
    </xf>
    <xf numFmtId="166" fontId="4" fillId="6" borderId="15" xfId="1" quotePrefix="1" applyNumberFormat="1" applyBorder="1" applyAlignment="1">
      <alignment horizontal="center" vertical="center"/>
    </xf>
    <xf numFmtId="0" fontId="5" fillId="7" borderId="13" xfId="2" applyBorder="1" applyAlignment="1">
      <alignment horizontal="center" vertical="center"/>
    </xf>
    <xf numFmtId="0" fontId="2" fillId="2" borderId="4" xfId="0" applyFont="1" applyFill="1" applyBorder="1" applyAlignment="1"/>
    <xf numFmtId="0" fontId="1" fillId="3" borderId="3" xfId="0" applyFont="1" applyFill="1" applyBorder="1" applyAlignment="1"/>
    <xf numFmtId="0" fontId="1" fillId="4" borderId="3" xfId="0" applyFont="1" applyFill="1" applyBorder="1" applyAlignment="1"/>
    <xf numFmtId="0" fontId="1" fillId="5" borderId="4" xfId="0" applyFont="1" applyFill="1" applyBorder="1" applyAlignment="1"/>
    <xf numFmtId="166" fontId="4" fillId="6" borderId="9" xfId="1" quotePrefix="1" applyNumberFormat="1" applyBorder="1" applyAlignment="1">
      <alignment horizontal="center" vertical="center"/>
    </xf>
    <xf numFmtId="0" fontId="0" fillId="0" borderId="18" xfId="0" applyBorder="1"/>
    <xf numFmtId="0" fontId="5" fillId="7" borderId="17" xfId="2" applyBorder="1" applyAlignment="1">
      <alignment horizontal="center" vertical="center"/>
    </xf>
    <xf numFmtId="166" fontId="4" fillId="6" borderId="11" xfId="1" quotePrefix="1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6" fontId="0" fillId="0" borderId="9" xfId="0" quotePrefix="1" applyNumberFormat="1" applyBorder="1" applyAlignment="1">
      <alignment horizontal="center" vertical="center"/>
    </xf>
    <xf numFmtId="166" fontId="4" fillId="6" borderId="16" xfId="1" quotePrefix="1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alcular" xfId="2" builtinId="2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3A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igure 2A" connectionId="1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tabSelected="1" topLeftCell="F7" zoomScale="70" zoomScaleNormal="70" zoomScalePageLayoutView="70" workbookViewId="0">
      <selection activeCell="Q43" sqref="Q43"/>
    </sheetView>
  </sheetViews>
  <sheetFormatPr baseColWidth="10" defaultColWidth="8.83203125" defaultRowHeight="14" x14ac:dyDescent="0"/>
  <cols>
    <col min="2" max="2" width="18.5" style="5" bestFit="1" customWidth="1"/>
    <col min="3" max="6" width="6.5" bestFit="1" customWidth="1"/>
    <col min="7" max="8" width="5.5" bestFit="1" customWidth="1"/>
    <col min="9" max="9" width="9.5" bestFit="1" customWidth="1"/>
    <col min="10" max="11" width="6.5" bestFit="1" customWidth="1"/>
    <col min="12" max="14" width="5.6640625" bestFit="1" customWidth="1"/>
    <col min="15" max="17" width="8.1640625" bestFit="1" customWidth="1"/>
    <col min="18" max="18" width="6.83203125" bestFit="1" customWidth="1"/>
    <col min="19" max="20" width="7.6640625" bestFit="1" customWidth="1"/>
    <col min="22" max="22" width="17.5" bestFit="1" customWidth="1"/>
    <col min="23" max="23" width="11.1640625" bestFit="1" customWidth="1"/>
    <col min="24" max="24" width="7.33203125" bestFit="1" customWidth="1"/>
    <col min="25" max="25" width="11.1640625" bestFit="1" customWidth="1"/>
    <col min="26" max="26" width="8.1640625" bestFit="1" customWidth="1"/>
    <col min="27" max="27" width="11.1640625" bestFit="1" customWidth="1"/>
    <col min="28" max="28" width="9.33203125" bestFit="1" customWidth="1"/>
    <col min="29" max="29" width="11.1640625" bestFit="1" customWidth="1"/>
    <col min="30" max="30" width="9.33203125" bestFit="1" customWidth="1"/>
    <col min="32" max="32" width="8.5" bestFit="1" customWidth="1"/>
    <col min="33" max="33" width="17.33203125" bestFit="1" customWidth="1"/>
    <col min="34" max="34" width="16.83203125" bestFit="1" customWidth="1"/>
    <col min="35" max="36" width="17.1640625" bestFit="1" customWidth="1"/>
    <col min="37" max="37" width="17.33203125" bestFit="1" customWidth="1"/>
    <col min="38" max="38" width="16.83203125" bestFit="1" customWidth="1"/>
    <col min="39" max="40" width="17.1640625" bestFit="1" customWidth="1"/>
    <col min="41" max="41" width="17.33203125" bestFit="1" customWidth="1"/>
  </cols>
  <sheetData>
    <row r="1" spans="1:41">
      <c r="A1" s="5" t="s">
        <v>19</v>
      </c>
    </row>
    <row r="2" spans="1:41">
      <c r="B2" s="5" t="s">
        <v>18</v>
      </c>
    </row>
    <row r="3" spans="1:41">
      <c r="B3" s="5" t="s">
        <v>12</v>
      </c>
    </row>
    <row r="4" spans="1:41">
      <c r="V4" s="5" t="s">
        <v>10</v>
      </c>
      <c r="AH4" s="58" t="s">
        <v>2</v>
      </c>
      <c r="AI4" s="59"/>
      <c r="AJ4" s="59"/>
      <c r="AK4" s="60"/>
      <c r="AL4" s="54" t="s">
        <v>3</v>
      </c>
      <c r="AM4" s="54"/>
      <c r="AN4" s="54"/>
      <c r="AO4" s="55"/>
    </row>
    <row r="5" spans="1:41">
      <c r="B5" s="5" t="s">
        <v>11</v>
      </c>
      <c r="V5" t="s">
        <v>8</v>
      </c>
      <c r="W5" s="44" t="s">
        <v>0</v>
      </c>
      <c r="X5" s="45"/>
      <c r="Y5" s="46" t="s">
        <v>1</v>
      </c>
      <c r="Z5" s="48"/>
      <c r="AA5" s="49" t="s">
        <v>4</v>
      </c>
      <c r="AB5" s="51"/>
      <c r="AC5" s="52" t="s">
        <v>5</v>
      </c>
      <c r="AD5" s="53"/>
      <c r="AH5" s="33" t="s">
        <v>0</v>
      </c>
      <c r="AI5" s="34" t="s">
        <v>1</v>
      </c>
      <c r="AJ5" s="35" t="s">
        <v>4</v>
      </c>
      <c r="AK5" s="36" t="s">
        <v>5</v>
      </c>
      <c r="AL5" s="33" t="s">
        <v>0</v>
      </c>
      <c r="AM5" s="34" t="s">
        <v>1</v>
      </c>
      <c r="AN5" s="35" t="s">
        <v>4</v>
      </c>
      <c r="AO5" s="36" t="s">
        <v>5</v>
      </c>
    </row>
    <row r="6" spans="1:41">
      <c r="C6" s="44" t="s">
        <v>0</v>
      </c>
      <c r="D6" s="44"/>
      <c r="E6" s="44"/>
      <c r="F6" s="44"/>
      <c r="G6" s="44"/>
      <c r="H6" s="45"/>
      <c r="I6" s="46" t="s">
        <v>1</v>
      </c>
      <c r="J6" s="47"/>
      <c r="K6" s="47"/>
      <c r="L6" s="47"/>
      <c r="M6" s="47"/>
      <c r="N6" s="48"/>
      <c r="O6" s="49" t="s">
        <v>4</v>
      </c>
      <c r="P6" s="50"/>
      <c r="Q6" s="51"/>
      <c r="R6" s="52" t="s">
        <v>5</v>
      </c>
      <c r="S6" s="53"/>
      <c r="T6" s="53"/>
      <c r="W6" s="6" t="s">
        <v>6</v>
      </c>
      <c r="X6" s="7" t="s">
        <v>7</v>
      </c>
      <c r="Y6" s="10" t="s">
        <v>6</v>
      </c>
      <c r="Z6" s="7" t="s">
        <v>7</v>
      </c>
      <c r="AA6" s="10" t="s">
        <v>6</v>
      </c>
      <c r="AB6" s="7" t="s">
        <v>7</v>
      </c>
      <c r="AC6" s="10" t="s">
        <v>6</v>
      </c>
      <c r="AD6" s="6" t="s">
        <v>7</v>
      </c>
      <c r="AF6" s="56" t="s">
        <v>2</v>
      </c>
      <c r="AG6" s="33" t="s">
        <v>0</v>
      </c>
      <c r="AH6" s="18"/>
      <c r="AI6" s="19">
        <f>_xlfn.T.TEST($C$7:$H$7,I7:N7,2,2)</f>
        <v>0.69053747479313865</v>
      </c>
      <c r="AJ6" s="19">
        <f>_xlfn.T.TEST($C$7:$H$7,O7:Q7,2,2)</f>
        <v>1.2838673911851743E-5</v>
      </c>
      <c r="AK6" s="27">
        <f>_xlfn.T.TEST($C$7:$H$7,R7:T7,2,2)</f>
        <v>4.1300803032297924E-4</v>
      </c>
      <c r="AL6" s="19">
        <f>_xlfn.T.TEST($C$7:$H$7,C8:H8,2,2)</f>
        <v>8.5932798607376622E-3</v>
      </c>
      <c r="AM6" s="20"/>
      <c r="AN6" s="20"/>
      <c r="AO6" s="21"/>
    </row>
    <row r="7" spans="1:41">
      <c r="B7" s="1" t="s">
        <v>2</v>
      </c>
      <c r="C7" s="12">
        <v>5</v>
      </c>
      <c r="D7" s="12">
        <v>3.3</v>
      </c>
      <c r="E7" s="12">
        <v>1.3</v>
      </c>
      <c r="F7" s="12">
        <v>2.5</v>
      </c>
      <c r="G7" s="12">
        <v>1.9</v>
      </c>
      <c r="H7" s="14">
        <v>2.4</v>
      </c>
      <c r="I7" s="13">
        <v>6.7</v>
      </c>
      <c r="J7" s="12">
        <v>3.6</v>
      </c>
      <c r="K7" s="12">
        <v>1.7</v>
      </c>
      <c r="L7" s="12">
        <v>1.8</v>
      </c>
      <c r="M7" s="12">
        <v>2</v>
      </c>
      <c r="N7" s="15"/>
      <c r="O7" s="13">
        <v>32.299999999999997</v>
      </c>
      <c r="P7" s="12">
        <v>45.2</v>
      </c>
      <c r="Q7" s="14">
        <v>51.1</v>
      </c>
      <c r="R7" s="13">
        <v>27.7</v>
      </c>
      <c r="S7" s="12">
        <v>42.4</v>
      </c>
      <c r="T7" s="12">
        <v>20.100000000000001</v>
      </c>
      <c r="V7" s="1" t="s">
        <v>2</v>
      </c>
      <c r="W7" s="2">
        <f>AVERAGE(C7:H7)</f>
        <v>2.7333333333333338</v>
      </c>
      <c r="X7" s="11">
        <f>(STDEV(C7:H7))/(SQRT(COUNT(C7:H7)))</f>
        <v>0.52830967349757141</v>
      </c>
      <c r="Y7" s="3">
        <f>AVERAGE(I7:N7)</f>
        <v>3.16</v>
      </c>
      <c r="Z7" s="11">
        <f>STDEV(I7:N7)/SQRT(COUNT(I7:N7))</f>
        <v>0.95005263012108965</v>
      </c>
      <c r="AA7" s="3">
        <f>AVERAGE(O7:Q7)</f>
        <v>42.866666666666667</v>
      </c>
      <c r="AB7" s="11">
        <f>STDEV(O7:Q7)/SQRT(COUNT(O7:Q7))</f>
        <v>5.5510759717774114</v>
      </c>
      <c r="AC7" s="3">
        <f>AVERAGE(R7:T7)</f>
        <v>30.066666666666663</v>
      </c>
      <c r="AD7" s="8">
        <f>STDEV(R7:T7)/SQRT(COUNT(R7:T7))</f>
        <v>6.5453121477215479</v>
      </c>
      <c r="AF7" s="56"/>
      <c r="AG7" s="34" t="s">
        <v>1</v>
      </c>
      <c r="AH7" s="22">
        <f>IF(AI6&lt;=0.0001,"****",(IF(AI6&lt;=0.001,"***",(IF(AI6&lt;=0.01,"**",(IF(AI6&lt;=0.05,"*",AI6)))))))</f>
        <v>0.69053747479313865</v>
      </c>
      <c r="AI7" s="23"/>
      <c r="AJ7" s="20"/>
      <c r="AK7" s="40">
        <f>_xlfn.T.TEST($I$7:$N$7,R7:T7,2,2)</f>
        <v>1.600608061744422E-3</v>
      </c>
      <c r="AO7" s="16"/>
    </row>
    <row r="8" spans="1:41">
      <c r="B8" s="4" t="s">
        <v>3</v>
      </c>
      <c r="C8" s="12">
        <v>5.3</v>
      </c>
      <c r="D8" s="12">
        <v>5.8</v>
      </c>
      <c r="E8" s="12">
        <v>7.9</v>
      </c>
      <c r="F8" s="12">
        <v>3.1</v>
      </c>
      <c r="G8" s="12">
        <v>4.9000000000000004</v>
      </c>
      <c r="H8" s="14">
        <v>5.5</v>
      </c>
      <c r="I8" s="13">
        <v>4.0999999999999996</v>
      </c>
      <c r="J8" s="12">
        <v>7.5</v>
      </c>
      <c r="K8" s="12">
        <v>4</v>
      </c>
      <c r="L8" s="12">
        <v>3.7</v>
      </c>
      <c r="M8" s="12">
        <v>9</v>
      </c>
      <c r="N8" s="14">
        <v>3.8</v>
      </c>
      <c r="O8" s="13">
        <v>1296</v>
      </c>
      <c r="P8" s="12">
        <v>1617</v>
      </c>
      <c r="Q8" s="14">
        <v>1089</v>
      </c>
      <c r="R8" s="13">
        <v>1270</v>
      </c>
      <c r="S8" s="12">
        <v>1164</v>
      </c>
      <c r="T8" s="12">
        <v>1437</v>
      </c>
      <c r="V8" s="4" t="s">
        <v>3</v>
      </c>
      <c r="W8" s="2">
        <f>AVERAGE(C8:H8)</f>
        <v>5.416666666666667</v>
      </c>
      <c r="X8" s="11">
        <f>(STDEV(C8:H8))/(SQRT(COUNT(C8:H8)))</f>
        <v>0.63162049083642491</v>
      </c>
      <c r="Y8" s="3">
        <f>AVERAGE(I8:N8)</f>
        <v>5.3500000000000005</v>
      </c>
      <c r="Z8" s="11">
        <f>STDEV(I8:N8)/SQRT(COUNT(I8:N8))</f>
        <v>0.93905981350142609</v>
      </c>
      <c r="AA8" s="3">
        <f>AVERAGE(O8:Q8)</f>
        <v>1334</v>
      </c>
      <c r="AB8" s="11">
        <f>STDEV(O8:Q8)/SQRT(COUNT(O8:Q8))</f>
        <v>153.60013020827816</v>
      </c>
      <c r="AC8" s="3">
        <f>AVERAGE(R8:T8)</f>
        <v>1290.3333333333333</v>
      </c>
      <c r="AD8" s="8">
        <f>STDEV(R8:T8)/SQRT(COUNT(R8:T8))</f>
        <v>79.461381255998276</v>
      </c>
      <c r="AF8" s="56"/>
      <c r="AG8" s="35" t="s">
        <v>4</v>
      </c>
      <c r="AH8" s="22" t="str">
        <f>IF(AJ6&lt;=0.0001,"****",(IF(AJ6&lt;=0.001,"***",(IF(AJ6&lt;=0.01,"**",(IF(AJ6&lt;=0.05,"*",AJ6)))))))</f>
        <v>****</v>
      </c>
      <c r="AI8" s="24"/>
      <c r="AJ8" s="23"/>
      <c r="AK8" s="40">
        <f>_xlfn.T.TEST($O$7:$Q$7,R7:T7,2,2)</f>
        <v>0.21011332360338111</v>
      </c>
      <c r="AO8" s="16"/>
    </row>
    <row r="9" spans="1:41">
      <c r="AF9" s="56"/>
      <c r="AG9" s="36" t="s">
        <v>5</v>
      </c>
      <c r="AH9" s="37" t="str">
        <f>IF(AK6&lt;=0.0001,"****",(IF(AK6&lt;=0.001,"***",(IF(AK6&lt;=0.01,"**",(IF(AK6&lt;=0.05,"*",AK6)))))))</f>
        <v>***</v>
      </c>
      <c r="AI9" s="30" t="str">
        <f>IF(AK7&lt;=0.0001,"****",(IF(AK7&lt;=0.001,"***",(IF(AK7&lt;=0.01,"**",(IF(AK7&lt;=0.05,"*",AK7)))))))</f>
        <v>**</v>
      </c>
      <c r="AJ9" s="31">
        <f>IF(AK8&lt;=0.0001,"****",(IF(AK8&lt;=0.001,"***",(IF(AK8&lt;=0.01,"**",(IF(AK8&lt;=0.05,"*",AK8)))))))</f>
        <v>0.21011332360338111</v>
      </c>
      <c r="AK9" s="32"/>
      <c r="AL9" s="17"/>
      <c r="AM9" s="17"/>
      <c r="AN9" s="17"/>
      <c r="AO9" s="38"/>
    </row>
    <row r="10" spans="1:41">
      <c r="AC10" t="s">
        <v>13</v>
      </c>
      <c r="AD10" t="s">
        <v>20</v>
      </c>
      <c r="AF10" s="57" t="s">
        <v>3</v>
      </c>
      <c r="AG10" s="33" t="s">
        <v>0</v>
      </c>
      <c r="AH10" s="22" t="str">
        <f>IF(AL6&lt;=0.0001,"****",(IF(AL6&lt;=0.001,"***",(IF(AL6&lt;=0.01,"**",(IF(AL6&lt;=0.05,"*",AL6)))))))</f>
        <v>**</v>
      </c>
      <c r="AI10" s="24"/>
      <c r="AJ10" s="24"/>
      <c r="AK10" s="25"/>
      <c r="AL10" s="39"/>
      <c r="AM10" s="19">
        <f>_xlfn.T.TEST($C$8:$H$8,I8:N8,2,2)</f>
        <v>0.95418620802149057</v>
      </c>
      <c r="AN10" s="19">
        <f>_xlfn.T.TEST($C$8:$H$8,O8:Q8,2,2)</f>
        <v>3.3255114386832947E-6</v>
      </c>
      <c r="AO10" s="27">
        <f>_xlfn.T.TEST($C$8:$H$8,R8:T8,2,2)</f>
        <v>4.5486696630987928E-8</v>
      </c>
    </row>
    <row r="11" spans="1:41">
      <c r="AC11">
        <v>1E-4</v>
      </c>
      <c r="AD11" t="s">
        <v>17</v>
      </c>
      <c r="AF11" s="57"/>
      <c r="AG11" s="34" t="s">
        <v>1</v>
      </c>
      <c r="AH11" s="26"/>
      <c r="AI11" s="24"/>
      <c r="AJ11" s="24"/>
      <c r="AK11" s="25"/>
      <c r="AL11" s="27">
        <f>IF(AM10&lt;=0.0001,"****",(IF(AM10&lt;=0.001,"***",(IF(AM10&lt;=0.01,"**",(IF(AM10&lt;=0.05,"*",AM10)))))))</f>
        <v>0.95418620802149057</v>
      </c>
      <c r="AM11" s="28"/>
      <c r="AN11" s="24"/>
      <c r="AO11" s="40">
        <f>_xlfn.T.TEST($I$8:$N$8,R8:T8,2,2)</f>
        <v>4.5530597490044129E-8</v>
      </c>
    </row>
    <row r="12" spans="1:41">
      <c r="AC12">
        <v>1E-3</v>
      </c>
      <c r="AD12" t="s">
        <v>16</v>
      </c>
      <c r="AF12" s="57"/>
      <c r="AG12" s="35" t="s">
        <v>4</v>
      </c>
      <c r="AH12" s="26"/>
      <c r="AI12" s="24"/>
      <c r="AJ12" s="24"/>
      <c r="AK12" s="25"/>
      <c r="AL12" s="19" t="str">
        <f>IF(AN10&lt;=0.0001,"****",(IF(AN10&lt;=0.001,"***",(IF(AN10&lt;=0.01,"**",(IF(AN10&lt;=0.05,"*",AN10)))))))</f>
        <v>****</v>
      </c>
      <c r="AM12" s="24"/>
      <c r="AN12" s="23"/>
      <c r="AO12" s="43">
        <f>_xlfn.T.TEST($O$8:$Q$8,R8:T8,2,2)</f>
        <v>0.81309839481378088</v>
      </c>
    </row>
    <row r="13" spans="1:41">
      <c r="AC13">
        <v>0.01</v>
      </c>
      <c r="AD13" t="s">
        <v>15</v>
      </c>
      <c r="AF13" s="57"/>
      <c r="AG13" s="36" t="s">
        <v>5</v>
      </c>
      <c r="AH13" s="42"/>
      <c r="AI13" s="29"/>
      <c r="AJ13" s="29"/>
      <c r="AK13" s="41"/>
      <c r="AL13" s="30" t="str">
        <f>IF(AO10&lt;=0.0001,"****",(IF(AO10&lt;=0.001,"***",(IF(AO10&lt;=0.01,"**",(IF(AO10&lt;=0.05,"*",AO10)))))))</f>
        <v>****</v>
      </c>
      <c r="AM13" s="30" t="str">
        <f>IF(AO11&lt;=0.0001,"****",(IF(AO11&lt;=0.001,"***",(IF(AO11&lt;=0.01,"**",(IF(AO11&lt;=0.05,"*",AO11)))))))</f>
        <v>****</v>
      </c>
      <c r="AN13" s="31">
        <f>IF(AO12&lt;=0.0001,"****",(IF(AO12&lt;=0.001,"***",(IF(AO12&lt;=0.01,"**",(IF(AO12&lt;=0.05,"*",AO12)))))))</f>
        <v>0.81309839481378088</v>
      </c>
      <c r="AO13" s="32"/>
    </row>
    <row r="14" spans="1:41">
      <c r="AC14">
        <v>0.05</v>
      </c>
      <c r="AD14" t="s">
        <v>14</v>
      </c>
    </row>
    <row r="16" spans="1:41">
      <c r="P16" s="9"/>
      <c r="AA16" t="s">
        <v>9</v>
      </c>
    </row>
    <row r="17" spans="16:28">
      <c r="P17" s="9"/>
    </row>
    <row r="18" spans="16:28">
      <c r="P18" s="9"/>
      <c r="R18" s="9"/>
      <c r="S18" s="9"/>
      <c r="T18" s="9"/>
      <c r="U18" s="9"/>
      <c r="V18" s="9"/>
      <c r="W18" s="9"/>
      <c r="Y18" s="9"/>
      <c r="Z18" s="9"/>
      <c r="AA18" s="9"/>
      <c r="AB18" s="9"/>
    </row>
    <row r="19" spans="16:28">
      <c r="R19" s="9"/>
      <c r="S19" s="9"/>
      <c r="T19" s="9"/>
      <c r="U19" s="9"/>
      <c r="V19" s="9"/>
      <c r="W19" s="9"/>
      <c r="Y19" s="9"/>
      <c r="Z19" s="9"/>
      <c r="AA19" s="9"/>
      <c r="AB19" s="9"/>
    </row>
    <row r="20" spans="16:28">
      <c r="R20" s="9"/>
      <c r="S20" s="9"/>
      <c r="T20" s="9"/>
      <c r="U20" s="9"/>
      <c r="V20" s="9"/>
      <c r="W20" s="9"/>
      <c r="Y20" s="9"/>
      <c r="Z20" s="9"/>
      <c r="AA20" s="9"/>
      <c r="AB20" s="9"/>
    </row>
    <row r="21" spans="16:28">
      <c r="R21" s="9"/>
      <c r="S21" s="9"/>
      <c r="U21" s="9"/>
      <c r="Y21" s="9"/>
      <c r="Z21" s="9"/>
    </row>
    <row r="22" spans="16:28">
      <c r="R22" s="9"/>
      <c r="S22" s="9"/>
      <c r="U22" s="9"/>
      <c r="Y22" s="9"/>
      <c r="Z22" s="9"/>
    </row>
    <row r="23" spans="16:28">
      <c r="R23" s="9"/>
      <c r="U23" s="9"/>
      <c r="Y23" s="9"/>
      <c r="Z23" s="9"/>
    </row>
    <row r="26" spans="16:28">
      <c r="R26" s="9"/>
      <c r="U26" s="9"/>
      <c r="V26" s="9"/>
      <c r="W26" s="9"/>
    </row>
    <row r="27" spans="16:28">
      <c r="U27" s="9"/>
      <c r="V27" s="9"/>
      <c r="W27" s="9"/>
    </row>
  </sheetData>
  <mergeCells count="12">
    <mergeCell ref="C6:H6"/>
    <mergeCell ref="I6:N6"/>
    <mergeCell ref="O6:Q6"/>
    <mergeCell ref="R6:T6"/>
    <mergeCell ref="AF10:AF13"/>
    <mergeCell ref="AH4:AK4"/>
    <mergeCell ref="AL4:AO4"/>
    <mergeCell ref="AF6:AF9"/>
    <mergeCell ref="W5:X5"/>
    <mergeCell ref="Y5:Z5"/>
    <mergeCell ref="AA5:AB5"/>
    <mergeCell ref="AC5:AD5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Fig5</vt:lpstr>
    </vt:vector>
  </TitlesOfParts>
  <Company>SUND - 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Lafuente</dc:creator>
  <cp:lastModifiedBy>Belen</cp:lastModifiedBy>
  <dcterms:created xsi:type="dcterms:W3CDTF">2020-03-13T11:01:23Z</dcterms:created>
  <dcterms:modified xsi:type="dcterms:W3CDTF">2020-07-30T21:43:15Z</dcterms:modified>
</cp:coreProperties>
</file>