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/>
  </bookViews>
  <sheets>
    <sheet name="Fig6" sheetId="15" r:id="rId1"/>
  </sheets>
  <definedNames>
    <definedName name="Figure_2A" localSheetId="0">'Fig6'!$B$6:$T$10</definedName>
  </definedName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6" i="15" l="1"/>
  <c r="AW20" i="15"/>
  <c r="AW19" i="15"/>
  <c r="AW18" i="15"/>
  <c r="AV18" i="15"/>
  <c r="AU18" i="15"/>
  <c r="AS15" i="15"/>
  <c r="AS14" i="15"/>
  <c r="AR14" i="15"/>
  <c r="AQ14" i="15"/>
  <c r="AO12" i="15"/>
  <c r="AO11" i="15"/>
  <c r="AO10" i="15"/>
  <c r="AN10" i="15"/>
  <c r="AM10" i="15"/>
  <c r="AT6" i="15"/>
  <c r="AP6" i="15"/>
  <c r="AL6" i="15"/>
  <c r="AK8" i="15"/>
  <c r="AK7" i="15"/>
  <c r="AJ6" i="15"/>
  <c r="AK6" i="15"/>
  <c r="AI6" i="15"/>
  <c r="AV21" i="15"/>
  <c r="AU21" i="15"/>
  <c r="AT21" i="15"/>
  <c r="AT20" i="15"/>
  <c r="AT19" i="15"/>
  <c r="AH18" i="15"/>
  <c r="AR17" i="15"/>
  <c r="AQ17" i="15"/>
  <c r="AP17" i="15"/>
  <c r="AP16" i="15"/>
  <c r="AP15" i="15"/>
  <c r="AH14" i="15"/>
  <c r="AN13" i="15"/>
  <c r="AM13" i="15"/>
  <c r="AL13" i="15"/>
  <c r="AL12" i="15"/>
  <c r="AL11" i="15"/>
  <c r="AH10" i="15"/>
  <c r="AJ9" i="15"/>
  <c r="AI9" i="15"/>
  <c r="AH9" i="15"/>
  <c r="AH8" i="15"/>
  <c r="AH7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<sst xmlns="http://schemas.openxmlformats.org/spreadsheetml/2006/main" count="82" uniqueCount="25">
  <si>
    <t>CIS- TRANS-</t>
  </si>
  <si>
    <t>CIS- TRANS+</t>
  </si>
  <si>
    <t>WT</t>
  </si>
  <si>
    <t>hpr1Δ</t>
  </si>
  <si>
    <t>rad51Δ</t>
  </si>
  <si>
    <t>hpr1Δrad51Δ</t>
  </si>
  <si>
    <t>CIS+ TRANS-</t>
  </si>
  <si>
    <t>CIS+ TRANS+</t>
  </si>
  <si>
    <t>Recombination sistem (CIS): GL-LacZ</t>
  </si>
  <si>
    <t>Average</t>
  </si>
  <si>
    <t>SEM</t>
  </si>
  <si>
    <t xml:space="preserve"> </t>
  </si>
  <si>
    <t xml:space="preserve">   </t>
  </si>
  <si>
    <t>Statistics</t>
  </si>
  <si>
    <t>Data (recombination frequency x10^4)</t>
  </si>
  <si>
    <t>Ectopic RNA (TRANS): pCM179</t>
  </si>
  <si>
    <t xml:space="preserve">     </t>
  </si>
  <si>
    <t xml:space="preserve">  </t>
  </si>
  <si>
    <t>P-value</t>
  </si>
  <si>
    <t>*</t>
  </si>
  <si>
    <t>**</t>
  </si>
  <si>
    <t>***</t>
  </si>
  <si>
    <t>****</t>
  </si>
  <si>
    <t>Figure 6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</si>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</sst>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4D5"/>
        <bgColor indexed="64"/>
      </patternFill>
    </fill>
    <fill>
      <patternFill patternType="solid">
        <fgColor rgb="FFD36151"/>
        <bgColor indexed="64"/>
      </patternFill>
    </fill>
    <fill>
      <patternFill patternType="solid">
        <fgColor rgb="FF6683AE"/>
        <bgColor indexed="64"/>
      </patternFill>
    </fill>
    <fill>
      <patternFill patternType="solid">
        <fgColor rgb="FF87597F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0" fontId="5" fillId="7" borderId="6" applyNumberFormat="0" applyAlignment="0" applyProtection="0"/>
  </cellStyleXfs>
  <cellXfs count="64">
    <xf numFmtId="0" fontId="0" fillId="0" borderId="0" xfId="0"/>
    <xf numFmtId="164" fontId="0" fillId="0" borderId="4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0" fillId="0" borderId="5" xfId="0" applyNumberFormat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5" fillId="7" borderId="10" xfId="2" applyBorder="1" applyAlignment="1">
      <alignment horizontal="center" vertical="center"/>
    </xf>
    <xf numFmtId="166" fontId="4" fillId="6" borderId="0" xfId="1" quotePrefix="1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4" fillId="6" borderId="12" xfId="1" quotePrefix="1" applyNumberFormat="1" applyBorder="1" applyAlignment="1">
      <alignment horizontal="center" vertical="center"/>
    </xf>
    <xf numFmtId="0" fontId="5" fillId="7" borderId="6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0" fillId="0" borderId="12" xfId="0" quotePrefix="1" applyNumberFormat="1" applyBorder="1" applyAlignment="1">
      <alignment horizontal="center" vertical="center"/>
    </xf>
    <xf numFmtId="166" fontId="4" fillId="6" borderId="7" xfId="1" quotePrefix="1" applyNumberFormat="1" applyBorder="1" applyAlignment="1">
      <alignment horizontal="center" vertical="center"/>
    </xf>
    <xf numFmtId="0" fontId="5" fillId="7" borderId="14" xfId="2" applyBorder="1" applyAlignment="1">
      <alignment horizontal="center" vertical="center"/>
    </xf>
    <xf numFmtId="166" fontId="4" fillId="6" borderId="11" xfId="1" applyNumberForma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4" fillId="6" borderId="8" xfId="1" quotePrefix="1" applyNumberFormat="1" applyBorder="1" applyAlignment="1">
      <alignment horizontal="center" vertical="center"/>
    </xf>
    <xf numFmtId="166" fontId="4" fillId="6" borderId="15" xfId="1" quotePrefix="1" applyNumberFormat="1" applyBorder="1" applyAlignment="1">
      <alignment horizontal="center" vertical="center"/>
    </xf>
    <xf numFmtId="0" fontId="5" fillId="7" borderId="13" xfId="2" applyBorder="1" applyAlignment="1">
      <alignment horizontal="center" vertical="center"/>
    </xf>
    <xf numFmtId="0" fontId="2" fillId="2" borderId="4" xfId="0" applyFont="1" applyFill="1" applyBorder="1" applyAlignment="1"/>
    <xf numFmtId="0" fontId="1" fillId="3" borderId="3" xfId="0" applyFont="1" applyFill="1" applyBorder="1" applyAlignment="1"/>
    <xf numFmtId="0" fontId="1" fillId="4" borderId="3" xfId="0" applyFont="1" applyFill="1" applyBorder="1" applyAlignment="1"/>
    <xf numFmtId="0" fontId="1" fillId="5" borderId="4" xfId="0" applyFont="1" applyFill="1" applyBorder="1" applyAlignment="1"/>
    <xf numFmtId="166" fontId="4" fillId="6" borderId="9" xfId="1" quotePrefix="1" applyNumberFormat="1" applyBorder="1" applyAlignment="1">
      <alignment horizontal="center" vertical="center"/>
    </xf>
    <xf numFmtId="0" fontId="0" fillId="0" borderId="17" xfId="0" applyBorder="1"/>
    <xf numFmtId="0" fontId="5" fillId="7" borderId="16" xfId="2" applyBorder="1" applyAlignment="1">
      <alignment horizontal="center" vertical="center"/>
    </xf>
    <xf numFmtId="166" fontId="4" fillId="6" borderId="11" xfId="1" quotePrefix="1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7" borderId="18" xfId="2" applyBorder="1" applyAlignment="1">
      <alignment horizontal="center" vertical="center"/>
    </xf>
    <xf numFmtId="166" fontId="0" fillId="0" borderId="9" xfId="0" quotePrefix="1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gure 2A" connectionId="1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tabSelected="1" topLeftCell="Y1" zoomScale="70" zoomScaleNormal="70" zoomScalePageLayoutView="70" workbookViewId="0">
      <selection activeCell="AF4" sqref="AF4:AW21"/>
    </sheetView>
  </sheetViews>
  <sheetFormatPr baseColWidth="10" defaultColWidth="8.83203125" defaultRowHeight="14" x14ac:dyDescent="0"/>
  <cols>
    <col min="2" max="2" width="18.5" style="7" bestFit="1" customWidth="1"/>
    <col min="3" max="6" width="6.5" bestFit="1" customWidth="1"/>
    <col min="7" max="9" width="5.5" bestFit="1" customWidth="1"/>
    <col min="10" max="10" width="9.5" bestFit="1" customWidth="1"/>
    <col min="11" max="12" width="6.5" bestFit="1" customWidth="1"/>
    <col min="13" max="14" width="5.6640625" bestFit="1" customWidth="1"/>
    <col min="15" max="17" width="8.1640625" bestFit="1" customWidth="1"/>
    <col min="18" max="18" width="6.83203125" bestFit="1" customWidth="1"/>
    <col min="19" max="20" width="7.6640625" bestFit="1" customWidth="1"/>
    <col min="22" max="22" width="17.5" bestFit="1" customWidth="1"/>
    <col min="23" max="23" width="11.1640625" bestFit="1" customWidth="1"/>
    <col min="24" max="24" width="7.33203125" bestFit="1" customWidth="1"/>
    <col min="25" max="25" width="11.1640625" bestFit="1" customWidth="1"/>
    <col min="26" max="26" width="8.1640625" bestFit="1" customWidth="1"/>
    <col min="27" max="27" width="11.1640625" bestFit="1" customWidth="1"/>
    <col min="28" max="28" width="9.33203125" bestFit="1" customWidth="1"/>
    <col min="29" max="29" width="11.1640625" bestFit="1" customWidth="1"/>
    <col min="30" max="30" width="9.33203125" bestFit="1" customWidth="1"/>
    <col min="32" max="32" width="17.5" bestFit="1" customWidth="1"/>
    <col min="33" max="33" width="17.33203125" bestFit="1" customWidth="1"/>
    <col min="34" max="34" width="16.83203125" bestFit="1" customWidth="1"/>
    <col min="35" max="36" width="17.1640625" bestFit="1" customWidth="1"/>
    <col min="37" max="37" width="17.33203125" bestFit="1" customWidth="1"/>
    <col min="38" max="38" width="16.83203125" bestFit="1" customWidth="1"/>
    <col min="39" max="40" width="17.1640625" bestFit="1" customWidth="1"/>
    <col min="41" max="41" width="17.33203125" bestFit="1" customWidth="1"/>
    <col min="42" max="42" width="16.83203125" bestFit="1" customWidth="1"/>
    <col min="43" max="44" width="17.1640625" bestFit="1" customWidth="1"/>
    <col min="45" max="45" width="17.33203125" bestFit="1" customWidth="1"/>
    <col min="46" max="46" width="16.83203125" bestFit="1" customWidth="1"/>
    <col min="47" max="48" width="17.1640625" bestFit="1" customWidth="1"/>
    <col min="49" max="49" width="17.33203125" bestFit="1" customWidth="1"/>
  </cols>
  <sheetData>
    <row r="1" spans="1:49">
      <c r="A1" s="7" t="s">
        <v>23</v>
      </c>
    </row>
    <row r="2" spans="1:49">
      <c r="B2" s="7" t="s">
        <v>8</v>
      </c>
    </row>
    <row r="3" spans="1:49">
      <c r="B3" s="7" t="s">
        <v>15</v>
      </c>
    </row>
    <row r="4" spans="1:49">
      <c r="V4" s="7" t="s">
        <v>13</v>
      </c>
      <c r="AH4" s="61" t="s">
        <v>2</v>
      </c>
      <c r="AI4" s="62"/>
      <c r="AJ4" s="62"/>
      <c r="AK4" s="63"/>
      <c r="AL4" s="57" t="s">
        <v>3</v>
      </c>
      <c r="AM4" s="57"/>
      <c r="AN4" s="57"/>
      <c r="AO4" s="58"/>
      <c r="AP4" s="57" t="s">
        <v>4</v>
      </c>
      <c r="AQ4" s="57"/>
      <c r="AR4" s="57"/>
      <c r="AS4" s="58"/>
      <c r="AT4" s="57" t="s">
        <v>5</v>
      </c>
      <c r="AU4" s="57"/>
      <c r="AV4" s="57"/>
      <c r="AW4" s="58"/>
    </row>
    <row r="5" spans="1:49">
      <c r="B5" s="7" t="s">
        <v>14</v>
      </c>
      <c r="V5" t="s">
        <v>11</v>
      </c>
      <c r="W5" s="47" t="s">
        <v>0</v>
      </c>
      <c r="X5" s="48"/>
      <c r="Y5" s="49" t="s">
        <v>1</v>
      </c>
      <c r="Z5" s="51"/>
      <c r="AA5" s="52" t="s">
        <v>6</v>
      </c>
      <c r="AB5" s="54"/>
      <c r="AC5" s="55" t="s">
        <v>7</v>
      </c>
      <c r="AD5" s="56"/>
      <c r="AH5" s="36" t="s">
        <v>0</v>
      </c>
      <c r="AI5" s="37" t="s">
        <v>1</v>
      </c>
      <c r="AJ5" s="38" t="s">
        <v>6</v>
      </c>
      <c r="AK5" s="39" t="s">
        <v>7</v>
      </c>
      <c r="AL5" s="36" t="s">
        <v>0</v>
      </c>
      <c r="AM5" s="37" t="s">
        <v>1</v>
      </c>
      <c r="AN5" s="38" t="s">
        <v>6</v>
      </c>
      <c r="AO5" s="39" t="s">
        <v>7</v>
      </c>
      <c r="AP5" s="36" t="s">
        <v>0</v>
      </c>
      <c r="AQ5" s="37" t="s">
        <v>1</v>
      </c>
      <c r="AR5" s="38" t="s">
        <v>6</v>
      </c>
      <c r="AS5" s="39" t="s">
        <v>7</v>
      </c>
      <c r="AT5" s="36" t="s">
        <v>0</v>
      </c>
      <c r="AU5" s="37" t="s">
        <v>1</v>
      </c>
      <c r="AV5" s="38" t="s">
        <v>6</v>
      </c>
      <c r="AW5" s="39" t="s">
        <v>7</v>
      </c>
    </row>
    <row r="6" spans="1:49">
      <c r="C6" s="47" t="s">
        <v>0</v>
      </c>
      <c r="D6" s="47"/>
      <c r="E6" s="47"/>
      <c r="F6" s="47"/>
      <c r="G6" s="47"/>
      <c r="H6" s="47"/>
      <c r="I6" s="48"/>
      <c r="J6" s="49" t="s">
        <v>1</v>
      </c>
      <c r="K6" s="50"/>
      <c r="L6" s="50"/>
      <c r="M6" s="50"/>
      <c r="N6" s="51"/>
      <c r="O6" s="52" t="s">
        <v>6</v>
      </c>
      <c r="P6" s="53"/>
      <c r="Q6" s="54"/>
      <c r="R6" s="55" t="s">
        <v>7</v>
      </c>
      <c r="S6" s="56"/>
      <c r="T6" s="56"/>
      <c r="W6" s="8" t="s">
        <v>9</v>
      </c>
      <c r="X6" s="9" t="s">
        <v>10</v>
      </c>
      <c r="Y6" s="11" t="s">
        <v>9</v>
      </c>
      <c r="Z6" s="9" t="s">
        <v>10</v>
      </c>
      <c r="AA6" s="11" t="s">
        <v>9</v>
      </c>
      <c r="AB6" s="9" t="s">
        <v>10</v>
      </c>
      <c r="AC6" s="11" t="s">
        <v>9</v>
      </c>
      <c r="AD6" s="8" t="s">
        <v>10</v>
      </c>
      <c r="AF6" s="59" t="s">
        <v>2</v>
      </c>
      <c r="AG6" s="36" t="s">
        <v>0</v>
      </c>
      <c r="AH6" s="18"/>
      <c r="AI6" s="19">
        <f>_xlfn.T.TEST($C$7:$I$7,J7:N7,2,2)</f>
        <v>0.21053087195355966</v>
      </c>
      <c r="AJ6" s="19">
        <f>_xlfn.T.TEST($C$7:$I$7,O7:Q7,2,2)</f>
        <v>8.89703138691403E-3</v>
      </c>
      <c r="AK6" s="43">
        <f>_xlfn.T.TEST($C$7:$I$7,R7:T7,2,2)</f>
        <v>2.6500322222163837E-4</v>
      </c>
      <c r="AL6" s="19">
        <f>_xlfn.T.TEST($C$7:$I$7,C8:I8,2,2)</f>
        <v>3.4918260888674264E-3</v>
      </c>
      <c r="AM6" s="20"/>
      <c r="AN6" s="20"/>
      <c r="AO6" s="21"/>
      <c r="AP6" s="19">
        <f>_xlfn.T.TEST($C$7:$I$7,C9:I9,2,2)</f>
        <v>3.6357249638310482E-2</v>
      </c>
      <c r="AQ6" s="20"/>
      <c r="AR6" s="20"/>
      <c r="AS6" s="21"/>
      <c r="AT6" s="19">
        <f>_xlfn.T.TEST($C$7:$I$7,C10:I10,2,2)</f>
        <v>3.7067494140932488E-4</v>
      </c>
      <c r="AU6" s="20"/>
      <c r="AV6" s="20"/>
      <c r="AW6" s="21"/>
    </row>
    <row r="7" spans="1:49">
      <c r="B7" s="2" t="s">
        <v>2</v>
      </c>
      <c r="C7" s="13">
        <v>3.4</v>
      </c>
      <c r="D7" s="13">
        <v>2.6</v>
      </c>
      <c r="E7" s="13">
        <v>3.2</v>
      </c>
      <c r="F7" s="1"/>
      <c r="G7" s="1"/>
      <c r="H7" s="1"/>
      <c r="I7" s="6"/>
      <c r="J7" s="14">
        <v>4.7</v>
      </c>
      <c r="K7" s="13">
        <v>4.8</v>
      </c>
      <c r="L7" s="13">
        <v>2.8</v>
      </c>
      <c r="M7" s="1"/>
      <c r="N7" s="6"/>
      <c r="O7" s="14">
        <v>23.8</v>
      </c>
      <c r="P7" s="13">
        <v>18.899999999999999</v>
      </c>
      <c r="Q7" s="15">
        <v>35.1</v>
      </c>
      <c r="R7" s="14">
        <v>28.2</v>
      </c>
      <c r="S7" s="13">
        <v>31.6</v>
      </c>
      <c r="T7" s="13">
        <v>36.4</v>
      </c>
      <c r="V7" s="2" t="s">
        <v>2</v>
      </c>
      <c r="W7" s="3">
        <f>AVERAGE(C7:I7)</f>
        <v>3.0666666666666664</v>
      </c>
      <c r="X7" s="12">
        <f>(STDEV(C7:I7))/(SQRT(COUNT(C7:I7)))</f>
        <v>0.2403700850309354</v>
      </c>
      <c r="Y7" s="4">
        <f>AVERAGE(J7:N7)</f>
        <v>4.1000000000000005</v>
      </c>
      <c r="Z7" s="12">
        <f>STDEV(J7:N7)/SQRT(COUNT(J7:N7))</f>
        <v>0.65064070986477018</v>
      </c>
      <c r="AA7" s="4">
        <f>AVERAGE(O7:Q7)</f>
        <v>25.933333333333337</v>
      </c>
      <c r="AB7" s="12">
        <f>STDEV(O7:Q7)/SQRT(COUNT(O7:Q7))</f>
        <v>4.7966423441588448</v>
      </c>
      <c r="AC7" s="4">
        <f>AVERAGE(R7:T7)</f>
        <v>32.066666666666663</v>
      </c>
      <c r="AD7" s="10">
        <f>STDEV(R7:T7)/SQRT(COUNT(R7:T7))</f>
        <v>2.3786083699881875</v>
      </c>
      <c r="AF7" s="59"/>
      <c r="AG7" s="37" t="s">
        <v>1</v>
      </c>
      <c r="AH7" s="22">
        <f>IF(AI6&lt;=0.0001,"****",(IF(AI6&lt;=0.001,"***",(IF(AI6&lt;=0.01,"**",(IF(AI6&lt;=0.05,"*",AI6)))))))</f>
        <v>0.21053087195355966</v>
      </c>
      <c r="AI7" s="23"/>
      <c r="AJ7" s="20"/>
      <c r="AK7" s="43">
        <f>_xlfn.T.TEST($J$7:$N$7,R7:T7,2,2)</f>
        <v>3.4464509754018278E-4</v>
      </c>
      <c r="AO7" s="16"/>
      <c r="AS7" s="16"/>
      <c r="AW7" s="16"/>
    </row>
    <row r="8" spans="1:49">
      <c r="B8" s="5" t="s">
        <v>3</v>
      </c>
      <c r="C8" s="13">
        <v>60.4</v>
      </c>
      <c r="D8" s="13">
        <v>54.3</v>
      </c>
      <c r="E8" s="13">
        <v>35.200000000000003</v>
      </c>
      <c r="F8" s="1"/>
      <c r="G8" s="1"/>
      <c r="H8" s="1"/>
      <c r="I8" s="6"/>
      <c r="J8" s="14">
        <v>34.799999999999997</v>
      </c>
      <c r="K8" s="13">
        <v>61.8</v>
      </c>
      <c r="L8" s="13">
        <v>60.2</v>
      </c>
      <c r="M8" s="1"/>
      <c r="N8" s="6"/>
      <c r="O8" s="14">
        <v>2540</v>
      </c>
      <c r="P8" s="13">
        <v>1172</v>
      </c>
      <c r="Q8" s="15">
        <v>3978</v>
      </c>
      <c r="R8" s="14">
        <v>3030</v>
      </c>
      <c r="S8" s="13">
        <v>1667</v>
      </c>
      <c r="T8" s="13">
        <v>1016</v>
      </c>
      <c r="V8" s="5" t="s">
        <v>3</v>
      </c>
      <c r="W8" s="3">
        <f>AVERAGE(C8:I8)</f>
        <v>49.966666666666661</v>
      </c>
      <c r="X8" s="12">
        <f>(STDEV(C8:I8))/(SQRT(COUNT(C8:I8)))</f>
        <v>7.5904179360852542</v>
      </c>
      <c r="Y8" s="4">
        <f>AVERAGE(J8:N8)</f>
        <v>52.266666666666673</v>
      </c>
      <c r="Z8" s="12">
        <f>STDEV(J8:N8)/SQRT(COUNT(J8:N8))</f>
        <v>8.7455385451351138</v>
      </c>
      <c r="AA8" s="4">
        <f>AVERAGE(O8:Q8)</f>
        <v>2563.3333333333335</v>
      </c>
      <c r="AB8" s="12">
        <f>STDEV(O8:Q8)/SQRT(COUNT(O8:Q8))</f>
        <v>810.1064401944011</v>
      </c>
      <c r="AC8" s="4">
        <f>AVERAGE(R8:T8)</f>
        <v>1904.3333333333333</v>
      </c>
      <c r="AD8" s="10">
        <f>STDEV(R8:T8)/SQRT(COUNT(R8:T8))</f>
        <v>593.37855632901926</v>
      </c>
      <c r="AF8" s="59"/>
      <c r="AG8" s="38" t="s">
        <v>6</v>
      </c>
      <c r="AH8" s="22" t="str">
        <f>IF(AJ6&lt;=0.0001,"****",(IF(AJ6&lt;=0.001,"***",(IF(AJ6&lt;=0.01,"**",(IF(AJ6&lt;=0.05,"*",AJ6)))))))</f>
        <v>**</v>
      </c>
      <c r="AI8" s="24"/>
      <c r="AJ8" s="23"/>
      <c r="AK8" s="29">
        <f>_xlfn.T.TEST(O7:Q7,R7:T7,2,2)</f>
        <v>0.3158575065211377</v>
      </c>
      <c r="AO8" s="16"/>
      <c r="AS8" s="16"/>
      <c r="AW8" s="16"/>
    </row>
    <row r="9" spans="1:49">
      <c r="B9" s="5" t="s">
        <v>4</v>
      </c>
      <c r="C9" s="13">
        <v>5.6</v>
      </c>
      <c r="D9" s="13">
        <v>3.9</v>
      </c>
      <c r="E9" s="13">
        <v>5.9</v>
      </c>
      <c r="F9" s="1"/>
      <c r="G9" s="1"/>
      <c r="H9" s="1"/>
      <c r="I9" s="6"/>
      <c r="J9" s="14">
        <v>6</v>
      </c>
      <c r="K9" s="13">
        <v>8.6</v>
      </c>
      <c r="L9" s="13">
        <v>6.5</v>
      </c>
      <c r="M9" s="1"/>
      <c r="N9" s="6"/>
      <c r="O9" s="14">
        <v>30.9</v>
      </c>
      <c r="P9" s="13">
        <v>41.5</v>
      </c>
      <c r="Q9" s="15">
        <v>37.700000000000003</v>
      </c>
      <c r="R9" s="14">
        <v>40.1</v>
      </c>
      <c r="S9" s="13">
        <v>41.7</v>
      </c>
      <c r="T9" s="13">
        <v>30.75</v>
      </c>
      <c r="V9" s="5" t="s">
        <v>4</v>
      </c>
      <c r="W9" s="3">
        <f>AVERAGE(C9:I9)</f>
        <v>5.1333333333333337</v>
      </c>
      <c r="X9" s="12">
        <f>(STDEV(C9:I9))/(SQRT(COUNT(C9:I9)))</f>
        <v>0.62271805640897837</v>
      </c>
      <c r="Y9" s="4">
        <f>AVERAGE(J9:N9)</f>
        <v>7.0333333333333341</v>
      </c>
      <c r="Z9" s="12">
        <f>STDEV(J9:N9)/SQRT(COUNT(J9:N9))</f>
        <v>0.79652020968989901</v>
      </c>
      <c r="AA9" s="4">
        <f>AVERAGE(O9:Q9)</f>
        <v>36.700000000000003</v>
      </c>
      <c r="AB9" s="12">
        <f>STDEV(O9:Q9)/SQRT(COUNT(O9:Q9))</f>
        <v>3.1005375877955919</v>
      </c>
      <c r="AC9" s="4">
        <f>AVERAGE(R9:T9)</f>
        <v>37.516666666666673</v>
      </c>
      <c r="AD9" s="10">
        <f>STDEV(R9:T9)/SQRT(COUNT(R9:T9))</f>
        <v>3.414714889676397</v>
      </c>
      <c r="AF9" s="59"/>
      <c r="AG9" s="39" t="s">
        <v>7</v>
      </c>
      <c r="AH9" s="40" t="str">
        <f>IF(AK6&lt;=0.0001,"****",(IF(AK6&lt;=0.001,"***",(IF(AK6&lt;=0.01,"**",(IF(AK6&lt;=0.05,"*",AK6)))))))</f>
        <v>***</v>
      </c>
      <c r="AI9" s="33" t="str">
        <f>IF(AK7&lt;=0.0001,"****",(IF(AK7&lt;=0.001,"***",(IF(AK7&lt;=0.01,"**",(IF(AK7&lt;=0.05,"*",AK7)))))))</f>
        <v>***</v>
      </c>
      <c r="AJ9" s="34">
        <f>IF(AK8&lt;=0.0001,"****",(IF(AK8&lt;=0.001,"***",(IF(AK8&lt;=0.01,"**",(IF(AK8&lt;=0.05,"*",AK8)))))))</f>
        <v>0.3158575065211377</v>
      </c>
      <c r="AK9" s="35"/>
      <c r="AL9" s="17"/>
      <c r="AM9" s="17"/>
      <c r="AN9" s="17"/>
      <c r="AO9" s="41"/>
      <c r="AP9" s="17"/>
      <c r="AQ9" s="17"/>
      <c r="AR9" s="17"/>
      <c r="AS9" s="41"/>
      <c r="AT9" s="17"/>
      <c r="AU9" s="17"/>
      <c r="AV9" s="17"/>
      <c r="AW9" s="41"/>
    </row>
    <row r="10" spans="1:49">
      <c r="B10" s="5" t="s">
        <v>5</v>
      </c>
      <c r="C10" s="13">
        <v>76.099999999999994</v>
      </c>
      <c r="D10" s="13">
        <v>76.099999999999994</v>
      </c>
      <c r="E10" s="13">
        <v>69.599999999999994</v>
      </c>
      <c r="F10" s="13">
        <v>44.9</v>
      </c>
      <c r="G10" s="13">
        <v>45.07</v>
      </c>
      <c r="H10" s="13">
        <v>47.88</v>
      </c>
      <c r="I10" s="15">
        <v>43.36</v>
      </c>
      <c r="J10" s="14">
        <v>74.400000000000006</v>
      </c>
      <c r="K10" s="13">
        <v>89.5</v>
      </c>
      <c r="L10" s="13">
        <v>44.64</v>
      </c>
      <c r="M10" s="13">
        <v>58.26</v>
      </c>
      <c r="N10" s="15">
        <v>61.7</v>
      </c>
      <c r="O10" s="14">
        <v>3322</v>
      </c>
      <c r="P10" s="13">
        <v>2277</v>
      </c>
      <c r="Q10" s="15">
        <v>2362</v>
      </c>
      <c r="R10" s="14">
        <v>1121</v>
      </c>
      <c r="S10" s="13">
        <v>3553</v>
      </c>
      <c r="T10" s="13">
        <v>2015</v>
      </c>
      <c r="V10" s="5" t="s">
        <v>5</v>
      </c>
      <c r="W10" s="3">
        <f>AVERAGE(C10:I10)</f>
        <v>57.572857142857139</v>
      </c>
      <c r="X10" s="12">
        <f>(STDEV(C10:I10))/(SQRT(COUNT(C10:I10)))</f>
        <v>5.8636120487719241</v>
      </c>
      <c r="Y10" s="4">
        <f>AVERAGE(J10:N10)</f>
        <v>65.7</v>
      </c>
      <c r="Z10" s="12">
        <f>STDEV(J10:N10)/SQRT(COUNT(J10:N10))</f>
        <v>7.6059424136657769</v>
      </c>
      <c r="AA10" s="4">
        <f>AVERAGE(O10:Q10)</f>
        <v>2653.6666666666665</v>
      </c>
      <c r="AB10" s="12">
        <f>STDEV(O10:Q10)/SQRT(COUNT(O10:Q10))</f>
        <v>335.06632842535026</v>
      </c>
      <c r="AC10" s="4">
        <f>AVERAGE(R10:T10)</f>
        <v>2229.6666666666665</v>
      </c>
      <c r="AD10" s="10">
        <f>STDEV(R10:T10)/SQRT(COUNT(R10:T10))</f>
        <v>710.21530381834054</v>
      </c>
      <c r="AF10" s="60" t="s">
        <v>3</v>
      </c>
      <c r="AG10" s="36" t="s">
        <v>0</v>
      </c>
      <c r="AH10" s="22" t="str">
        <f>IF(AL6&lt;=0.0001,"****",(IF(AL6&lt;=0.001,"***",(IF(AL6&lt;=0.01,"**",(IF(AL6&lt;=0.05,"*",AL6)))))))</f>
        <v>**</v>
      </c>
      <c r="AI10" s="24"/>
      <c r="AJ10" s="24"/>
      <c r="AK10" s="25"/>
      <c r="AL10" s="42"/>
      <c r="AM10" s="19">
        <f>_xlfn.T.TEST($C$8:$I$8,J8:N8,2,2)</f>
        <v>0.85224934486351078</v>
      </c>
      <c r="AN10" s="19">
        <f>_xlfn.T.TEST($C$8:$I$8,O8:Q8,2,2)</f>
        <v>3.6137708559270225E-2</v>
      </c>
      <c r="AO10" s="43">
        <f>_xlfn.T.TEST($C$8:$I$8,R8:T8,2,2)</f>
        <v>3.5360807848513989E-2</v>
      </c>
      <c r="AP10" s="24"/>
      <c r="AQ10" s="24"/>
      <c r="AR10" s="24"/>
      <c r="AS10" s="25"/>
      <c r="AT10" s="24"/>
      <c r="AU10" s="24"/>
      <c r="AV10" s="24"/>
      <c r="AW10" s="25"/>
    </row>
    <row r="11" spans="1:49">
      <c r="AF11" s="60"/>
      <c r="AG11" s="37" t="s">
        <v>1</v>
      </c>
      <c r="AH11" s="26"/>
      <c r="AI11" s="24"/>
      <c r="AJ11" s="24"/>
      <c r="AK11" s="25"/>
      <c r="AL11" s="27">
        <f>IF(AM10&lt;=0.0001,"****",(IF(AM10&lt;=0.001,"***",(IF(AM10&lt;=0.01,"**",(IF(AM10&lt;=0.05,"*",AM10)))))))</f>
        <v>0.85224934486351078</v>
      </c>
      <c r="AM11" s="28"/>
      <c r="AN11" s="24"/>
      <c r="AO11" s="29">
        <f>_xlfn.T.TEST($J$8:$N$8,R8:T8,2,2)</f>
        <v>3.5496297205726411E-2</v>
      </c>
      <c r="AP11" s="24"/>
      <c r="AQ11" s="24"/>
      <c r="AR11" s="24"/>
      <c r="AS11" s="25"/>
      <c r="AT11" s="24"/>
      <c r="AU11" s="24"/>
      <c r="AV11" s="24"/>
      <c r="AW11" s="25"/>
    </row>
    <row r="12" spans="1:49">
      <c r="AC12" t="s">
        <v>18</v>
      </c>
      <c r="AD12" t="s">
        <v>24</v>
      </c>
      <c r="AF12" s="60"/>
      <c r="AG12" s="38" t="s">
        <v>6</v>
      </c>
      <c r="AH12" s="26"/>
      <c r="AI12" s="24"/>
      <c r="AJ12" s="24"/>
      <c r="AK12" s="25"/>
      <c r="AL12" s="19" t="str">
        <f>IF(AN10&lt;=0.0001,"****",(IF(AN10&lt;=0.001,"***",(IF(AN10&lt;=0.01,"**",(IF(AN10&lt;=0.05,"*",AN10)))))))</f>
        <v>*</v>
      </c>
      <c r="AM12" s="24"/>
      <c r="AN12" s="23"/>
      <c r="AO12" s="29">
        <f>_xlfn.T.TEST($O$8:$Q$8,R8:T8,2,2)</f>
        <v>0.54749125539429366</v>
      </c>
      <c r="AP12" s="24"/>
      <c r="AQ12" s="24"/>
      <c r="AR12" s="24"/>
      <c r="AS12" s="25"/>
      <c r="AT12" s="24"/>
      <c r="AU12" s="24"/>
      <c r="AV12" s="24"/>
      <c r="AW12" s="25"/>
    </row>
    <row r="13" spans="1:49">
      <c r="AC13">
        <v>1E-4</v>
      </c>
      <c r="AD13" t="s">
        <v>22</v>
      </c>
      <c r="AF13" s="60"/>
      <c r="AG13" s="39" t="s">
        <v>7</v>
      </c>
      <c r="AH13" s="46"/>
      <c r="AI13" s="32"/>
      <c r="AJ13" s="32"/>
      <c r="AK13" s="44"/>
      <c r="AL13" s="33" t="str">
        <f>IF(AO10&lt;=0.0001,"****",(IF(AO10&lt;=0.001,"***",(IF(AO10&lt;=0.01,"**",(IF(AO10&lt;=0.05,"*",AO10)))))))</f>
        <v>*</v>
      </c>
      <c r="AM13" s="33" t="str">
        <f>IF(AO11&lt;=0.0001,"****",(IF(AO11&lt;=0.001,"***",(IF(AO11&lt;=0.01,"**",(IF(AO11&lt;=0.05,"*",AO11)))))))</f>
        <v>*</v>
      </c>
      <c r="AN13" s="34">
        <f>IF(AO12&lt;=0.0001,"****",(IF(AO12&lt;=0.001,"***",(IF(AO12&lt;=0.01,"**",(IF(AO12&lt;=0.05,"*",AO12)))))))</f>
        <v>0.54749125539429366</v>
      </c>
      <c r="AO13" s="35"/>
      <c r="AP13" s="32"/>
      <c r="AQ13" s="32"/>
      <c r="AR13" s="32"/>
      <c r="AS13" s="44"/>
      <c r="AT13" s="32"/>
      <c r="AU13" s="32"/>
      <c r="AV13" s="32"/>
      <c r="AW13" s="44"/>
    </row>
    <row r="14" spans="1:49">
      <c r="AC14">
        <v>1E-3</v>
      </c>
      <c r="AD14" t="s">
        <v>21</v>
      </c>
      <c r="AF14" s="60" t="s">
        <v>4</v>
      </c>
      <c r="AG14" s="36" t="s">
        <v>0</v>
      </c>
      <c r="AH14" s="22" t="str">
        <f>IF(AP6&lt;=0.0001,"****",(IF(AP6&lt;=0.001,"***",(IF(AP6&lt;=0.01,"**",(IF(AP6&lt;=0.05,"*",AP6)))))))</f>
        <v>*</v>
      </c>
      <c r="AI14" s="24"/>
      <c r="AJ14" s="24"/>
      <c r="AK14" s="25"/>
      <c r="AL14" s="24"/>
      <c r="AM14" s="24"/>
      <c r="AN14" s="24"/>
      <c r="AO14" s="25"/>
      <c r="AP14" s="45"/>
      <c r="AQ14" s="19">
        <f>_xlfn.T.TEST($C$9:$I$9,J9:N9,2,2)</f>
        <v>0.13339920372495045</v>
      </c>
      <c r="AR14" s="19">
        <f>_xlfn.T.TEST($C$9:$I$9,O9:Q9,2,2)</f>
        <v>5.6600256641914219E-4</v>
      </c>
      <c r="AS14" s="27">
        <f>_xlfn.T.TEST($C$9:$I$9,R9:T9,2,2)</f>
        <v>7.3476206156099211E-4</v>
      </c>
      <c r="AT14" s="24"/>
      <c r="AU14" s="24"/>
      <c r="AV14" s="24"/>
      <c r="AW14" s="25"/>
    </row>
    <row r="15" spans="1:49">
      <c r="AC15">
        <v>0.01</v>
      </c>
      <c r="AD15" t="s">
        <v>20</v>
      </c>
      <c r="AF15" s="60"/>
      <c r="AG15" s="37" t="s">
        <v>1</v>
      </c>
      <c r="AH15" s="26"/>
      <c r="AI15" s="24"/>
      <c r="AJ15" s="24"/>
      <c r="AK15" s="25"/>
      <c r="AL15" s="24"/>
      <c r="AM15" s="24"/>
      <c r="AN15" s="24"/>
      <c r="AO15" s="25"/>
      <c r="AP15" s="27">
        <f>IF(AQ14&lt;=0.0001,"****",(IF(AQ14&lt;=0.001,"***",(IF(AQ14&lt;=0.01,"**",(IF(AQ14&lt;=0.05,"*",AQ14)))))))</f>
        <v>0.13339920372495045</v>
      </c>
      <c r="AQ15" s="23"/>
      <c r="AR15" s="24"/>
      <c r="AS15" s="29">
        <f>_xlfn.T.TEST($J$9:$N$9,R9:T9,2,2)</f>
        <v>9.6376290269859996E-4</v>
      </c>
      <c r="AT15" s="24"/>
      <c r="AU15" s="24"/>
      <c r="AV15" s="24"/>
      <c r="AW15" s="25"/>
    </row>
    <row r="16" spans="1:49">
      <c r="AC16">
        <v>0.05</v>
      </c>
      <c r="AD16" t="s">
        <v>19</v>
      </c>
      <c r="AF16" s="60"/>
      <c r="AG16" s="38" t="s">
        <v>6</v>
      </c>
      <c r="AH16" s="26"/>
      <c r="AI16" s="24"/>
      <c r="AJ16" s="24" t="s">
        <v>11</v>
      </c>
      <c r="AK16" s="25"/>
      <c r="AL16" s="24"/>
      <c r="AM16" s="24"/>
      <c r="AN16" s="24"/>
      <c r="AO16" s="25"/>
      <c r="AP16" s="19" t="str">
        <f>IF(AR14&lt;=0.0001,"****",(IF(AR14&lt;=0.001,"***",(IF(AR14&lt;=0.01,"**",(IF(AR14&lt;=0.05,"*",AR14)))))))</f>
        <v>***</v>
      </c>
      <c r="AQ16" s="24"/>
      <c r="AR16" s="23"/>
      <c r="AS16" s="29">
        <f>_xlfn.T.TEST($O$9:$Q$9,R9:T9,2,2)</f>
        <v>0.86806411790731453</v>
      </c>
      <c r="AT16" s="24"/>
      <c r="AU16" s="24"/>
      <c r="AV16" s="24"/>
      <c r="AW16" s="25"/>
    </row>
    <row r="17" spans="27:49">
      <c r="AF17" s="60"/>
      <c r="AG17" s="39" t="s">
        <v>7</v>
      </c>
      <c r="AH17" s="46"/>
      <c r="AI17" s="32"/>
      <c r="AJ17" s="32"/>
      <c r="AK17" s="44"/>
      <c r="AL17" s="32"/>
      <c r="AM17" s="32"/>
      <c r="AN17" s="32"/>
      <c r="AO17" s="44"/>
      <c r="AP17" s="33" t="str">
        <f>IF(AS14&lt;=0.0001,"****",(IF(AS14&lt;=0.001,"***",(IF(AS14&lt;=0.01,"**",(IF(AS14&lt;=0.05,"*",AS14)))))))</f>
        <v>***</v>
      </c>
      <c r="AQ17" s="33" t="str">
        <f>IF(AS15&lt;=0.0001,"****",(IF(AS15&lt;=0.001,"***",(IF(AS15&lt;=0.01,"**",(IF(AS15&lt;=0.05,"*",AS15)))))))</f>
        <v>***</v>
      </c>
      <c r="AR17" s="34">
        <f>IF(AS16&lt;=0.0001,"****",(IF(AS16&lt;=0.001,"***",(IF(AS16&lt;=0.01,"**",(IF(AS16&lt;=0.05,"*",AS16)))))))</f>
        <v>0.86806411790731453</v>
      </c>
      <c r="AS17" s="35"/>
      <c r="AT17" s="32"/>
      <c r="AU17" s="32"/>
      <c r="AV17" s="32"/>
      <c r="AW17" s="44"/>
    </row>
    <row r="18" spans="27:49">
      <c r="AA18" t="s">
        <v>12</v>
      </c>
      <c r="AF18" s="60" t="s">
        <v>5</v>
      </c>
      <c r="AG18" s="36" t="s">
        <v>0</v>
      </c>
      <c r="AH18" s="22" t="str">
        <f>IF(AT6&lt;=0.0001,"****",(IF(AT6&lt;=0.001,"***",(IF(AT6&lt;=0.01,"**",(IF(AT6&lt;=0.05,"*",AT6)))))))</f>
        <v>***</v>
      </c>
      <c r="AI18" s="24"/>
      <c r="AJ18" s="24"/>
      <c r="AK18" s="25"/>
      <c r="AL18" s="24" t="s">
        <v>17</v>
      </c>
      <c r="AM18" s="24"/>
      <c r="AN18" s="24"/>
      <c r="AO18" s="25"/>
      <c r="AP18" s="24"/>
      <c r="AQ18" s="24"/>
      <c r="AR18" s="24"/>
      <c r="AS18" s="25"/>
      <c r="AT18" s="45"/>
      <c r="AU18" s="19">
        <f>_xlfn.T.TEST($C$10:$I$10,J10:N10,2,2)</f>
        <v>0.40961169574317002</v>
      </c>
      <c r="AV18" s="19">
        <f>_xlfn.T.TEST($C$10:$I$10,O10:Q10,2,2)</f>
        <v>1.1965023855753903E-6</v>
      </c>
      <c r="AW18" s="27">
        <f>_xlfn.T.TEST($C$10:$I$10,R10:T10,2,2)</f>
        <v>9.1123059565565486E-4</v>
      </c>
    </row>
    <row r="19" spans="27:49">
      <c r="AF19" s="60"/>
      <c r="AG19" s="37" t="s">
        <v>1</v>
      </c>
      <c r="AH19" s="30"/>
      <c r="AI19" s="24"/>
      <c r="AJ19" s="24"/>
      <c r="AK19" s="25"/>
      <c r="AL19" s="24" t="s">
        <v>16</v>
      </c>
      <c r="AM19" s="24"/>
      <c r="AN19" s="24"/>
      <c r="AO19" s="25"/>
      <c r="AP19" s="24"/>
      <c r="AQ19" s="24"/>
      <c r="AR19" s="24"/>
      <c r="AS19" s="25"/>
      <c r="AT19" s="27">
        <f>IF(AU18&lt;=0.0001,"****",(IF(AU18&lt;=0.001,"***",(IF(AU18&lt;=0.01,"**",(IF(AU18&lt;=0.05,"*",AU18)))))))</f>
        <v>0.40961169574317002</v>
      </c>
      <c r="AU19" s="23"/>
      <c r="AV19" s="24"/>
      <c r="AW19" s="29">
        <f>_xlfn.T.TEST($J$10:$N$10,R10:T10,2,2)</f>
        <v>5.8696125875834998E-3</v>
      </c>
    </row>
    <row r="20" spans="27:49">
      <c r="AF20" s="60"/>
      <c r="AG20" s="38" t="s">
        <v>6</v>
      </c>
      <c r="AH20" s="30"/>
      <c r="AI20" s="24"/>
      <c r="AJ20" s="24"/>
      <c r="AK20" s="25"/>
      <c r="AL20" s="24"/>
      <c r="AM20" s="24"/>
      <c r="AN20" s="24"/>
      <c r="AO20" s="25"/>
      <c r="AP20" s="24"/>
      <c r="AQ20" s="24"/>
      <c r="AR20" s="24"/>
      <c r="AS20" s="25"/>
      <c r="AT20" s="19" t="str">
        <f>IF(AV18&lt;=0.0001,"****",(IF(AV18&lt;=0.001,"***",(IF(AV18&lt;=0.01,"**",(IF(AV18&lt;=0.05,"*",AV18)))))))</f>
        <v>****</v>
      </c>
      <c r="AU20" s="24"/>
      <c r="AV20" s="23"/>
      <c r="AW20" s="29">
        <f>_xlfn.T.TEST($O$10:$Q$10,R10:T10,2,2)</f>
        <v>0.61790082825784887</v>
      </c>
    </row>
    <row r="21" spans="27:49">
      <c r="AF21" s="60"/>
      <c r="AG21" s="39" t="s">
        <v>7</v>
      </c>
      <c r="AH21" s="31"/>
      <c r="AI21" s="32"/>
      <c r="AJ21" s="32"/>
      <c r="AK21" s="44"/>
      <c r="AL21" s="32"/>
      <c r="AM21" s="32" t="s">
        <v>11</v>
      </c>
      <c r="AN21" s="32"/>
      <c r="AO21" s="44"/>
      <c r="AP21" s="32" t="s">
        <v>12</v>
      </c>
      <c r="AQ21" s="32"/>
      <c r="AR21" s="32"/>
      <c r="AS21" s="44"/>
      <c r="AT21" s="33" t="str">
        <f>IF(AW18&lt;=0.0001,"****",(IF(AW18&lt;=0.001,"***",(IF(AW18&lt;=0.01,"**",(IF(AW18&lt;=0.05,"*",AW18)))))))</f>
        <v>***</v>
      </c>
      <c r="AU21" s="33" t="str">
        <f>IF(AW19&lt;=0.0001,"****",(IF(AW19&lt;=0.001,"***",(IF(AW19&lt;=0.01,"**",(IF(AW19&lt;=0.05,"*",AW19)))))))</f>
        <v>**</v>
      </c>
      <c r="AV21" s="34">
        <f>IF(AW20&lt;=0.0001,"****",(IF(AW20&lt;=0.001,"***",(IF(AW20&lt;=0.01,"**",(IF(AW20&lt;=0.05,"*",AW20)))))))</f>
        <v>0.61790082825784887</v>
      </c>
      <c r="AW21" s="35"/>
    </row>
  </sheetData>
  <mergeCells count="16">
    <mergeCell ref="C6:I6"/>
    <mergeCell ref="J6:N6"/>
    <mergeCell ref="O6:Q6"/>
    <mergeCell ref="R6:T6"/>
    <mergeCell ref="AF18:AF21"/>
    <mergeCell ref="AF6:AF9"/>
    <mergeCell ref="AF10:AF13"/>
    <mergeCell ref="AF14:AF17"/>
    <mergeCell ref="AP4:AS4"/>
    <mergeCell ref="AT4:AW4"/>
    <mergeCell ref="W5:X5"/>
    <mergeCell ref="Y5:Z5"/>
    <mergeCell ref="AA5:AB5"/>
    <mergeCell ref="AC5:AD5"/>
    <mergeCell ref="AH4:AK4"/>
    <mergeCell ref="AL4:AO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Fig6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2020-07-30T21:44:03Z</dcterms:modified>
</cp:coreProperties>
</file>