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7729"/>
  <workbookPr autoCompressPictures="0"/>
  <bookViews>
    <workbookView xWindow="0" yWindow="5280" windowWidth="28740" windowHeight="12240" activeTab="1"/>
  </bookViews>
  <sheets>
    <sheet name="Fig7A" sheetId="3" r:id="rId1"/>
    <sheet name="Fig7B" sheetId="16" r:id="rId2"/>
  </sheets>
  <calcPr calcId="162913" concurrentCalc="0"/>
  <fileRecoveryPr repairLoad="1"/>
  <extLst>
    <ext xmlns:mx="http://schemas.microsoft.com/office/mac/excel/2008/main" uri="{7523E5D3-25F3-A5E0-1632-64F254C22452}">
      <mx:ArchID Flags="2"/>
    </ext>
    <ext xmlns:x14="http://schemas.microsoft.com/office/spreadsheetml/2009/9/main" uri="{79F54976-1DA5-4618-B147-4CDE4B953A38}">
      <x14:workbookPr defaultImageDpi="330"/>
    </ex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6" i="16" l="1"/>
  <c r="M7" i="16"/>
  <c r="M8" i="16"/>
  <c r="M9" i="16"/>
  <c r="M6" i="16"/>
  <c r="L7" i="16"/>
  <c r="L8" i="16"/>
  <c r="L9" i="16"/>
  <c r="L5" i="16"/>
  <c r="AI10" i="3"/>
  <c r="AQ18" i="3"/>
  <c r="AP19" i="3"/>
  <c r="AL15" i="3"/>
  <c r="AM14" i="3"/>
  <c r="AH11" i="3"/>
  <c r="AD7" i="3"/>
  <c r="AE4" i="3"/>
  <c r="AE6" i="3"/>
  <c r="AB8" i="3"/>
  <c r="AJ14" i="3"/>
  <c r="AN19" i="3"/>
  <c r="AN18" i="3"/>
  <c r="AN17" i="3"/>
  <c r="AJ15" i="3"/>
  <c r="AJ13" i="3"/>
  <c r="AF10" i="3"/>
  <c r="AF9" i="3"/>
  <c r="AF11" i="3"/>
  <c r="AB12" i="3"/>
  <c r="AB16" i="3"/>
  <c r="AQ16" i="3"/>
  <c r="AP16" i="3"/>
  <c r="AO16" i="3"/>
  <c r="AM12" i="3"/>
  <c r="AK12" i="3"/>
  <c r="AL12" i="3"/>
  <c r="AI8" i="3"/>
  <c r="AH8" i="3"/>
  <c r="AG8" i="3"/>
  <c r="J5" i="16"/>
  <c r="K9" i="16"/>
  <c r="K6" i="16"/>
  <c r="K7" i="16"/>
  <c r="K8" i="16"/>
  <c r="K5" i="16"/>
  <c r="J6" i="16"/>
  <c r="J7" i="16"/>
  <c r="J8" i="16"/>
  <c r="J9" i="16"/>
  <c r="AB7" i="3"/>
  <c r="AB6" i="3"/>
  <c r="AB5" i="3"/>
  <c r="AN4" i="3"/>
  <c r="AC4" i="3"/>
  <c r="AJ4" i="3"/>
  <c r="AF4" i="3"/>
  <c r="AD4" i="3"/>
  <c r="T6" i="3"/>
  <c r="S6" i="3"/>
  <c r="Q5" i="3"/>
  <c r="X8" i="3"/>
  <c r="W8" i="3"/>
  <c r="V8" i="3"/>
  <c r="U8" i="3"/>
  <c r="T8" i="3"/>
  <c r="S8" i="3"/>
  <c r="R8" i="3"/>
  <c r="Q8" i="3"/>
  <c r="Q7" i="3"/>
  <c r="X7" i="3"/>
  <c r="W7" i="3"/>
  <c r="V7" i="3"/>
  <c r="U7" i="3"/>
  <c r="T7" i="3"/>
  <c r="S7" i="3"/>
  <c r="R7" i="3"/>
  <c r="X6" i="3"/>
  <c r="W6" i="3"/>
  <c r="V6" i="3"/>
  <c r="U6" i="3"/>
  <c r="R6" i="3"/>
  <c r="Q6" i="3"/>
  <c r="X5" i="3"/>
  <c r="W5" i="3"/>
  <c r="V5" i="3"/>
  <c r="U5" i="3"/>
  <c r="T5" i="3"/>
  <c r="S5" i="3"/>
  <c r="R5" i="3"/>
</calcChain>
</file>

<file path=xl/connections.xml><?xml version="1.0" encoding="utf-8"?>
<connections xmlns="http://schemas.openxmlformats.org/spreadsheetml/2006/main">
  <connection id="1" name="F5A" type="6" refreshedVersion="6" background="1" saveData="1">
    <textPr codePage="850" sourceFile="C:\Users\vlj948\Desktop\Sevilla\Paper_Trans\eLife\RawData\F5A.txt">
      <textFields count="13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" name="F5A1" type="6" refreshedVersion="6" background="1" saveData="1">
    <textPr codePage="850" sourceFile="C:\Users\vlj948\Desktop\Sevilla\Paper_Trans\eLife\RawData\F5A.txt">
      <textFields count="13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" name="Figure 2A" type="6" refreshedVersion="6" background="1" saveData="1">
    <textPr codePage="850" sourceFile="C:\Users\vlj948\Desktop\Sevilla\Paper_Trans\eLife\RawData\Figure 2A.txt">
      <textFields count="33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" name="Figure 2A1" type="6" refreshedVersion="6" background="1" saveData="1">
    <textPr codePage="850" sourceFile="C:\Users\vlj948\Desktop\Sevilla\Paper_Trans\eLife\RawData\Figure 2A.txt">
      <textFields count="33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" name="Figure 2A11" type="6" refreshedVersion="6" background="1" saveData="1">
    <textPr codePage="850" sourceFile="C:\Users\vlj948\Desktop\Sevilla\Paper_Trans\eLife\RawData\Figure 2A.txt">
      <textFields count="33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" name="Figure 2A111" type="6" refreshedVersion="6" background="1" saveData="1">
    <textPr codePage="850" sourceFile="C:\Users\vlj948\Desktop\Sevilla\Paper_Trans\eLife\RawData\Figure 2A.txt">
      <textFields count="33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7" name="Figure 2A1111" type="6" refreshedVersion="6" background="1" saveData="1">
    <textPr codePage="850" sourceFile="C:\Users\vlj948\Desktop\Sevilla\Paper_Trans\eLife\RawData\Figure 2A.txt">
      <textFields count="33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8" name="Figure 2A1112" type="6" refreshedVersion="6" background="1" saveData="1">
    <textPr codePage="850" sourceFile="C:\Users\vlj948\Desktop\Sevilla\Paper_Trans\eLife\RawData\Figure 2A.txt">
      <textFields count="33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9" name="Figure 2A12" type="6" refreshedVersion="6" background="1" saveData="1">
    <textPr codePage="850" sourceFile="C:\Users\vlj948\Desktop\Sevilla\Paper_Trans\eLife\RawData\Figure 2A.txt">
      <textFields count="33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0" name="Figure 2A2" type="6" refreshedVersion="6" background="1" saveData="1">
    <textPr codePage="850" sourceFile="C:\Users\vlj948\Desktop\Sevilla\Paper_Trans\eLife\RawData\Figure 2A.txt">
      <textFields count="33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1" name="Figure 2A3" type="6" refreshedVersion="6" background="1" saveData="1">
    <textPr codePage="850" sourceFile="C:\Users\vlj948\Desktop\Sevilla\Paper_Trans\eLife\RawData\Figure 2A.txt">
      <textFields count="33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2" name="Figure 2A4" type="6" refreshedVersion="6" background="1" saveData="1">
    <textPr codePage="850" sourceFile="C:\Users\vlj948\Desktop\Sevilla\Paper_Trans\eLife\RawData\Figure 2A.txt">
      <textFields count="33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<sst xmlns="http://schemas.openxmlformats.org/spreadsheetml/2006/main" count="94" uniqueCount="29">
  <si>
    <t>WT</t>
  </si>
  <si>
    <t>hpr1Δ</t>
  </si>
  <si>
    <t>rad51Δ</t>
  </si>
  <si>
    <t>hpr1Δrad51Δ</t>
  </si>
  <si>
    <t>Empty</t>
  </si>
  <si>
    <t>RNH1</t>
  </si>
  <si>
    <t>AID</t>
  </si>
  <si>
    <t>RNH1+AID</t>
  </si>
  <si>
    <t>rnh1Δrnh201Δ</t>
  </si>
  <si>
    <t>Average</t>
  </si>
  <si>
    <t>SEM</t>
  </si>
  <si>
    <t xml:space="preserve"> </t>
  </si>
  <si>
    <t>Statistics</t>
  </si>
  <si>
    <t>ON</t>
  </si>
  <si>
    <t>ON + RNH</t>
  </si>
  <si>
    <t>OFF + RNH</t>
  </si>
  <si>
    <t>OFF</t>
  </si>
  <si>
    <t>Figure 7. Panel A</t>
  </si>
  <si>
    <t>Data (GFP+ cells (%))</t>
  </si>
  <si>
    <t xml:space="preserve">     </t>
  </si>
  <si>
    <t xml:space="preserve">  </t>
  </si>
  <si>
    <t>P-value</t>
  </si>
  <si>
    <t>*</t>
  </si>
  <si>
    <t>**</t>
  </si>
  <si>
    <t>***</t>
  </si>
  <si>
    <t>****</t>
  </si>
  <si>
    <t>Data (nuclei with S9.6 signal (%))</t>
  </si>
  <si>
    <t>Figure 7. Panel B</t>
  </si>
  <si>
    <t>&lt;=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</si>
</sst>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5" formatCode="0.000"/>
    <numFmt numFmtId="166" formatCode="0.00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lightUp">
        <fgColor theme="0" tint="-0.14996795556505021"/>
        <bgColor indexed="65"/>
      </patternFill>
    </fill>
    <fill>
      <patternFill patternType="solid">
        <fgColor rgb="FF789972"/>
        <bgColor indexed="64"/>
      </patternFill>
    </fill>
    <fill>
      <patternFill patternType="lightUp">
        <fgColor theme="0" tint="-0.14996795556505021"/>
        <bgColor rgb="FF789972"/>
      </patternFill>
    </fill>
    <fill>
      <patternFill patternType="solid">
        <fgColor rgb="FFFFEB9C"/>
      </patternFill>
    </fill>
    <fill>
      <patternFill patternType="solid">
        <fgColor rgb="FFF2F2F2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rgb="FF7F7F7F"/>
      </right>
      <top/>
      <bottom style="thin">
        <color rgb="FF7F7F7F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rgb="FF7F7F7F"/>
      </left>
      <right style="thin">
        <color auto="1"/>
      </right>
      <top style="thin">
        <color rgb="FF7F7F7F"/>
      </top>
      <bottom style="thin">
        <color auto="1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/>
      <diagonal/>
    </border>
    <border>
      <left/>
      <right style="thin">
        <color rgb="FF7F7F7F"/>
      </right>
      <top style="thin">
        <color rgb="FF7F7F7F"/>
      </top>
      <bottom style="thin">
        <color auto="1"/>
      </bottom>
      <diagonal/>
    </border>
    <border>
      <left style="thin">
        <color rgb="FF7F7F7F"/>
      </left>
      <right style="thin">
        <color auto="1"/>
      </right>
      <top/>
      <bottom style="thin">
        <color rgb="FF7F7F7F"/>
      </bottom>
      <diagonal/>
    </border>
    <border>
      <left/>
      <right style="thin">
        <color rgb="FF7F7F7F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rgb="FF7F7F7F"/>
      </right>
      <top/>
      <bottom style="thin">
        <color rgb="FF7F7F7F"/>
      </bottom>
      <diagonal/>
    </border>
    <border>
      <left style="thin">
        <color rgb="FF7F7F7F"/>
      </left>
      <right style="thin">
        <color auto="1"/>
      </right>
      <top style="thin">
        <color rgb="FF7F7F7F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rgb="FF7F7F7F"/>
      </right>
      <top style="thin">
        <color auto="1"/>
      </top>
      <bottom style="thin">
        <color rgb="FF7F7F7F"/>
      </bottom>
      <diagonal/>
    </border>
  </borders>
  <cellStyleXfs count="3">
    <xf numFmtId="0" fontId="0" fillId="0" borderId="0"/>
    <xf numFmtId="0" fontId="3" fillId="5" borderId="0" applyNumberFormat="0" applyBorder="0" applyAlignment="0" applyProtection="0"/>
    <xf numFmtId="0" fontId="4" fillId="6" borderId="7" applyNumberFormat="0" applyAlignment="0" applyProtection="0"/>
  </cellStyleXfs>
  <cellXfs count="76">
    <xf numFmtId="0" fontId="0" fillId="0" borderId="0" xfId="0"/>
    <xf numFmtId="0" fontId="1" fillId="0" borderId="1" xfId="0" applyFont="1" applyBorder="1" applyAlignment="1">
      <alignment horizontal="right"/>
    </xf>
    <xf numFmtId="2" fontId="0" fillId="0" borderId="4" xfId="0" applyNumberFormat="1" applyBorder="1" applyAlignment="1">
      <alignment horizontal="center" vertical="center"/>
    </xf>
    <xf numFmtId="2" fontId="0" fillId="0" borderId="6" xfId="0" applyNumberForma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right"/>
    </xf>
    <xf numFmtId="0" fontId="1" fillId="0" borderId="0" xfId="0" applyFont="1"/>
    <xf numFmtId="0" fontId="1" fillId="0" borderId="4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165" fontId="0" fillId="0" borderId="4" xfId="0" applyNumberForma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65" fontId="0" fillId="0" borderId="6" xfId="0" applyNumberFormat="1" applyBorder="1" applyAlignment="1">
      <alignment horizontal="center" vertical="center"/>
    </xf>
    <xf numFmtId="166" fontId="0" fillId="0" borderId="0" xfId="0" applyNumberFormat="1"/>
    <xf numFmtId="0" fontId="1" fillId="2" borderId="4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0" fillId="0" borderId="0" xfId="0" applyBorder="1"/>
    <xf numFmtId="0" fontId="1" fillId="0" borderId="4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6" borderId="12" xfId="2" applyBorder="1" applyAlignment="1">
      <alignment horizontal="center" vertical="center"/>
    </xf>
    <xf numFmtId="166" fontId="3" fillId="5" borderId="0" xfId="1" quotePrefix="1" applyNumberFormat="1" applyBorder="1" applyAlignment="1">
      <alignment horizontal="center" vertical="center"/>
    </xf>
    <xf numFmtId="166" fontId="3" fillId="5" borderId="0" xfId="1" applyNumberFormat="1" applyBorder="1" applyAlignment="1">
      <alignment horizontal="center" vertical="center"/>
    </xf>
    <xf numFmtId="166" fontId="0" fillId="0" borderId="0" xfId="0" applyNumberFormat="1" applyBorder="1" applyAlignment="1">
      <alignment horizontal="center" vertical="center"/>
    </xf>
    <xf numFmtId="166" fontId="0" fillId="0" borderId="13" xfId="0" applyNumberFormat="1" applyBorder="1" applyAlignment="1">
      <alignment horizontal="center" vertical="center"/>
    </xf>
    <xf numFmtId="166" fontId="3" fillId="5" borderId="14" xfId="1" quotePrefix="1" applyNumberFormat="1" applyBorder="1" applyAlignment="1">
      <alignment horizontal="center" vertical="center"/>
    </xf>
    <xf numFmtId="0" fontId="4" fillId="6" borderId="7" xfId="2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66" fontId="3" fillId="5" borderId="17" xfId="1" quotePrefix="1" applyNumberForma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166" fontId="0" fillId="0" borderId="14" xfId="0" quotePrefix="1" applyNumberFormat="1" applyBorder="1" applyAlignment="1">
      <alignment horizontal="center" vertical="center"/>
    </xf>
    <xf numFmtId="166" fontId="3" fillId="5" borderId="9" xfId="1" quotePrefix="1" applyNumberFormat="1" applyBorder="1" applyAlignment="1">
      <alignment horizontal="center" vertical="center"/>
    </xf>
    <xf numFmtId="0" fontId="4" fillId="6" borderId="16" xfId="2" applyBorder="1" applyAlignment="1">
      <alignment horizontal="center" vertical="center"/>
    </xf>
    <xf numFmtId="166" fontId="3" fillId="5" borderId="13" xfId="1" applyNumberFormat="1" applyBorder="1" applyAlignment="1">
      <alignment horizontal="center" vertical="center"/>
    </xf>
    <xf numFmtId="0" fontId="0" fillId="0" borderId="14" xfId="0" quotePrefix="1" applyBorder="1" applyAlignment="1">
      <alignment horizontal="center" vertical="center"/>
    </xf>
    <xf numFmtId="166" fontId="3" fillId="5" borderId="19" xfId="1" applyNumberFormat="1" applyBorder="1" applyAlignment="1">
      <alignment horizontal="center" vertical="center"/>
    </xf>
    <xf numFmtId="0" fontId="0" fillId="0" borderId="11" xfId="0" quotePrefix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66" fontId="3" fillId="5" borderId="10" xfId="1" quotePrefix="1" applyNumberFormat="1" applyBorder="1" applyAlignment="1">
      <alignment horizontal="center" vertical="center"/>
    </xf>
    <xf numFmtId="166" fontId="3" fillId="5" borderId="18" xfId="1" quotePrefix="1" applyNumberFormat="1" applyBorder="1" applyAlignment="1">
      <alignment horizontal="center" vertical="center"/>
    </xf>
    <xf numFmtId="0" fontId="4" fillId="6" borderId="15" xfId="2" applyBorder="1" applyAlignment="1">
      <alignment horizontal="center" vertical="center"/>
    </xf>
    <xf numFmtId="0" fontId="0" fillId="0" borderId="0" xfId="0" quotePrefix="1" applyAlignment="1">
      <alignment horizontal="center" vertical="center"/>
    </xf>
    <xf numFmtId="166" fontId="3" fillId="5" borderId="11" xfId="1" quotePrefix="1" applyNumberFormat="1" applyBorder="1" applyAlignment="1">
      <alignment horizontal="center" vertical="center"/>
    </xf>
    <xf numFmtId="0" fontId="4" fillId="6" borderId="20" xfId="2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4" fillId="6" borderId="23" xfId="2" applyBorder="1" applyAlignment="1">
      <alignment horizontal="center" vertical="center"/>
    </xf>
    <xf numFmtId="166" fontId="0" fillId="0" borderId="11" xfId="0" quotePrefix="1" applyNumberForma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166" fontId="0" fillId="0" borderId="10" xfId="0" applyNumberFormat="1" applyBorder="1" applyAlignment="1">
      <alignment horizontal="center" vertical="center"/>
    </xf>
    <xf numFmtId="166" fontId="0" fillId="0" borderId="22" xfId="0" applyNumberFormat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4" fillId="6" borderId="24" xfId="2" applyBorder="1" applyAlignment="1">
      <alignment horizontal="center" vertical="center"/>
    </xf>
    <xf numFmtId="166" fontId="3" fillId="5" borderId="25" xfId="1" quotePrefix="1" applyNumberFormat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4" fillId="6" borderId="27" xfId="2" applyBorder="1" applyAlignment="1">
      <alignment horizontal="center" vertical="center"/>
    </xf>
    <xf numFmtId="166" fontId="3" fillId="5" borderId="26" xfId="1" applyNumberFormat="1" applyBorder="1" applyAlignment="1">
      <alignment horizontal="center" vertical="center"/>
    </xf>
    <xf numFmtId="166" fontId="3" fillId="5" borderId="9" xfId="1" applyNumberFormat="1" applyBorder="1" applyAlignment="1">
      <alignment horizontal="center" vertical="center"/>
    </xf>
    <xf numFmtId="0" fontId="0" fillId="0" borderId="4" xfId="0" quotePrefix="1" applyBorder="1" applyAlignment="1">
      <alignment horizontal="center" vertical="center"/>
    </xf>
    <xf numFmtId="0" fontId="0" fillId="0" borderId="4" xfId="0" applyBorder="1"/>
    <xf numFmtId="0" fontId="0" fillId="0" borderId="4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</cellXfs>
  <cellStyles count="3">
    <cellStyle name="Calcular" xfId="2" builtinId="22"/>
    <cellStyle name="Neutral" xfId="1" builtinId="28"/>
    <cellStyle name="Normal" xfId="0" builtinId="0"/>
  </cellStyles>
  <dxfs count="6"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colors>
    <mruColors>
      <color rgb="FFF3ABA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connections" Target="connections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65"/>
  <sheetViews>
    <sheetView zoomScale="60" zoomScaleNormal="60" zoomScalePageLayoutView="60" workbookViewId="0">
      <selection activeCell="P28" sqref="P28"/>
    </sheetView>
  </sheetViews>
  <sheetFormatPr baseColWidth="10" defaultColWidth="8.83203125" defaultRowHeight="14" x14ac:dyDescent="0"/>
  <cols>
    <col min="2" max="2" width="15.83203125" bestFit="1" customWidth="1"/>
    <col min="3" max="14" width="8.6640625" customWidth="1"/>
    <col min="16" max="16" width="15.83203125" bestFit="1" customWidth="1"/>
    <col min="17" max="17" width="11.1640625" bestFit="1" customWidth="1"/>
    <col min="18" max="18" width="6.83203125" bestFit="1" customWidth="1"/>
    <col min="19" max="19" width="11.1640625" bestFit="1" customWidth="1"/>
    <col min="20" max="20" width="6.83203125" bestFit="1" customWidth="1"/>
    <col min="21" max="21" width="11.1640625" bestFit="1" customWidth="1"/>
    <col min="22" max="22" width="6.83203125" bestFit="1" customWidth="1"/>
    <col min="23" max="23" width="11.1640625" bestFit="1" customWidth="1"/>
    <col min="24" max="24" width="6.83203125" bestFit="1" customWidth="1"/>
    <col min="26" max="26" width="16.33203125" bestFit="1" customWidth="1"/>
    <col min="27" max="27" width="14.5" bestFit="1" customWidth="1"/>
    <col min="28" max="28" width="9.5" style="20" bestFit="1" customWidth="1"/>
    <col min="29" max="29" width="8.6640625" style="20" bestFit="1" customWidth="1"/>
    <col min="30" max="30" width="8" style="20" bestFit="1" customWidth="1"/>
    <col min="31" max="31" width="14.5" style="20" bestFit="1" customWidth="1"/>
    <col min="32" max="32" width="9.5" style="20" bestFit="1" customWidth="1"/>
    <col min="33" max="33" width="8.6640625" style="20" bestFit="1" customWidth="1"/>
    <col min="34" max="34" width="8" style="20" bestFit="1" customWidth="1"/>
    <col min="35" max="35" width="14.5" style="20" bestFit="1" customWidth="1"/>
    <col min="36" max="36" width="9.5" style="20" bestFit="1" customWidth="1"/>
    <col min="37" max="37" width="8.6640625" style="20" bestFit="1" customWidth="1"/>
    <col min="38" max="38" width="8" style="20" bestFit="1" customWidth="1"/>
    <col min="39" max="39" width="14.5" style="20" bestFit="1" customWidth="1"/>
    <col min="40" max="40" width="9.5" style="20" bestFit="1" customWidth="1"/>
    <col min="41" max="41" width="8.6640625" style="20" bestFit="1" customWidth="1"/>
    <col min="42" max="42" width="8" style="20" bestFit="1" customWidth="1"/>
    <col min="43" max="43" width="14.5" style="20" bestFit="1" customWidth="1"/>
  </cols>
  <sheetData>
    <row r="1" spans="1:43">
      <c r="A1" s="6" t="s">
        <v>17</v>
      </c>
    </row>
    <row r="2" spans="1:43">
      <c r="P2" s="6" t="s">
        <v>12</v>
      </c>
      <c r="AB2" s="66" t="s">
        <v>0</v>
      </c>
      <c r="AC2" s="67"/>
      <c r="AD2" s="67"/>
      <c r="AE2" s="68"/>
      <c r="AF2" s="62" t="s">
        <v>1</v>
      </c>
      <c r="AG2" s="62"/>
      <c r="AH2" s="62"/>
      <c r="AI2" s="63"/>
      <c r="AJ2" s="62" t="s">
        <v>2</v>
      </c>
      <c r="AK2" s="62"/>
      <c r="AL2" s="62"/>
      <c r="AM2" s="63"/>
      <c r="AN2" s="62" t="s">
        <v>3</v>
      </c>
      <c r="AO2" s="62"/>
      <c r="AP2" s="62"/>
      <c r="AQ2" s="63"/>
    </row>
    <row r="3" spans="1:43">
      <c r="B3" s="6" t="s">
        <v>18</v>
      </c>
      <c r="P3" t="s">
        <v>11</v>
      </c>
      <c r="Q3" s="66" t="s">
        <v>16</v>
      </c>
      <c r="R3" s="69"/>
      <c r="S3" s="70" t="s">
        <v>15</v>
      </c>
      <c r="T3" s="71"/>
      <c r="U3" s="72" t="s">
        <v>13</v>
      </c>
      <c r="V3" s="73"/>
      <c r="W3" s="74" t="s">
        <v>14</v>
      </c>
      <c r="X3" s="74"/>
      <c r="AB3" s="10" t="s">
        <v>4</v>
      </c>
      <c r="AC3" s="14" t="s">
        <v>5</v>
      </c>
      <c r="AD3" s="15" t="s">
        <v>6</v>
      </c>
      <c r="AE3" s="16" t="s">
        <v>7</v>
      </c>
      <c r="AF3" s="11" t="s">
        <v>4</v>
      </c>
      <c r="AG3" s="14" t="s">
        <v>5</v>
      </c>
      <c r="AH3" s="15" t="s">
        <v>6</v>
      </c>
      <c r="AI3" s="16" t="s">
        <v>7</v>
      </c>
      <c r="AJ3" s="11" t="s">
        <v>4</v>
      </c>
      <c r="AK3" s="14" t="s">
        <v>5</v>
      </c>
      <c r="AL3" s="15" t="s">
        <v>6</v>
      </c>
      <c r="AM3" s="16" t="s">
        <v>7</v>
      </c>
      <c r="AN3" s="11" t="s">
        <v>4</v>
      </c>
      <c r="AO3" s="14" t="s">
        <v>5</v>
      </c>
      <c r="AP3" s="15" t="s">
        <v>6</v>
      </c>
      <c r="AQ3" s="16" t="s">
        <v>7</v>
      </c>
    </row>
    <row r="4" spans="1:43">
      <c r="C4" s="66" t="s">
        <v>4</v>
      </c>
      <c r="D4" s="67"/>
      <c r="E4" s="69"/>
      <c r="F4" s="70" t="s">
        <v>5</v>
      </c>
      <c r="G4" s="70"/>
      <c r="H4" s="71"/>
      <c r="I4" s="72" t="s">
        <v>6</v>
      </c>
      <c r="J4" s="72"/>
      <c r="K4" s="73"/>
      <c r="L4" s="74" t="s">
        <v>7</v>
      </c>
      <c r="M4" s="74"/>
      <c r="N4" s="75"/>
      <c r="Q4" s="7" t="s">
        <v>9</v>
      </c>
      <c r="R4" s="8" t="s">
        <v>10</v>
      </c>
      <c r="S4" s="11" t="s">
        <v>9</v>
      </c>
      <c r="T4" s="8" t="s">
        <v>10</v>
      </c>
      <c r="U4" s="11" t="s">
        <v>9</v>
      </c>
      <c r="V4" s="8" t="s">
        <v>10</v>
      </c>
      <c r="W4" s="11" t="s">
        <v>9</v>
      </c>
      <c r="X4" s="7" t="s">
        <v>10</v>
      </c>
      <c r="Z4" s="64" t="s">
        <v>0</v>
      </c>
      <c r="AA4" s="7" t="s">
        <v>4</v>
      </c>
      <c r="AB4" s="21"/>
      <c r="AC4" s="22">
        <f>_xlfn.T.TEST(C5:E5,F5:H5,2,2)</f>
        <v>5.0450443604867681E-2</v>
      </c>
      <c r="AD4" s="23">
        <f>_xlfn.T.TEST(C5:E5,I5:K5,2,2)</f>
        <v>3.5219624461278867E-2</v>
      </c>
      <c r="AE4" s="34">
        <f>_xlfn.T.TEST(C5:E5,L5:N5,2,2)</f>
        <v>1.938996168607636E-2</v>
      </c>
      <c r="AF4" s="23">
        <f>_xlfn.T.TEST(C5:E5,C6:E6,2,2)</f>
        <v>1.0581102875317247E-3</v>
      </c>
      <c r="AG4" s="24"/>
      <c r="AH4" s="24"/>
      <c r="AI4" s="25"/>
      <c r="AJ4" s="23">
        <f>_xlfn.T.TEST(C5:E5,C7:E7,2,2)</f>
        <v>6.916386257039474E-3</v>
      </c>
      <c r="AK4" s="24"/>
      <c r="AL4" s="24"/>
      <c r="AM4" s="25"/>
      <c r="AN4" s="23">
        <f>_xlfn.T.TEST(C5:E5,C8:E8,2,2)</f>
        <v>3.6731021866408271E-3</v>
      </c>
      <c r="AO4" s="24"/>
      <c r="AP4" s="24"/>
      <c r="AQ4" s="25"/>
    </row>
    <row r="5" spans="1:43">
      <c r="B5" s="1" t="s">
        <v>0</v>
      </c>
      <c r="C5" s="2">
        <v>3.1446540000000001</v>
      </c>
      <c r="D5" s="2">
        <v>3.3519549999999998</v>
      </c>
      <c r="E5" s="3">
        <v>3.0120480000000001</v>
      </c>
      <c r="F5" s="4">
        <v>2.4096389999999999</v>
      </c>
      <c r="G5" s="2">
        <v>2.2670029999999999</v>
      </c>
      <c r="H5" s="3">
        <v>2.941176</v>
      </c>
      <c r="I5" s="4">
        <v>2.9126210000000001</v>
      </c>
      <c r="J5" s="2">
        <v>2.5974029999999999</v>
      </c>
      <c r="K5" s="3">
        <v>2.7355619999999998</v>
      </c>
      <c r="L5" s="4">
        <v>1.675978</v>
      </c>
      <c r="M5" s="2">
        <v>2.3255810000000001</v>
      </c>
      <c r="N5" s="2">
        <v>2.4844719999999998</v>
      </c>
      <c r="P5" s="1" t="s">
        <v>0</v>
      </c>
      <c r="Q5" s="2">
        <f>AVERAGE(C5:E5)</f>
        <v>3.1695523333333333</v>
      </c>
      <c r="R5" s="12">
        <f>(STDEV(C5:E5))/(SQRT(COUNT(C5:E5)))</f>
        <v>9.8909280680721579E-2</v>
      </c>
      <c r="S5" s="4">
        <f>AVERAGE(F5:H5)</f>
        <v>2.5392726666666667</v>
      </c>
      <c r="T5" s="12">
        <f>STDEV(F5:H5)/SQRT(COUNT(F5:H5))</f>
        <v>0.20512676904159516</v>
      </c>
      <c r="U5" s="4">
        <f>AVERAGE(I5:K5)</f>
        <v>2.7485286666666666</v>
      </c>
      <c r="V5" s="12">
        <f>STDEV(I5:K5)/SQRT(COUNT(I5:K5))</f>
        <v>9.1226271278861654E-2</v>
      </c>
      <c r="W5" s="4">
        <f>AVERAGE(L5:N5)</f>
        <v>2.1620103333333334</v>
      </c>
      <c r="X5" s="9">
        <f>STDEV(L5:N5)/SQRT(COUNT(L5:N5))</f>
        <v>0.24730693429712752</v>
      </c>
      <c r="Z5" s="64"/>
      <c r="AA5" s="14" t="s">
        <v>5</v>
      </c>
      <c r="AB5" s="26">
        <f>IF(AC4&lt;=0.0001,"****",(IF(AC4&lt;=0.001,"***",(IF(AC4&lt;=0.01,"**",(IF(AC4&lt;=0.05,"*",AC4)))))))</f>
        <v>5.0450443604867681E-2</v>
      </c>
      <c r="AC5" s="27"/>
      <c r="AD5" s="24"/>
      <c r="AE5" s="30"/>
      <c r="AF5" s="24"/>
      <c r="AG5" s="24"/>
      <c r="AH5" s="24"/>
      <c r="AI5" s="25"/>
      <c r="AJ5" s="24"/>
      <c r="AK5" s="24"/>
      <c r="AL5" s="24"/>
      <c r="AM5" s="25"/>
      <c r="AN5" s="24"/>
      <c r="AO5" s="24"/>
      <c r="AP5" s="24"/>
      <c r="AQ5" s="25"/>
    </row>
    <row r="6" spans="1:43">
      <c r="B6" s="5" t="s">
        <v>1</v>
      </c>
      <c r="C6" s="2">
        <v>6.944445</v>
      </c>
      <c r="D6" s="2">
        <v>7.1875</v>
      </c>
      <c r="E6" s="3">
        <v>5.8823530000000002</v>
      </c>
      <c r="F6" s="4">
        <v>3.8585210000000001</v>
      </c>
      <c r="G6" s="2">
        <v>3.548387</v>
      </c>
      <c r="H6" s="3">
        <v>3.1055899999999999</v>
      </c>
      <c r="I6" s="4">
        <v>8.6419750000000004</v>
      </c>
      <c r="J6" s="2">
        <v>10.909090000000001</v>
      </c>
      <c r="K6" s="3">
        <v>8.865672</v>
      </c>
      <c r="L6" s="4">
        <v>5.2805280000000003</v>
      </c>
      <c r="M6" s="2">
        <v>6.1728399999999999</v>
      </c>
      <c r="N6" s="2">
        <v>4.012346</v>
      </c>
      <c r="P6" s="5" t="s">
        <v>1</v>
      </c>
      <c r="Q6" s="2">
        <f>AVERAGE(C6:E6)</f>
        <v>6.671432666666667</v>
      </c>
      <c r="R6" s="12">
        <f>(STDEV(C6:E6))/(SQRT(COUNT(C6:E6)))</f>
        <v>0.40073015588894445</v>
      </c>
      <c r="S6" s="4">
        <f>AVERAGE(F6:H6)</f>
        <v>3.5041659999999997</v>
      </c>
      <c r="T6" s="12">
        <f>STDEV(F6:H6)/SQRT(COUNT(F6:H6))</f>
        <v>0.21847417492005786</v>
      </c>
      <c r="U6" s="4">
        <f>AVERAGE(I6:K6)</f>
        <v>9.4722456666666677</v>
      </c>
      <c r="V6" s="12">
        <f>STDEV(I6:K6)/SQRT(COUNT(I6:K6))</f>
        <v>0.72131854165972864</v>
      </c>
      <c r="W6" s="4">
        <f>AVERAGE(L6:N6)</f>
        <v>5.1552380000000007</v>
      </c>
      <c r="X6" s="9">
        <f>STDEV(L6:N6)/SQRT(COUNT(L6:N6))</f>
        <v>0.62681915762149998</v>
      </c>
      <c r="Z6" s="64"/>
      <c r="AA6" s="15" t="s">
        <v>6</v>
      </c>
      <c r="AB6" s="26" t="str">
        <f>IF(AD4&lt;=0.0001,"****",(IF(AD4&lt;=0.001,"***",(IF(AD4&lt;=0.01,"**",(IF(AD4&lt;=0.05,"*",AD4)))))))</f>
        <v>*</v>
      </c>
      <c r="AC6" s="28"/>
      <c r="AD6" s="27"/>
      <c r="AE6" s="34">
        <f>_xlfn.T.TEST(I5:K5,L5:N5,2,2)</f>
        <v>9.0103642802758538E-2</v>
      </c>
      <c r="AF6" s="24"/>
      <c r="AG6" s="24"/>
      <c r="AH6" s="24"/>
      <c r="AI6" s="25"/>
      <c r="AJ6" s="24"/>
      <c r="AK6" s="24"/>
      <c r="AL6" s="24"/>
      <c r="AM6" s="25"/>
      <c r="AN6" s="24"/>
      <c r="AO6" s="24"/>
      <c r="AP6" s="24"/>
      <c r="AQ6" s="25"/>
    </row>
    <row r="7" spans="1:43">
      <c r="B7" s="5" t="s">
        <v>2</v>
      </c>
      <c r="C7" s="2">
        <v>11.61473</v>
      </c>
      <c r="D7" s="2">
        <v>17.19745</v>
      </c>
      <c r="E7" s="3">
        <v>20.498619999999999</v>
      </c>
      <c r="F7" s="4">
        <v>20.370370000000001</v>
      </c>
      <c r="G7" s="2">
        <v>17.857140000000001</v>
      </c>
      <c r="H7" s="3">
        <v>15.58074</v>
      </c>
      <c r="I7" s="4">
        <v>20.795110000000001</v>
      </c>
      <c r="J7" s="2">
        <v>20.83333</v>
      </c>
      <c r="K7" s="3">
        <v>22.085889999999999</v>
      </c>
      <c r="L7" s="4">
        <v>18.064520000000002</v>
      </c>
      <c r="M7" s="2">
        <v>22.00647</v>
      </c>
      <c r="N7" s="2">
        <v>19.9422</v>
      </c>
      <c r="P7" s="5" t="s">
        <v>2</v>
      </c>
      <c r="Q7" s="2">
        <f>AVERAGE(C7:E7)</f>
        <v>16.436933333333332</v>
      </c>
      <c r="R7" s="12">
        <f>(STDEV(C7:E7))/(SQRT(COUNT(C7:E7)))</f>
        <v>2.5925961623588392</v>
      </c>
      <c r="S7" s="4">
        <f>AVERAGE(F7:H7)</f>
        <v>17.936083333333332</v>
      </c>
      <c r="T7" s="12">
        <f>STDEV(F7:H7)/SQRT(COUNT(F7:H7))</f>
        <v>1.3832103867010928</v>
      </c>
      <c r="U7" s="4">
        <f>AVERAGE(I7:K7)</f>
        <v>21.238109999999999</v>
      </c>
      <c r="V7" s="12">
        <f>STDEV(I7:K7)/SQRT(COUNT(I7:K7))</f>
        <v>0.42403356329422748</v>
      </c>
      <c r="W7" s="4">
        <f>AVERAGE(L7:N7)</f>
        <v>20.004396666666668</v>
      </c>
      <c r="X7" s="9">
        <f>STDEV(L7:N7)/SQRT(COUNT(L7:N7))</f>
        <v>1.1383678037191862</v>
      </c>
      <c r="Z7" s="64"/>
      <c r="AA7" s="16" t="s">
        <v>7</v>
      </c>
      <c r="AB7" s="43" t="str">
        <f>IF(AE4&lt;=0.0001,"****",(IF(AE4&lt;=0.001,"***",(IF(AE4&lt;=0.01,"**",(IF(AE4&lt;=0.05,"*",AE4)))))))</f>
        <v>*</v>
      </c>
      <c r="AC7" s="38"/>
      <c r="AD7" s="40">
        <f>IF(AE6&lt;=0.0001,"****",(IF(AE6&lt;=0.001,"***",(IF(AE6&lt;=0.01,"**",(IF(AE6&lt;=0.05,"*",AE6)))))))</f>
        <v>9.0103642802758538E-2</v>
      </c>
      <c r="AE7" s="41"/>
      <c r="AF7" s="49"/>
      <c r="AG7" s="49"/>
      <c r="AH7" s="49"/>
      <c r="AI7" s="50"/>
      <c r="AJ7" s="49"/>
      <c r="AK7" s="49"/>
      <c r="AL7" s="49"/>
      <c r="AM7" s="50"/>
      <c r="AN7" s="49"/>
      <c r="AO7" s="49"/>
      <c r="AP7" s="49"/>
      <c r="AQ7" s="50"/>
    </row>
    <row r="8" spans="1:43">
      <c r="B8" s="5" t="s">
        <v>3</v>
      </c>
      <c r="C8" s="2">
        <v>13.057320000000001</v>
      </c>
      <c r="D8" s="2">
        <v>20.952380000000002</v>
      </c>
      <c r="E8" s="3">
        <v>19.104479999999999</v>
      </c>
      <c r="F8" s="4">
        <v>6.9767440000000001</v>
      </c>
      <c r="G8" s="2">
        <v>14.791</v>
      </c>
      <c r="H8" s="3">
        <v>9.523809</v>
      </c>
      <c r="I8" s="4">
        <v>18.857140000000001</v>
      </c>
      <c r="J8" s="2">
        <v>17.464790000000001</v>
      </c>
      <c r="K8" s="3">
        <v>16.02374</v>
      </c>
      <c r="L8" s="4">
        <v>12.54125</v>
      </c>
      <c r="M8" s="2">
        <v>10.74919</v>
      </c>
      <c r="N8" s="2">
        <v>11.21495</v>
      </c>
      <c r="P8" s="5" t="s">
        <v>3</v>
      </c>
      <c r="Q8" s="2">
        <f>AVERAGE(C8:E8)</f>
        <v>17.704726666666669</v>
      </c>
      <c r="R8" s="12">
        <f>(STDEV(C8:E8))/(SQRT(COUNT(C8:E8)))</f>
        <v>2.3841473071473103</v>
      </c>
      <c r="S8" s="4">
        <f>AVERAGE(F8:H8)</f>
        <v>10.430517666666667</v>
      </c>
      <c r="T8" s="12">
        <f>STDEV(F8:H8)/SQRT(COUNT(F8:H8))</f>
        <v>2.3008867611597301</v>
      </c>
      <c r="U8" s="4">
        <f>AVERAGE(I8:K8)</f>
        <v>17.448556666666665</v>
      </c>
      <c r="V8" s="12">
        <f>STDEV(I8:K8)/SQRT(COUNT(I8:K8))</f>
        <v>0.81797239782960385</v>
      </c>
      <c r="W8" s="4">
        <f>AVERAGE(L8:N8)</f>
        <v>11.501796666666666</v>
      </c>
      <c r="X8" s="9">
        <f>STDEV(L8:N8)/SQRT(COUNT(L8:N8))</f>
        <v>0.53683657306276888</v>
      </c>
      <c r="Z8" s="65" t="s">
        <v>1</v>
      </c>
      <c r="AA8" s="48" t="s">
        <v>4</v>
      </c>
      <c r="AB8" s="26" t="str">
        <f>IF(AF4&lt;=0.0001,"****",(IF(AF4&lt;=0.001,"***",(IF(AF4&lt;=0.01,"**",(IF(AF4&lt;=0.05,"*",AF4)))))))</f>
        <v>**</v>
      </c>
      <c r="AC8" s="28"/>
      <c r="AD8" s="28"/>
      <c r="AE8" s="30"/>
      <c r="AF8" s="44"/>
      <c r="AG8" s="23">
        <f>_xlfn.T.TEST($C$6:$E$6,F6:H6,2,2)</f>
        <v>2.2646611717424196E-3</v>
      </c>
      <c r="AH8" s="23">
        <f>_xlfn.T.TEST($C$6:$E$6,I6:K6,2,2)</f>
        <v>2.7421609427793946E-2</v>
      </c>
      <c r="AI8" s="34">
        <f>_xlfn.T.TEST($C$6:$E$6,L6:N6,2,2)</f>
        <v>0.11119788465265454</v>
      </c>
      <c r="AJ8" s="28"/>
      <c r="AK8" s="28"/>
      <c r="AL8" s="28"/>
      <c r="AM8" s="30"/>
      <c r="AN8" s="28"/>
      <c r="AO8" s="28"/>
      <c r="AP8" s="28"/>
      <c r="AQ8" s="30"/>
    </row>
    <row r="9" spans="1:43">
      <c r="Z9" s="65"/>
      <c r="AA9" s="14" t="s">
        <v>5</v>
      </c>
      <c r="AB9" s="31"/>
      <c r="AC9" s="28"/>
      <c r="AD9" s="28"/>
      <c r="AE9" s="30"/>
      <c r="AF9" s="32" t="str">
        <f>IF(AG8&lt;=0.0001,"****",(IF(AG8&lt;=0.001,"***",(IF(AG8&lt;=0.01,"**",(IF(AG8&lt;=0.05,"*",AG8)))))))</f>
        <v>**</v>
      </c>
      <c r="AG9" s="33"/>
      <c r="AH9" s="28"/>
      <c r="AI9" s="30"/>
      <c r="AJ9" s="28"/>
      <c r="AK9" s="28"/>
      <c r="AL9" s="28"/>
      <c r="AM9" s="30"/>
      <c r="AN9" s="28"/>
      <c r="AO9" s="28"/>
      <c r="AP9" s="28"/>
      <c r="AQ9" s="30"/>
    </row>
    <row r="10" spans="1:43">
      <c r="W10" t="s">
        <v>21</v>
      </c>
      <c r="X10" t="s">
        <v>28</v>
      </c>
      <c r="Z10" s="65"/>
      <c r="AA10" s="15" t="s">
        <v>6</v>
      </c>
      <c r="AB10" s="31"/>
      <c r="AC10" s="28"/>
      <c r="AD10" s="28"/>
      <c r="AE10" s="30"/>
      <c r="AF10" s="22" t="str">
        <f>IF(AH8&lt;=0.0001,"****",(IF(AH8&lt;=0.001,"***",(IF(AH8&lt;=0.01,"**",(IF(AH8&lt;=0.05,"*",AH8)))))))</f>
        <v>*</v>
      </c>
      <c r="AG10" s="28"/>
      <c r="AH10" s="27"/>
      <c r="AI10" s="34">
        <f>_xlfn.T.TEST($I$6:$K$6,L6:N6,2,2)</f>
        <v>1.0678596077702298E-2</v>
      </c>
      <c r="AJ10" s="28"/>
      <c r="AK10" s="28"/>
      <c r="AL10" s="28"/>
      <c r="AM10" s="30"/>
      <c r="AN10" s="28"/>
      <c r="AO10" s="28"/>
      <c r="AP10" s="28"/>
      <c r="AQ10" s="30"/>
    </row>
    <row r="11" spans="1:43">
      <c r="W11">
        <v>1E-4</v>
      </c>
      <c r="X11" t="s">
        <v>25</v>
      </c>
      <c r="Z11" s="65"/>
      <c r="AA11" s="51" t="s">
        <v>7</v>
      </c>
      <c r="AB11" s="31"/>
      <c r="AC11" s="28"/>
      <c r="AD11" s="28"/>
      <c r="AE11" s="30"/>
      <c r="AF11" s="22">
        <f>IF(AI8&lt;=0.0001,"****",(IF(AI8&lt;=0.001,"***",(IF(AI8&lt;=0.01,"**",(IF(AI8&lt;=0.05,"*",AI8)))))))</f>
        <v>0.11119788465265454</v>
      </c>
      <c r="AG11" s="28"/>
      <c r="AH11" s="29" t="str">
        <f>IF(AI10&lt;=0.0001,"****",(IF(AI10&lt;=0.001,"***",(IF(AI10&lt;=0.01,"**",(IF(AI10&lt;=0.05,"*",AI10)))))))</f>
        <v>*</v>
      </c>
      <c r="AI11" s="52"/>
      <c r="AJ11" s="28"/>
      <c r="AK11" s="28"/>
      <c r="AL11" s="28"/>
      <c r="AM11" s="30"/>
      <c r="AN11" s="28"/>
      <c r="AO11" s="28"/>
      <c r="AP11" s="28"/>
      <c r="AQ11" s="30"/>
    </row>
    <row r="12" spans="1:43">
      <c r="W12">
        <v>1E-3</v>
      </c>
      <c r="X12" t="s">
        <v>24</v>
      </c>
      <c r="Z12" s="65" t="s">
        <v>2</v>
      </c>
      <c r="AA12" s="10" t="s">
        <v>4</v>
      </c>
      <c r="AB12" s="53" t="str">
        <f>IF(AJ4&lt;=0.0001,"****",(IF(AJ4&lt;=0.001,"***",(IF(AJ4&lt;=0.01,"**",(IF(AJ4&lt;=0.05,"*",AJ4)))))))</f>
        <v>**</v>
      </c>
      <c r="AC12" s="54"/>
      <c r="AD12" s="54"/>
      <c r="AE12" s="55"/>
      <c r="AF12" s="54"/>
      <c r="AG12" s="54"/>
      <c r="AH12" s="54"/>
      <c r="AI12" s="55"/>
      <c r="AJ12" s="56"/>
      <c r="AK12" s="57">
        <f>_xlfn.T.TEST($C$7:$E$7,F7:H7,2,2)</f>
        <v>0.63679229628403644</v>
      </c>
      <c r="AL12" s="57">
        <f>_xlfn.T.TEST($C$7:$E$7,I7:K7,2,2)</f>
        <v>0.1416221210140142</v>
      </c>
      <c r="AM12" s="58">
        <f>_xlfn.T.TEST($C$7:$E$7,L7:N7,2,2)</f>
        <v>0.27619643660282461</v>
      </c>
      <c r="AN12" s="54"/>
      <c r="AO12" s="54"/>
      <c r="AP12" s="54"/>
      <c r="AQ12" s="55"/>
    </row>
    <row r="13" spans="1:43">
      <c r="W13">
        <v>0.01</v>
      </c>
      <c r="X13" t="s">
        <v>23</v>
      </c>
      <c r="Z13" s="65"/>
      <c r="AA13" s="14" t="s">
        <v>5</v>
      </c>
      <c r="AB13" s="31"/>
      <c r="AC13" s="28"/>
      <c r="AD13" s="28"/>
      <c r="AE13" s="30"/>
      <c r="AF13" s="28"/>
      <c r="AG13" s="28"/>
      <c r="AH13" s="28"/>
      <c r="AI13" s="30"/>
      <c r="AJ13" s="32">
        <f>IF(AK12&lt;=0.0001,"****",(IF(AK12&lt;=0.001,"***",(IF(AK12&lt;=0.01,"**",(IF(AK12&lt;=0.05,"*",AK12)))))))</f>
        <v>0.63679229628403644</v>
      </c>
      <c r="AK13" s="27"/>
      <c r="AL13" s="28"/>
      <c r="AM13" s="30"/>
      <c r="AN13" s="28"/>
      <c r="AO13" s="28"/>
      <c r="AP13" s="28"/>
      <c r="AQ13" s="30"/>
    </row>
    <row r="14" spans="1:43">
      <c r="W14">
        <v>0.05</v>
      </c>
      <c r="X14" t="s">
        <v>22</v>
      </c>
      <c r="Z14" s="65"/>
      <c r="AA14" s="15" t="s">
        <v>6</v>
      </c>
      <c r="AB14" s="31"/>
      <c r="AC14" s="28"/>
      <c r="AD14" s="28"/>
      <c r="AE14" s="30"/>
      <c r="AF14" s="28"/>
      <c r="AG14" s="28"/>
      <c r="AH14" s="28"/>
      <c r="AI14" s="30"/>
      <c r="AJ14" s="22">
        <f>IF(AL12&lt;=0.0001,"****",(IF(AL12&lt;=0.001,"***",(IF(AL12&lt;=0.01,"**",(IF(AL12&lt;=0.05,"*",AL12)))))))</f>
        <v>0.1416221210140142</v>
      </c>
      <c r="AK14" s="28"/>
      <c r="AL14" s="27"/>
      <c r="AM14" s="34">
        <f>_xlfn.T.TEST($I$7:$K$7,L7:N7,2,2)</f>
        <v>0.36726093392569292</v>
      </c>
      <c r="AN14" s="28"/>
      <c r="AO14" s="28"/>
      <c r="AP14" s="28"/>
      <c r="AQ14" s="30"/>
    </row>
    <row r="15" spans="1:43">
      <c r="Z15" s="65"/>
      <c r="AA15" s="16" t="s">
        <v>7</v>
      </c>
      <c r="AB15" s="47"/>
      <c r="AC15" s="38"/>
      <c r="AD15" s="38"/>
      <c r="AE15" s="45"/>
      <c r="AF15" s="38"/>
      <c r="AG15" s="38"/>
      <c r="AH15" s="38"/>
      <c r="AI15" s="45"/>
      <c r="AJ15" s="39">
        <f>IF(AM12&lt;=0.0001,"****",(IF(AM12&lt;=0.001,"***",(IF(AM12&lt;=0.01,"**",(IF(AM12&lt;=0.05,"*",AM12)))))))</f>
        <v>0.27619643660282461</v>
      </c>
      <c r="AK15" s="38"/>
      <c r="AL15" s="40">
        <f>IF(AM14&lt;=0.0001,"****",(IF(AM14&lt;=0.001,"***",(IF(AM14&lt;=0.01,"**",(IF(AM14&lt;=0.05,"*",AM14)))))))</f>
        <v>0.36726093392569292</v>
      </c>
      <c r="AM15" s="41"/>
      <c r="AN15" s="38"/>
      <c r="AO15" s="38"/>
      <c r="AP15" s="38"/>
      <c r="AQ15" s="45"/>
    </row>
    <row r="16" spans="1:43">
      <c r="Z16" s="65" t="s">
        <v>3</v>
      </c>
      <c r="AA16" s="48" t="s">
        <v>4</v>
      </c>
      <c r="AB16" s="26" t="str">
        <f>IF(AN4&lt;=0.0001,"****",(IF(AN4&lt;=0.001,"***",(IF(AN4&lt;=0.01,"**",(IF(AN4&lt;=0.05,"*",AN4)))))))</f>
        <v>**</v>
      </c>
      <c r="AC16" s="28"/>
      <c r="AD16" s="28"/>
      <c r="AE16" s="30"/>
      <c r="AF16" s="28" t="s">
        <v>20</v>
      </c>
      <c r="AG16" s="28"/>
      <c r="AH16" s="28"/>
      <c r="AI16" s="30"/>
      <c r="AJ16" s="28"/>
      <c r="AK16" s="28"/>
      <c r="AL16" s="28"/>
      <c r="AM16" s="30"/>
      <c r="AN16" s="46"/>
      <c r="AO16" s="23">
        <f>_xlfn.T.TEST($C$8:$E$8,F8:H8,2,2)</f>
        <v>9.3126151113202327E-2</v>
      </c>
      <c r="AP16" s="23">
        <f>_xlfn.T.TEST($C$8:$E$8,I8:K8,2,2)</f>
        <v>0.9239395366363552</v>
      </c>
      <c r="AQ16" s="34">
        <f>_xlfn.T.TEST($C$8:$E$8,L8:N8,2,2)</f>
        <v>6.4104028504911953E-2</v>
      </c>
    </row>
    <row r="17" spans="26:43">
      <c r="Z17" s="65"/>
      <c r="AA17" s="14" t="s">
        <v>5</v>
      </c>
      <c r="AB17" s="35"/>
      <c r="AC17" s="28"/>
      <c r="AD17" s="28"/>
      <c r="AE17" s="30"/>
      <c r="AF17" s="28" t="s">
        <v>19</v>
      </c>
      <c r="AG17" s="28"/>
      <c r="AH17" s="28"/>
      <c r="AI17" s="30"/>
      <c r="AJ17" s="28"/>
      <c r="AK17" s="28"/>
      <c r="AL17" s="28"/>
      <c r="AM17" s="30"/>
      <c r="AN17" s="32">
        <f>IF(AO16&lt;=0.0001,"****",(IF(AO16&lt;=0.001,"***",(IF(AO16&lt;=0.01,"**",(IF(AO16&lt;=0.05,"*",AO16)))))))</f>
        <v>9.3126151113202327E-2</v>
      </c>
      <c r="AO17" s="27"/>
      <c r="AP17" s="28"/>
      <c r="AQ17" s="30"/>
    </row>
    <row r="18" spans="26:43">
      <c r="Z18" s="65"/>
      <c r="AA18" s="15" t="s">
        <v>6</v>
      </c>
      <c r="AB18" s="35"/>
      <c r="AC18" s="28"/>
      <c r="AD18" s="28"/>
      <c r="AE18" s="30"/>
      <c r="AF18" s="28"/>
      <c r="AG18" s="28"/>
      <c r="AH18" s="28"/>
      <c r="AI18" s="30"/>
      <c r="AJ18" s="28"/>
      <c r="AK18" s="28"/>
      <c r="AL18" s="28"/>
      <c r="AM18" s="30"/>
      <c r="AN18" s="22">
        <f>IF(AP16&lt;=0.0001,"****",(IF(AP16&lt;=0.001,"***",(IF(AP16&lt;=0.01,"**",(IF(AP16&lt;=0.05,"*",AP16)))))))</f>
        <v>0.9239395366363552</v>
      </c>
      <c r="AO18" s="28"/>
      <c r="AP18" s="27"/>
      <c r="AQ18" s="36">
        <f>_xlfn.T.TEST($I$8:$K$8,L8:N8,2,2)</f>
        <v>3.702771659504792E-3</v>
      </c>
    </row>
    <row r="19" spans="26:43">
      <c r="Z19" s="65"/>
      <c r="AA19" s="16" t="s">
        <v>7</v>
      </c>
      <c r="AB19" s="37"/>
      <c r="AC19" s="38"/>
      <c r="AD19" s="38"/>
      <c r="AE19" s="45"/>
      <c r="AF19" s="38"/>
      <c r="AG19" s="38" t="s">
        <v>11</v>
      </c>
      <c r="AH19" s="38"/>
      <c r="AI19" s="45"/>
      <c r="AJ19" s="38"/>
      <c r="AK19" s="38"/>
      <c r="AL19" s="38"/>
      <c r="AM19" s="45"/>
      <c r="AN19" s="39">
        <f>IF(AQ16&lt;=0.0001,"****",(IF(AQ16&lt;=0.001,"***",(IF(AQ16&lt;=0.01,"**",(IF(AQ16&lt;=0.05,"*",AQ16)))))))</f>
        <v>6.4104028504911953E-2</v>
      </c>
      <c r="AO19" s="38"/>
      <c r="AP19" s="40" t="str">
        <f>IF(AQ18&lt;=0.0001,"****",(IF(AQ18&lt;=0.001,"***",(IF(AQ18&lt;=0.01,"**",(IF(AQ18&lt;=0.05,"*",AQ18)))))))</f>
        <v>**</v>
      </c>
      <c r="AQ19" s="41"/>
    </row>
    <row r="21" spans="26:43">
      <c r="AB21" s="42"/>
    </row>
    <row r="22" spans="26:43">
      <c r="AB22" s="42"/>
    </row>
    <row r="34" spans="13:13">
      <c r="M34" s="13"/>
    </row>
    <row r="65" spans="14:14">
      <c r="N65" s="18"/>
    </row>
  </sheetData>
  <mergeCells count="16">
    <mergeCell ref="C4:E4"/>
    <mergeCell ref="F4:H4"/>
    <mergeCell ref="I4:K4"/>
    <mergeCell ref="L4:N4"/>
    <mergeCell ref="Z8:Z11"/>
    <mergeCell ref="Z12:Z15"/>
    <mergeCell ref="Z16:Z19"/>
    <mergeCell ref="Q3:R3"/>
    <mergeCell ref="S3:T3"/>
    <mergeCell ref="U3:V3"/>
    <mergeCell ref="W3:X3"/>
    <mergeCell ref="AB2:AE2"/>
    <mergeCell ref="AF2:AI2"/>
    <mergeCell ref="AJ2:AM2"/>
    <mergeCell ref="AN2:AQ2"/>
    <mergeCell ref="Z4:Z7"/>
  </mergeCells>
  <conditionalFormatting sqref="AC4:AE4 AE6">
    <cfRule type="expression" dxfId="5" priority="6">
      <formula>$AC$4&lt;0.05</formula>
    </cfRule>
  </conditionalFormatting>
  <conditionalFormatting sqref="AD5 AG8:AI8 AI10 AF5:AQ7">
    <cfRule type="expression" dxfId="4" priority="5">
      <formula>$AC$4&lt;0.05</formula>
    </cfRule>
  </conditionalFormatting>
  <conditionalFormatting sqref="AK12:AM12">
    <cfRule type="expression" dxfId="3" priority="4">
      <formula>$AC$4&lt;0.05</formula>
    </cfRule>
  </conditionalFormatting>
  <conditionalFormatting sqref="AO16:AQ16">
    <cfRule type="expression" dxfId="2" priority="3">
      <formula>$AC$4&lt;0.05</formula>
    </cfRule>
  </conditionalFormatting>
  <conditionalFormatting sqref="AM14">
    <cfRule type="expression" dxfId="1" priority="2">
      <formula>$AC$4&lt;0.05</formula>
    </cfRule>
  </conditionalFormatting>
  <conditionalFormatting sqref="AQ18">
    <cfRule type="expression" dxfId="0" priority="1">
      <formula>$AC$4&lt;0.05</formula>
    </cfRule>
  </conditionalFormatting>
  <pageMargins left="0.7" right="0.7" top="0.75" bottom="0.75" header="0.3" footer="0.3"/>
  <pageSetup paperSize="9" orientation="portrait" horizontalDpi="1200" verticalDpi="1200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"/>
  <sheetViews>
    <sheetView tabSelected="1" zoomScale="70" zoomScaleNormal="70" zoomScalePageLayoutView="70" workbookViewId="0">
      <selection activeCell="O33" sqref="O33"/>
    </sheetView>
  </sheetViews>
  <sheetFormatPr baseColWidth="10" defaultColWidth="8.83203125" defaultRowHeight="14" x14ac:dyDescent="0"/>
  <cols>
    <col min="2" max="2" width="16.83203125" customWidth="1"/>
    <col min="3" max="7" width="8.6640625" customWidth="1"/>
    <col min="9" max="9" width="17.1640625" customWidth="1"/>
    <col min="10" max="10" width="11.1640625" bestFit="1" customWidth="1"/>
    <col min="11" max="11" width="6.83203125" bestFit="1" customWidth="1"/>
    <col min="12" max="12" width="10.6640625" bestFit="1" customWidth="1"/>
  </cols>
  <sheetData>
    <row r="1" spans="1:13">
      <c r="A1" s="6" t="s">
        <v>27</v>
      </c>
    </row>
    <row r="2" spans="1:13">
      <c r="I2" s="6" t="s">
        <v>12</v>
      </c>
    </row>
    <row r="3" spans="1:13">
      <c r="B3" s="6" t="s">
        <v>26</v>
      </c>
      <c r="I3" t="s">
        <v>11</v>
      </c>
    </row>
    <row r="4" spans="1:13">
      <c r="C4" s="64"/>
      <c r="D4" s="64"/>
      <c r="E4" s="64"/>
      <c r="F4" s="64"/>
      <c r="G4" s="64"/>
      <c r="J4" s="7" t="s">
        <v>9</v>
      </c>
      <c r="K4" s="7" t="s">
        <v>10</v>
      </c>
      <c r="L4" s="19" t="s">
        <v>21</v>
      </c>
      <c r="M4" s="60"/>
    </row>
    <row r="5" spans="1:13">
      <c r="B5" s="1" t="s">
        <v>0</v>
      </c>
      <c r="C5" s="17">
        <v>15.38</v>
      </c>
      <c r="D5" s="17">
        <v>25.217390000000002</v>
      </c>
      <c r="E5" s="17">
        <v>24.083770000000001</v>
      </c>
      <c r="F5" s="17">
        <v>7.0921979999999998</v>
      </c>
      <c r="G5" s="17">
        <v>15.079359999999999</v>
      </c>
      <c r="I5" s="1" t="s">
        <v>0</v>
      </c>
      <c r="J5" s="2">
        <f>AVERAGE(C5:G5)</f>
        <v>17.370543599999998</v>
      </c>
      <c r="K5" s="9">
        <f>(STDEV(C5:G5))/(SQRT(COUNT(C5:G5)))</f>
        <v>3.3278865779072113</v>
      </c>
      <c r="L5" s="59">
        <f>_xlfn.T.TEST($C$5:$G$5,C5:G5,2,2)</f>
        <v>1</v>
      </c>
      <c r="M5" s="61"/>
    </row>
    <row r="6" spans="1:13">
      <c r="B6" s="5" t="s">
        <v>2</v>
      </c>
      <c r="C6" s="17">
        <v>13.95349</v>
      </c>
      <c r="D6" s="17">
        <v>19.44444</v>
      </c>
      <c r="E6" s="17">
        <v>33</v>
      </c>
      <c r="F6" s="17">
        <v>30.097090000000001</v>
      </c>
      <c r="G6" s="17"/>
      <c r="I6" s="5" t="s">
        <v>2</v>
      </c>
      <c r="J6" s="2">
        <f t="shared" ref="J6:J9" si="0">AVERAGE(C6:G6)</f>
        <v>24.123755000000003</v>
      </c>
      <c r="K6" s="9">
        <f>(STDEV(C6:G6))/(SQRT(COUNT(C6:G6)))</f>
        <v>4.4702603891505355</v>
      </c>
      <c r="L6" s="59">
        <f>_xlfn.T.TEST($C$5:$G$5,C6:G6,2,2)</f>
        <v>0.25488570401083321</v>
      </c>
      <c r="M6" s="59">
        <f>IF(L6&lt;=0.0001,"****",(IF(L6&lt;=0.001,"***",(IF(L6&lt;=0.01,"**",(IF(L6&lt;=0.05,"*",L6)))))))</f>
        <v>0.25488570401083321</v>
      </c>
    </row>
    <row r="7" spans="1:13">
      <c r="B7" s="5" t="s">
        <v>1</v>
      </c>
      <c r="C7" s="17">
        <v>49</v>
      </c>
      <c r="D7" s="17">
        <v>56</v>
      </c>
      <c r="E7" s="17">
        <v>26.785720000000001</v>
      </c>
      <c r="F7" s="17"/>
      <c r="G7" s="17"/>
      <c r="I7" s="5" t="s">
        <v>1</v>
      </c>
      <c r="J7" s="2">
        <f t="shared" si="0"/>
        <v>43.928573333333333</v>
      </c>
      <c r="K7" s="9">
        <f t="shared" ref="K7:K8" si="1">(STDEV(C7:G7))/(SQRT(COUNT(C7:G7)))</f>
        <v>8.8064004244286878</v>
      </c>
      <c r="L7" s="59">
        <f t="shared" ref="L7:L9" si="2">_xlfn.T.TEST($C$5:$G$5,C7:G7,2,2)</f>
        <v>1.4513539200528638E-2</v>
      </c>
      <c r="M7" s="59" t="str">
        <f t="shared" ref="M7:M9" si="3">IF(L7&lt;=0.0001,"****",(IF(L7&lt;=0.001,"***",(IF(L7&lt;=0.01,"**",(IF(L7&lt;=0.05,"*",L7)))))))</f>
        <v>*</v>
      </c>
    </row>
    <row r="8" spans="1:13">
      <c r="B8" s="5" t="s">
        <v>3</v>
      </c>
      <c r="C8" s="17">
        <v>35.29</v>
      </c>
      <c r="D8" s="17">
        <v>42.857140000000001</v>
      </c>
      <c r="E8" s="17">
        <v>35.576920000000001</v>
      </c>
      <c r="F8" s="17"/>
      <c r="G8" s="17"/>
      <c r="I8" s="5" t="s">
        <v>3</v>
      </c>
      <c r="J8" s="2">
        <f t="shared" si="0"/>
        <v>37.90802</v>
      </c>
      <c r="K8" s="9">
        <f t="shared" si="1"/>
        <v>2.4759457689537552</v>
      </c>
      <c r="L8" s="59">
        <f t="shared" si="2"/>
        <v>5.1699588950031164E-3</v>
      </c>
      <c r="M8" s="59" t="str">
        <f t="shared" si="3"/>
        <v>**</v>
      </c>
    </row>
    <row r="9" spans="1:13">
      <c r="B9" s="5" t="s">
        <v>8</v>
      </c>
      <c r="C9" s="17">
        <v>59.659089999999999</v>
      </c>
      <c r="D9" s="17">
        <v>64</v>
      </c>
      <c r="E9" s="17">
        <v>56</v>
      </c>
      <c r="F9" s="17"/>
      <c r="G9" s="17"/>
      <c r="I9" s="5" t="s">
        <v>8</v>
      </c>
      <c r="J9" s="2">
        <f t="shared" si="0"/>
        <v>59.886363333333328</v>
      </c>
      <c r="K9" s="9">
        <f>(STDEV(C9:G9))/(SQRT(COUNT(C9:G9)))</f>
        <v>2.3121951962030467</v>
      </c>
      <c r="L9" s="59">
        <f t="shared" si="2"/>
        <v>1.0827524930697729E-4</v>
      </c>
      <c r="M9" s="59" t="str">
        <f t="shared" si="3"/>
        <v>***</v>
      </c>
    </row>
  </sheetData>
  <mergeCells count="1">
    <mergeCell ref="C4:G4"/>
  </mergeCells>
  <pageMargins left="0.7" right="0.7" top="0.75" bottom="0.75" header="0.3" footer="0.3"/>
  <pageSetup paperSize="9" orientation="portrait" horizontalDpi="1200" verticalDpi="1200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Fig7A</vt:lpstr>
      <vt:lpstr>Fig7B</vt:lpstr>
    </vt:vector>
  </TitlesOfParts>
  <Company>SUND - KU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Lafuente</dc:creator>
  <cp:lastModifiedBy>Belen</cp:lastModifiedBy>
  <dcterms:created xsi:type="dcterms:W3CDTF">2020-03-13T11:01:23Z</dcterms:created>
  <dcterms:modified xsi:type="dcterms:W3CDTF">2020-07-30T21:44:38Z</dcterms:modified>
</cp:coreProperties>
</file>