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E:\document\PS論文\eLIFE\Source\"/>
    </mc:Choice>
  </mc:AlternateContent>
  <xr:revisionPtr revIDLastSave="0" documentId="8_{E3A8FD10-DC17-49A7-B4B8-D05370D6B90B}" xr6:coauthVersionLast="45" xr6:coauthVersionMax="45" xr10:uidLastSave="{00000000-0000-0000-0000-000000000000}"/>
  <bookViews>
    <workbookView xWindow="3450" yWindow="2085" windowWidth="17730" windowHeight="11880" activeTab="2" xr2:uid="{00000000-000D-0000-FFFF-FFFF00000000}"/>
  </bookViews>
  <sheets>
    <sheet name="1B" sheetId="7" r:id="rId1"/>
    <sheet name="1D" sheetId="9" r:id="rId2"/>
    <sheet name="1E" sheetId="10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10" l="1"/>
  <c r="D7" i="10"/>
  <c r="E7" i="10"/>
  <c r="F7" i="10"/>
  <c r="G7" i="10"/>
  <c r="H7" i="10"/>
  <c r="I7" i="10"/>
  <c r="J7" i="10"/>
  <c r="K7" i="10"/>
  <c r="L7" i="10"/>
  <c r="M7" i="10"/>
  <c r="N7" i="10"/>
  <c r="C9" i="10"/>
  <c r="D9" i="10"/>
  <c r="E9" i="10"/>
  <c r="F9" i="10"/>
  <c r="G9" i="10"/>
  <c r="H9" i="10"/>
  <c r="I9" i="10"/>
  <c r="J9" i="10"/>
  <c r="K9" i="10"/>
  <c r="L9" i="10"/>
  <c r="C10" i="10"/>
  <c r="D10" i="10"/>
  <c r="E10" i="10"/>
  <c r="F10" i="10"/>
  <c r="G10" i="10"/>
  <c r="H10" i="10"/>
  <c r="I10" i="10"/>
  <c r="J10" i="10"/>
  <c r="K10" i="10"/>
  <c r="L10" i="10"/>
  <c r="H25" i="10"/>
  <c r="I25" i="10"/>
  <c r="J25" i="10"/>
  <c r="K25" i="10"/>
  <c r="L25" i="10"/>
  <c r="L26" i="10"/>
  <c r="L27" i="10"/>
  <c r="H28" i="10"/>
  <c r="I28" i="10"/>
  <c r="J28" i="10"/>
  <c r="K28" i="10"/>
  <c r="L28" i="10"/>
  <c r="L29" i="10"/>
  <c r="L30" i="10"/>
  <c r="H31" i="10"/>
  <c r="I31" i="10"/>
  <c r="J31" i="10"/>
  <c r="K31" i="10"/>
  <c r="L31" i="10"/>
  <c r="I50" i="10"/>
  <c r="I51" i="10"/>
  <c r="I52" i="10"/>
  <c r="I53" i="10"/>
  <c r="I54" i="10"/>
  <c r="I55" i="10"/>
  <c r="I56" i="10"/>
  <c r="I57" i="10"/>
  <c r="I58" i="10"/>
  <c r="F4" i="9"/>
  <c r="G4" i="9"/>
  <c r="H4" i="9"/>
  <c r="F7" i="9"/>
  <c r="G7" i="9"/>
  <c r="H7" i="9"/>
  <c r="F10" i="9"/>
  <c r="G10" i="9"/>
  <c r="H10" i="9"/>
  <c r="C10" i="7"/>
  <c r="D10" i="7"/>
  <c r="C7" i="7"/>
  <c r="D7" i="7"/>
  <c r="B10" i="7"/>
  <c r="B7" i="7"/>
</calcChain>
</file>

<file path=xl/sharedStrings.xml><?xml version="1.0" encoding="utf-8"?>
<sst xmlns="http://schemas.openxmlformats.org/spreadsheetml/2006/main" count="19" uniqueCount="11">
  <si>
    <t>3-2 -32684.33 -39193.86 -26174.81 0.0000113</t>
  </si>
  <si>
    <t>3-1 -17713.67 -24223.19 -11204.14 0.0003935</t>
  </si>
  <si>
    <t>2-1  14970.67   8461.14  21480.19 0.0009893</t>
  </si>
  <si>
    <t>3-2 0.0000007486967 0.0000005309353 0.0000009664581 0.0001052</t>
  </si>
  <si>
    <t>3-1 0.0000040651000 0.0000038473386 0.0000042828614 0.0000000</t>
  </si>
  <si>
    <t>2-1 0.0000033164033 0.0000030986419 0.0000035341647 0.0000000</t>
  </si>
  <si>
    <t>diff             lwr             upr     p adj</t>
  </si>
  <si>
    <t>B</t>
    <phoneticPr fontId="3"/>
  </si>
  <si>
    <t>＋</t>
    <phoneticPr fontId="3"/>
  </si>
  <si>
    <t>ー</t>
    <phoneticPr fontId="3"/>
  </si>
  <si>
    <t>ｍ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</si>
</sst>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rgb="FFFFFFFF"/>
      <name val="游ゴシック"/>
      <family val="2"/>
      <charset val="128"/>
      <scheme val="minor"/>
    </font>
    <font>
      <sz val="11"/>
      <color rgb="FF00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1" fillId="2" borderId="0">
      <alignment vertical="center"/>
    </xf>
    <xf numFmtId="0" fontId="2" fillId="3" borderId="0">
      <alignment vertical="center"/>
    </xf>
    <xf numFmtId="0" fontId="2" fillId="4" borderId="0">
      <alignment vertical="center"/>
    </xf>
    <xf numFmtId="0" fontId="2" fillId="5" borderId="0">
      <alignment vertical="center"/>
    </xf>
    <xf numFmtId="0" fontId="2" fillId="6" borderId="0">
      <alignment vertical="center"/>
    </xf>
    <xf numFmtId="0" fontId="2" fillId="7" borderId="0">
      <alignment vertical="center"/>
    </xf>
    <xf numFmtId="0" fontId="2" fillId="8" borderId="0">
      <alignment vertical="center"/>
    </xf>
  </cellStyleXfs>
  <cellXfs count="3">
    <xf numFmtId="0" fontId="0" fillId="0" borderId="0" xfId="0">
      <alignment vertical="center"/>
    </xf>
    <xf numFmtId="11" fontId="0" fillId="0" borderId="0" xfId="0" applyNumberFormat="1">
      <alignment vertical="center"/>
    </xf>
    <xf numFmtId="0" fontId="1" fillId="9" borderId="0" xfId="0" applyFont="1" applyFill="1">
      <alignment vertical="center"/>
    </xf>
  </cellXfs>
  <cellStyles count="8">
    <cellStyle name="Tecan.At.Excel.Attenuation" xfId="6" xr:uid="{00000000-0005-0000-0000-000000000000}"/>
    <cellStyle name="Tecan.At.Excel.AutoGain_0" xfId="7" xr:uid="{00000000-0005-0000-0000-000001000000}"/>
    <cellStyle name="Tecan.At.Excel.Error" xfId="1" xr:uid="{00000000-0005-0000-0000-000002000000}"/>
    <cellStyle name="Tecan.At.Excel.GFactorAndMeasurementBlank" xfId="5" xr:uid="{00000000-0005-0000-0000-000003000000}"/>
    <cellStyle name="Tecan.At.Excel.GFactorBlank" xfId="3" xr:uid="{00000000-0005-0000-0000-000004000000}"/>
    <cellStyle name="Tecan.At.Excel.GFactorReference" xfId="4" xr:uid="{00000000-0005-0000-0000-000005000000}"/>
    <cellStyle name="Tecan.At.Excel.MeasurementBlank" xfId="2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14173228346454"/>
          <c:y val="5.0925925925925923E-2"/>
          <c:w val="0.69037678623505394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E9-43C9-8120-123CA1E9D7E1}"/>
              </c:ext>
            </c:extLst>
          </c:dPt>
          <c:errBars>
            <c:errBarType val="both"/>
            <c:errValType val="cust"/>
            <c:noEndCap val="0"/>
            <c:plus>
              <c:numRef>
                <c:f>'1B'!$H$7:$H$8</c:f>
                <c:numCache>
                  <c:formatCode>General</c:formatCode>
                  <c:ptCount val="2"/>
                  <c:pt idx="0">
                    <c:v>2.8415787902772035E-4</c:v>
                  </c:pt>
                  <c:pt idx="1">
                    <c:v>2.9550567546546658E-3</c:v>
                  </c:pt>
                </c:numCache>
              </c:numRef>
            </c:plus>
            <c:minus>
              <c:numRef>
                <c:f>'1B'!$H$7:$H$8</c:f>
                <c:numCache>
                  <c:formatCode>General</c:formatCode>
                  <c:ptCount val="2"/>
                  <c:pt idx="0">
                    <c:v>2.8415787902772035E-4</c:v>
                  </c:pt>
                  <c:pt idx="1">
                    <c:v>2.9550567546546658E-3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'1B'!$F$7:$F$8</c:f>
              <c:numCache>
                <c:formatCode>General</c:formatCode>
                <c:ptCount val="2"/>
                <c:pt idx="0">
                  <c:v>4.7866667310396828E-2</c:v>
                </c:pt>
                <c:pt idx="1">
                  <c:v>7.9233333468437195E-2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9-43C9-8120-123CA1E9D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70445304"/>
        <c:axId val="470447600"/>
      </c:barChart>
      <c:catAx>
        <c:axId val="470445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447600"/>
        <c:crosses val="autoZero"/>
        <c:auto val="1"/>
        <c:lblAlgn val="ctr"/>
        <c:lblOffset val="100"/>
        <c:noMultiLvlLbl val="0"/>
      </c:catAx>
      <c:valAx>
        <c:axId val="47044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445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'1D'!$J$4:$J$6</c:f>
                <c:numCache>
                  <c:formatCode>General</c:formatCode>
                  <c:ptCount val="3"/>
                  <c:pt idx="0">
                    <c:v>1705.936757978508</c:v>
                  </c:pt>
                  <c:pt idx="1">
                    <c:v>3254.65577630296</c:v>
                  </c:pt>
                  <c:pt idx="2">
                    <c:v>6.164414002968976</c:v>
                  </c:pt>
                </c:numCache>
              </c:numRef>
            </c:plus>
            <c:minus>
              <c:numRef>
                <c:f>'1D'!$J$4:$J$6</c:f>
                <c:numCache>
                  <c:formatCode>General</c:formatCode>
                  <c:ptCount val="3"/>
                  <c:pt idx="0">
                    <c:v>1705.936757978508</c:v>
                  </c:pt>
                  <c:pt idx="1">
                    <c:v>3254.65577630296</c:v>
                  </c:pt>
                  <c:pt idx="2">
                    <c:v>6.164414002968976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'1D'!$I$4:$I$6</c:f>
              <c:numCache>
                <c:formatCode>General</c:formatCode>
                <c:ptCount val="3"/>
                <c:pt idx="0">
                  <c:v>17901.666666666668</c:v>
                </c:pt>
                <c:pt idx="1">
                  <c:v>32872.333333333336</c:v>
                </c:pt>
                <c:pt idx="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B-4B32-86BA-41838EDCC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overlap val="-27"/>
        <c:axId val="745637000"/>
        <c:axId val="745635360"/>
      </c:barChart>
      <c:catAx>
        <c:axId val="74563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5635360"/>
        <c:crosses val="autoZero"/>
        <c:auto val="1"/>
        <c:lblAlgn val="ctr"/>
        <c:lblOffset val="100"/>
        <c:noMultiLvlLbl val="0"/>
      </c:catAx>
      <c:valAx>
        <c:axId val="74563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563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E8-4032-B511-E3B841FA3C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E8-4032-B511-E3B841FA3C9F}"/>
              </c:ext>
            </c:extLst>
          </c:dPt>
          <c:errBars>
            <c:errBarType val="both"/>
            <c:errValType val="cust"/>
            <c:noEndCap val="0"/>
            <c:plus>
              <c:numRef>
                <c:f>'1D'!$K$4:$K$6</c:f>
                <c:numCache>
                  <c:formatCode>General</c:formatCode>
                  <c:ptCount val="3"/>
                  <c:pt idx="0">
                    <c:v>984.92305074337776</c:v>
                  </c:pt>
                  <c:pt idx="1">
                    <c:v>1879.076396779448</c:v>
                  </c:pt>
                  <c:pt idx="2">
                    <c:v>3.5590260995630016</c:v>
                  </c:pt>
                </c:numCache>
              </c:numRef>
            </c:plus>
            <c:minus>
              <c:numRef>
                <c:f>'1D'!$K$4:$K$6</c:f>
                <c:numCache>
                  <c:formatCode>General</c:formatCode>
                  <c:ptCount val="3"/>
                  <c:pt idx="0">
                    <c:v>984.92305074337776</c:v>
                  </c:pt>
                  <c:pt idx="1">
                    <c:v>1879.076396779448</c:v>
                  </c:pt>
                  <c:pt idx="2">
                    <c:v>3.5590260995630016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'1D'!$I$4:$I$6</c:f>
              <c:numCache>
                <c:formatCode>General</c:formatCode>
                <c:ptCount val="3"/>
                <c:pt idx="0">
                  <c:v>17901.666666666668</c:v>
                </c:pt>
                <c:pt idx="1">
                  <c:v>32872.333333333336</c:v>
                </c:pt>
                <c:pt idx="2">
                  <c:v>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E8-4032-B511-E3B841FA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745637000"/>
        <c:axId val="745635360"/>
      </c:barChart>
      <c:catAx>
        <c:axId val="7456370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5635360"/>
        <c:crosses val="autoZero"/>
        <c:auto val="1"/>
        <c:lblAlgn val="ctr"/>
        <c:lblOffset val="100"/>
        <c:noMultiLvlLbl val="0"/>
      </c:catAx>
      <c:valAx>
        <c:axId val="74563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45637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C34-4DB4-91FC-6C9337179B13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C34-4DB4-91FC-6C9337179B13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C34-4DB4-91FC-6C9337179B13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FC34-4DB4-91FC-6C9337179B13}"/>
            </c:ext>
          </c:extLst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FC34-4DB4-91FC-6C9337179B13}"/>
            </c:ext>
          </c:extLst>
        </c:ser>
        <c:ser>
          <c:idx val="5"/>
          <c:order val="5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FC34-4DB4-91FC-6C9337179B13}"/>
            </c:ext>
          </c:extLst>
        </c:ser>
        <c:ser>
          <c:idx val="6"/>
          <c:order val="6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FC34-4DB4-91FC-6C9337179B13}"/>
            </c:ext>
          </c:extLst>
        </c:ser>
        <c:ser>
          <c:idx val="7"/>
          <c:order val="7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FC34-4DB4-91FC-6C9337179B13}"/>
            </c:ext>
          </c:extLst>
        </c:ser>
        <c:ser>
          <c:idx val="8"/>
          <c:order val="8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FC34-4DB4-91FC-6C9337179B13}"/>
            </c:ext>
          </c:extLst>
        </c:ser>
        <c:ser>
          <c:idx val="9"/>
          <c:order val="9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9-FC34-4DB4-91FC-6C9337179B13}"/>
            </c:ext>
          </c:extLst>
        </c:ser>
        <c:ser>
          <c:idx val="10"/>
          <c:order val="1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FC34-4DB4-91FC-6C9337179B13}"/>
            </c:ext>
          </c:extLst>
        </c:ser>
        <c:ser>
          <c:idx val="11"/>
          <c:order val="1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CR!#REF!</c:f>
            </c:numRef>
          </c:xVal>
          <c:yVal>
            <c:numRef>
              <c:f>CR!#REF!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CR!#REF!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B-FC34-4DB4-91FC-6C9337179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7774920"/>
        <c:axId val="1137777544"/>
      </c:scatterChart>
      <c:valAx>
        <c:axId val="1137774920"/>
        <c:scaling>
          <c:orientation val="minMax"/>
          <c:max val="700"/>
          <c:min val="4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777544"/>
        <c:crosses val="autoZero"/>
        <c:crossBetween val="midCat"/>
      </c:valAx>
      <c:valAx>
        <c:axId val="113777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3777492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50-47AF-9E91-2E0D59ABCF3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50-47AF-9E91-2E0D59ABCF35}"/>
              </c:ext>
            </c:extLst>
          </c:dPt>
          <c:errBars>
            <c:errBarType val="both"/>
            <c:errValType val="cust"/>
            <c:noEndCap val="0"/>
            <c:plus>
              <c:numRef>
                <c:f>'1E'!$K$35:$K$37</c:f>
                <c:numCache>
                  <c:formatCode>General</c:formatCode>
                  <c:ptCount val="3"/>
                  <c:pt idx="0">
                    <c:v>6.0045386690819318E-2</c:v>
                  </c:pt>
                  <c:pt idx="1">
                    <c:v>2.4826469628678505E-2</c:v>
                  </c:pt>
                  <c:pt idx="2">
                    <c:v>3.0053208220233961E-3</c:v>
                  </c:pt>
                </c:numCache>
              </c:numRef>
            </c:plus>
            <c:minus>
              <c:numRef>
                <c:f>'1E'!$K$35:$K$37</c:f>
                <c:numCache>
                  <c:formatCode>General</c:formatCode>
                  <c:ptCount val="3"/>
                  <c:pt idx="0">
                    <c:v>6.0045386690819318E-2</c:v>
                  </c:pt>
                  <c:pt idx="1">
                    <c:v>2.4826469628678505E-2</c:v>
                  </c:pt>
                  <c:pt idx="2">
                    <c:v>3.0053208220233961E-3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'1E'!$J$35:$J$37</c:f>
              <c:numCache>
                <c:formatCode>General</c:formatCode>
                <c:ptCount val="3"/>
                <c:pt idx="0">
                  <c:v>4.0393422359547797</c:v>
                </c:pt>
                <c:pt idx="1">
                  <c:v>4.725490162058561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50-47AF-9E91-2E0D59ABC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9"/>
        <c:axId val="471383152"/>
        <c:axId val="471381184"/>
      </c:barChart>
      <c:catAx>
        <c:axId val="471383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1381184"/>
        <c:crosses val="autoZero"/>
        <c:auto val="1"/>
        <c:lblAlgn val="ctr"/>
        <c:lblOffset val="100"/>
        <c:noMultiLvlLbl val="0"/>
      </c:catAx>
      <c:valAx>
        <c:axId val="47138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38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247650</xdr:colOff>
      <xdr:row>6</xdr:row>
      <xdr:rowOff>123825</xdr:rowOff>
    </xdr:from>
    <xdr:to>
      <xdr:col>10</xdr:col>
      <xdr:colOff>590550</xdr:colOff>
      <xdr:row>18</xdr:row>
      <xdr:rowOff>9525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5BFD9-281A-411E-B2A5-04CE989DC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4</xdr:row>
      <xdr:rowOff>47625</xdr:rowOff>
    </xdr:from>
    <xdr:to>
      <xdr:col>15</xdr:col>
      <xdr:colOff>466725</xdr:colOff>
      <xdr:row>15</xdr:row>
      <xdr:rowOff>171450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48B574B-2A5C-4F06-BA95-FAF35E3F9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133350</xdr:colOff>
      <xdr:row>10</xdr:row>
      <xdr:rowOff>95250</xdr:rowOff>
    </xdr:from>
    <xdr:to>
      <xdr:col>12</xdr:col>
      <xdr:colOff>447675</xdr:colOff>
      <xdr:row>21</xdr:row>
      <xdr:rowOff>219075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AAC80D3-BF67-4675-901C-64C83F8E8E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268</xdr:row>
      <xdr:rowOff>0</xdr:rowOff>
    </xdr:from>
    <xdr:to>
      <xdr:col>1</xdr:col>
      <xdr:colOff>314325</xdr:colOff>
      <xdr:row>279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86BF8CF-D189-4334-BD0D-2E882A7A26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250657</xdr:colOff>
      <xdr:row>22</xdr:row>
      <xdr:rowOff>167106</xdr:rowOff>
    </xdr:from>
    <xdr:to>
      <xdr:col>3</xdr:col>
      <xdr:colOff>230604</xdr:colOff>
      <xdr:row>34</xdr:row>
      <xdr:rowOff>102937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AE40FF63-2A78-4DDB-85E9-DFC48ACFFF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88FAE-DA47-4398-9AD3-61FF6C6D09F8}">
  <dimension ref="A5:H17"/>
  <sheetViews>
    <sheetView workbookViewId="0">
      <selection activeCell="D16" sqref="D16"/>
    </sheetView>
  </sheetViews>
  <sheetFormatPr defaultRowHeight="18.75" x14ac:dyDescent="0.4"/>
  <sheetData>
    <row r="5" spans="1:8" x14ac:dyDescent="0.4">
      <c r="A5">
        <v>4.7299999743700027E-2</v>
      </c>
    </row>
    <row r="6" spans="1:8" x14ac:dyDescent="0.4">
      <c r="A6">
        <v>4.7800000756978989E-2</v>
      </c>
    </row>
    <row r="7" spans="1:8" x14ac:dyDescent="0.4">
      <c r="A7">
        <v>4.8500001430511475E-2</v>
      </c>
      <c r="B7">
        <f>AVERAGE(A5:A7)</f>
        <v>4.7866667310396828E-2</v>
      </c>
      <c r="C7">
        <f>_xlfn.STDEV.P(A5:A7)</f>
        <v>4.9216144647601162E-4</v>
      </c>
      <c r="D7">
        <f>C7/1.732</f>
        <v>2.8415787902772035E-4</v>
      </c>
      <c r="F7">
        <v>4.7866667310396828E-2</v>
      </c>
      <c r="G7">
        <v>4.9216144647601162E-4</v>
      </c>
      <c r="H7">
        <v>2.8415787902772035E-4</v>
      </c>
    </row>
    <row r="8" spans="1:8" x14ac:dyDescent="0.4">
      <c r="A8">
        <v>8.449999988079071E-2</v>
      </c>
      <c r="F8">
        <v>7.9233333468437195E-2</v>
      </c>
      <c r="G8">
        <v>5.1181582990618814E-3</v>
      </c>
      <c r="H8">
        <v>2.9550567546546658E-3</v>
      </c>
    </row>
    <row r="9" spans="1:8" x14ac:dyDescent="0.4">
      <c r="A9">
        <v>8.0899998545646667E-2</v>
      </c>
    </row>
    <row r="10" spans="1:8" x14ac:dyDescent="0.4">
      <c r="A10">
        <v>7.2300001978874207E-2</v>
      </c>
      <c r="B10">
        <f t="shared" ref="B10" si="0">AVERAGE(A8:A10)</f>
        <v>7.9233333468437195E-2</v>
      </c>
      <c r="C10">
        <f t="shared" ref="C10" si="1">_xlfn.STDEV.P(A8:A10)</f>
        <v>5.1181582990618814E-3</v>
      </c>
      <c r="D10">
        <f t="shared" ref="D10" si="2">C10/1.732</f>
        <v>2.9550567546546658E-3</v>
      </c>
    </row>
    <row r="12" spans="1:8" x14ac:dyDescent="0.4">
      <c r="E12">
        <v>1</v>
      </c>
      <c r="F12">
        <v>4.7299999743700027E-2</v>
      </c>
    </row>
    <row r="13" spans="1:8" x14ac:dyDescent="0.4">
      <c r="E13">
        <v>1</v>
      </c>
      <c r="F13">
        <v>4.7800000756978989E-2</v>
      </c>
    </row>
    <row r="14" spans="1:8" x14ac:dyDescent="0.4">
      <c r="E14">
        <v>1</v>
      </c>
      <c r="F14">
        <v>4.8500001430511475E-2</v>
      </c>
    </row>
    <row r="15" spans="1:8" x14ac:dyDescent="0.4">
      <c r="E15">
        <v>2</v>
      </c>
      <c r="F15">
        <v>8.449999988079071E-2</v>
      </c>
    </row>
    <row r="16" spans="1:8" x14ac:dyDescent="0.4">
      <c r="E16">
        <v>2</v>
      </c>
      <c r="F16">
        <v>8.0899998545646667E-2</v>
      </c>
    </row>
    <row r="17" spans="5:6" x14ac:dyDescent="0.4">
      <c r="E17">
        <v>2</v>
      </c>
      <c r="F17">
        <v>7.2300001978874207E-2</v>
      </c>
    </row>
  </sheetData>
  <phoneticPr fontId="3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3C1E-5C93-4CEE-AD9E-8E3BA0026A0C}">
  <dimension ref="A2:K25"/>
  <sheetViews>
    <sheetView topLeftCell="G6" workbookViewId="0">
      <selection activeCell="Q14" sqref="Q14"/>
    </sheetView>
  </sheetViews>
  <sheetFormatPr defaultRowHeight="18.75" x14ac:dyDescent="0.4"/>
  <sheetData>
    <row r="2" spans="1:11" x14ac:dyDescent="0.4">
      <c r="A2">
        <v>17022</v>
      </c>
    </row>
    <row r="3" spans="1:11" x14ac:dyDescent="0.4">
      <c r="A3">
        <v>20287</v>
      </c>
    </row>
    <row r="4" spans="1:11" x14ac:dyDescent="0.4">
      <c r="A4">
        <v>16396</v>
      </c>
      <c r="F4">
        <f>AVERAGE(A2:A4)</f>
        <v>17901.666666666668</v>
      </c>
      <c r="G4">
        <f>_xlfn.STDEV.P(A2:A4)</f>
        <v>1705.936757978508</v>
      </c>
      <c r="H4">
        <f>G4/1.7320508</f>
        <v>984.92305074337776</v>
      </c>
      <c r="I4">
        <v>17901.666666666668</v>
      </c>
      <c r="J4">
        <v>1705.936757978508</v>
      </c>
      <c r="K4">
        <v>984.92305074337776</v>
      </c>
    </row>
    <row r="5" spans="1:11" x14ac:dyDescent="0.4">
      <c r="A5">
        <v>37346</v>
      </c>
      <c r="I5">
        <v>32872.333333333336</v>
      </c>
      <c r="J5">
        <v>3254.65577630296</v>
      </c>
      <c r="K5">
        <v>1879.076396779448</v>
      </c>
    </row>
    <row r="6" spans="1:11" x14ac:dyDescent="0.4">
      <c r="A6">
        <v>29698</v>
      </c>
      <c r="I6">
        <v>188</v>
      </c>
      <c r="J6">
        <v>6.164414002968976</v>
      </c>
      <c r="K6">
        <v>3.5590260995630016</v>
      </c>
    </row>
    <row r="7" spans="1:11" x14ac:dyDescent="0.4">
      <c r="A7">
        <v>31573</v>
      </c>
      <c r="F7">
        <f>AVERAGE(A5:A7)</f>
        <v>32872.333333333336</v>
      </c>
      <c r="G7">
        <f>_xlfn.STDEV.P(A5:A7)</f>
        <v>3254.65577630296</v>
      </c>
      <c r="H7">
        <f>G7/1.7320508</f>
        <v>1879.076396779448</v>
      </c>
    </row>
    <row r="8" spans="1:11" x14ac:dyDescent="0.4">
      <c r="A8">
        <v>187</v>
      </c>
    </row>
    <row r="9" spans="1:11" x14ac:dyDescent="0.4">
      <c r="A9">
        <v>196</v>
      </c>
    </row>
    <row r="10" spans="1:11" x14ac:dyDescent="0.4">
      <c r="A10">
        <v>181</v>
      </c>
      <c r="F10">
        <f>AVERAGE(A8:A10)</f>
        <v>188</v>
      </c>
      <c r="G10">
        <f>_xlfn.STDEV.P(A8:A10)</f>
        <v>6.164414002968976</v>
      </c>
      <c r="H10">
        <f>G10/1.7320508</f>
        <v>3.5590260995630016</v>
      </c>
    </row>
    <row r="17" spans="3:8" x14ac:dyDescent="0.4">
      <c r="C17">
        <v>1</v>
      </c>
      <c r="D17">
        <v>17022</v>
      </c>
    </row>
    <row r="18" spans="3:8" x14ac:dyDescent="0.4">
      <c r="C18">
        <v>1</v>
      </c>
      <c r="D18">
        <v>20287</v>
      </c>
    </row>
    <row r="19" spans="3:8" x14ac:dyDescent="0.4">
      <c r="C19">
        <v>1</v>
      </c>
      <c r="D19">
        <v>16396</v>
      </c>
    </row>
    <row r="20" spans="3:8" x14ac:dyDescent="0.4">
      <c r="C20">
        <v>2</v>
      </c>
      <c r="D20">
        <v>37346</v>
      </c>
    </row>
    <row r="21" spans="3:8" x14ac:dyDescent="0.4">
      <c r="C21">
        <v>2</v>
      </c>
      <c r="D21">
        <v>29698</v>
      </c>
    </row>
    <row r="22" spans="3:8" x14ac:dyDescent="0.4">
      <c r="C22">
        <v>2</v>
      </c>
      <c r="D22">
        <v>31573</v>
      </c>
      <c r="H22" t="s">
        <v>2</v>
      </c>
    </row>
    <row r="23" spans="3:8" x14ac:dyDescent="0.4">
      <c r="C23">
        <v>3</v>
      </c>
      <c r="D23">
        <v>187</v>
      </c>
      <c r="H23" t="s">
        <v>1</v>
      </c>
    </row>
    <row r="24" spans="3:8" x14ac:dyDescent="0.4">
      <c r="C24">
        <v>3</v>
      </c>
      <c r="D24">
        <v>196</v>
      </c>
      <c r="H24" t="s">
        <v>0</v>
      </c>
    </row>
    <row r="25" spans="3:8" x14ac:dyDescent="0.4">
      <c r="C25">
        <v>3</v>
      </c>
      <c r="D25">
        <v>181</v>
      </c>
    </row>
  </sheetData>
  <phoneticPr fontId="3"/>
  <pageMargins left="0.7" right="0.7" top="0.75" bottom="0.75" header="0.3" footer="0.3"/>
  <pageSetup paperSize="9" orientation="portrait" horizont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0E0F-6A3E-4BE8-B16F-B801A035B61A}">
  <dimension ref="A1:N58"/>
  <sheetViews>
    <sheetView tabSelected="1" topLeftCell="A11" zoomScale="57" zoomScaleNormal="57" workbookViewId="0">
      <selection activeCell="H40" sqref="H40"/>
    </sheetView>
  </sheetViews>
  <sheetFormatPr defaultRowHeight="18.75" x14ac:dyDescent="0.4"/>
  <cols>
    <col min="3" max="3" width="13.375" bestFit="1" customWidth="1"/>
    <col min="8" max="9" width="13.375" bestFit="1" customWidth="1"/>
  </cols>
  <sheetData>
    <row r="1" spans="1:14" x14ac:dyDescent="0.4">
      <c r="C1" t="s">
        <v>7</v>
      </c>
      <c r="D1" t="s">
        <v>10</v>
      </c>
      <c r="E1" t="s">
        <v>10</v>
      </c>
      <c r="F1" t="s">
        <v>10</v>
      </c>
      <c r="G1" t="s">
        <v>9</v>
      </c>
      <c r="H1" t="s">
        <v>9</v>
      </c>
      <c r="I1" t="s">
        <v>9</v>
      </c>
      <c r="J1" t="s">
        <v>8</v>
      </c>
      <c r="K1" t="s">
        <v>8</v>
      </c>
      <c r="L1" t="s">
        <v>8</v>
      </c>
      <c r="M1" t="s">
        <v>7</v>
      </c>
      <c r="N1" t="s">
        <v>7</v>
      </c>
    </row>
    <row r="2" spans="1:14" x14ac:dyDescent="0.4">
      <c r="B2" s="2">
        <v>540</v>
      </c>
      <c r="C2">
        <v>0.10779999941587448</v>
      </c>
      <c r="D2">
        <v>0.11069999635219574</v>
      </c>
      <c r="E2">
        <v>0.10830000042915344</v>
      </c>
      <c r="F2">
        <v>0.10939999669790268</v>
      </c>
      <c r="G2">
        <v>0.19830000400543213</v>
      </c>
      <c r="H2">
        <v>0.21529999375343323</v>
      </c>
      <c r="I2">
        <v>0.20229999721050262</v>
      </c>
      <c r="J2">
        <v>0.23790000379085541</v>
      </c>
      <c r="K2">
        <v>0.23939999938011169</v>
      </c>
      <c r="L2">
        <v>0.23479999601840973</v>
      </c>
      <c r="M2">
        <v>0.10790000110864639</v>
      </c>
      <c r="N2">
        <v>0.10450000315904617</v>
      </c>
    </row>
    <row r="3" spans="1:14" x14ac:dyDescent="0.4">
      <c r="B3" s="2">
        <v>477</v>
      </c>
      <c r="C3">
        <v>0.1518000066280365</v>
      </c>
      <c r="D3">
        <v>0.15189999341964722</v>
      </c>
      <c r="E3">
        <v>0.14810000360012054</v>
      </c>
      <c r="F3">
        <v>0.14959999918937683</v>
      </c>
      <c r="G3">
        <v>0.16500000655651093</v>
      </c>
      <c r="H3">
        <v>0.18330000340938568</v>
      </c>
      <c r="I3">
        <v>0.16689999401569366</v>
      </c>
      <c r="J3">
        <v>0.19679999351501465</v>
      </c>
      <c r="K3">
        <v>0.19679999351501465</v>
      </c>
      <c r="L3">
        <v>0.19370000064373016</v>
      </c>
      <c r="M3">
        <v>0.15250000357627869</v>
      </c>
      <c r="N3">
        <v>0.14869999885559082</v>
      </c>
    </row>
    <row r="7" spans="1:14" x14ac:dyDescent="0.4">
      <c r="A7">
        <v>9.72355395530691E-7</v>
      </c>
      <c r="B7">
        <v>9.2000446237923102E-7</v>
      </c>
      <c r="C7">
        <f>C2/25295-C3/46306</f>
        <v>9.8351874375292621E-7</v>
      </c>
      <c r="D7">
        <f>D2/25295-D3/46306</f>
        <v>1.0960065239885584E-6</v>
      </c>
      <c r="E7">
        <f>E2/25295-E3/46306</f>
        <v>1.0831888538015894E-6</v>
      </c>
      <c r="F7">
        <f>F2/25295-F3/46306</f>
        <v>1.0942824462708709E-6</v>
      </c>
      <c r="G7">
        <f>G2/25295-G3/46306</f>
        <v>4.2762408457569456E-6</v>
      </c>
      <c r="H7">
        <f>H2/25295-H3/46306</f>
        <v>4.5531129207174707E-6</v>
      </c>
      <c r="I7">
        <f>I2/25295-I3/46306</f>
        <v>4.393343466716605E-6</v>
      </c>
      <c r="J7">
        <f>J2/25295-J3/46306</f>
        <v>5.1550318427388633E-6</v>
      </c>
      <c r="K7">
        <f>K2/25295-K3/46306</f>
        <v>5.2143319253344855E-6</v>
      </c>
      <c r="L7">
        <f>L2/25295-L3/46306</f>
        <v>5.0994234852438602E-6</v>
      </c>
      <c r="M7">
        <f>M2/25295-M3/46306</f>
        <v>9.72355395530691E-7</v>
      </c>
      <c r="N7">
        <f>N2/25295-N3/46306</f>
        <v>9.2000446237923102E-7</v>
      </c>
    </row>
    <row r="9" spans="1:14" x14ac:dyDescent="0.4">
      <c r="C9">
        <f>AVERAGE(A7:C7)</f>
        <v>9.5862620055428267E-7</v>
      </c>
      <c r="D9">
        <f>AVERAGE(B7:D7)</f>
        <v>9.9984324337357181E-7</v>
      </c>
      <c r="E9">
        <f>AVERAGE(C7:E7)</f>
        <v>1.0542380405143579E-6</v>
      </c>
      <c r="F9">
        <f>AVERAGE(D7:F7)</f>
        <v>1.0911592746870063E-6</v>
      </c>
      <c r="G9">
        <f>AVERAGE(E7:G7)</f>
        <v>2.151237381943135E-6</v>
      </c>
      <c r="H9">
        <f>AVERAGE(F7:H7)</f>
        <v>3.3078787375817625E-6</v>
      </c>
      <c r="I9">
        <f>AVERAGE(G7:I7)</f>
        <v>4.4075657443970079E-6</v>
      </c>
      <c r="J9">
        <f>AVERAGE(H7:J7)</f>
        <v>4.700496076724313E-6</v>
      </c>
      <c r="K9">
        <f>AVERAGE(I7:K7)</f>
        <v>4.920902411596651E-6</v>
      </c>
      <c r="L9">
        <f>AVERAGE(J7:L7)</f>
        <v>5.156262417772403E-6</v>
      </c>
    </row>
    <row r="10" spans="1:14" x14ac:dyDescent="0.4">
      <c r="C10">
        <f>_xlfn.STDEV.P(A7:C7)</f>
        <v>2.7687350669326796E-8</v>
      </c>
      <c r="D10">
        <f>_xlfn.STDEV.P(B7:D7)</f>
        <v>7.2773843234052687E-8</v>
      </c>
      <c r="E10">
        <f>_xlfn.STDEV.P(C7:E7)</f>
        <v>5.0279136614697157E-8</v>
      </c>
      <c r="F10">
        <f>_xlfn.STDEV.P(D7:F7)</f>
        <v>5.679719348240917E-9</v>
      </c>
      <c r="G10">
        <f>_xlfn.STDEV.P(E7:G7)</f>
        <v>1.5026111845415384E-6</v>
      </c>
      <c r="H10">
        <f>_xlfn.STDEV.P(F7:H7)</f>
        <v>1.5693248956482819E-6</v>
      </c>
      <c r="I10">
        <f>_xlfn.STDEV.P(G7:I7)</f>
        <v>1.1347904758162926E-7</v>
      </c>
      <c r="J10">
        <f>_xlfn.STDEV.P(H7:J7)</f>
        <v>3.2795694996727767E-7</v>
      </c>
      <c r="K10">
        <f>_xlfn.STDEV.P(I7:K7)</f>
        <v>3.7382523117197666E-7</v>
      </c>
      <c r="L10">
        <f>_xlfn.STDEV.P(J7:L7)</f>
        <v>4.6919243651193483E-8</v>
      </c>
    </row>
    <row r="12" spans="1:14" x14ac:dyDescent="0.4">
      <c r="C12">
        <v>9.5862620055428267E-7</v>
      </c>
      <c r="D12">
        <v>1.0911592746870063E-6</v>
      </c>
      <c r="E12">
        <v>4.4075657443970079E-6</v>
      </c>
      <c r="F12">
        <v>5.156262417772403E-6</v>
      </c>
    </row>
    <row r="13" spans="1:14" x14ac:dyDescent="0.4">
      <c r="C13">
        <v>2.7687350669326796E-8</v>
      </c>
      <c r="D13">
        <v>5.679719348240917E-9</v>
      </c>
      <c r="E13">
        <v>1.1347904758162926E-7</v>
      </c>
      <c r="F13">
        <v>4.6919243651193483E-8</v>
      </c>
    </row>
    <row r="16" spans="1:14" x14ac:dyDescent="0.4">
      <c r="C16">
        <v>4.4075657443970079E-6</v>
      </c>
      <c r="D16">
        <v>5.156262417772403E-6</v>
      </c>
      <c r="E16">
        <v>1.0911592746870063E-6</v>
      </c>
    </row>
    <row r="17" spans="3:12" x14ac:dyDescent="0.4">
      <c r="C17">
        <v>1.1347904758162926E-7</v>
      </c>
      <c r="D17">
        <v>4.6919243651193483E-8</v>
      </c>
      <c r="E17">
        <v>5.679719348240917E-9</v>
      </c>
    </row>
    <row r="20" spans="3:12" x14ac:dyDescent="0.4">
      <c r="C20">
        <v>1.0960065239885584E-6</v>
      </c>
      <c r="D20">
        <v>1.0831888538015894E-6</v>
      </c>
      <c r="E20">
        <v>1.0942824462708709E-6</v>
      </c>
      <c r="F20">
        <v>4.2762408457569456E-6</v>
      </c>
      <c r="G20">
        <v>4.5531129207174707E-6</v>
      </c>
      <c r="H20">
        <v>4.393343466716605E-6</v>
      </c>
      <c r="I20">
        <v>5.1550318427388633E-6</v>
      </c>
      <c r="J20">
        <v>5.2143319253344855E-6</v>
      </c>
      <c r="K20">
        <v>5.0994234852438602E-6</v>
      </c>
    </row>
    <row r="23" spans="3:12" x14ac:dyDescent="0.4">
      <c r="F23">
        <v>1</v>
      </c>
      <c r="G23">
        <v>1.0960065239885584E-6</v>
      </c>
      <c r="J23">
        <v>1.0911592746870063E-6</v>
      </c>
    </row>
    <row r="24" spans="3:12" x14ac:dyDescent="0.4">
      <c r="F24">
        <v>1</v>
      </c>
      <c r="G24">
        <v>1.0831888538015894E-6</v>
      </c>
    </row>
    <row r="25" spans="3:12" x14ac:dyDescent="0.4">
      <c r="F25">
        <v>1</v>
      </c>
      <c r="G25">
        <v>1.0942824462708709E-6</v>
      </c>
      <c r="H25">
        <f>AVERAGE(G23:G25)</f>
        <v>1.0911592746870063E-6</v>
      </c>
      <c r="I25">
        <f>_xlfn.STDEV.P(G23:G25)</f>
        <v>5.679719348240917E-9</v>
      </c>
      <c r="J25">
        <f>H25/J23</f>
        <v>1</v>
      </c>
      <c r="K25">
        <f>I25/J23</f>
        <v>5.205215663744522E-3</v>
      </c>
      <c r="L25">
        <f>K25/1.732</f>
        <v>3.0053208220233961E-3</v>
      </c>
    </row>
    <row r="26" spans="3:12" x14ac:dyDescent="0.4">
      <c r="F26">
        <v>2</v>
      </c>
      <c r="G26">
        <v>4.2762408457569456E-6</v>
      </c>
      <c r="L26">
        <f>K26/1.732</f>
        <v>0</v>
      </c>
    </row>
    <row r="27" spans="3:12" x14ac:dyDescent="0.4">
      <c r="F27">
        <v>2</v>
      </c>
      <c r="G27">
        <v>4.5531129207174707E-6</v>
      </c>
      <c r="L27">
        <f>K27/1.732</f>
        <v>0</v>
      </c>
    </row>
    <row r="28" spans="3:12" x14ac:dyDescent="0.4">
      <c r="F28">
        <v>2</v>
      </c>
      <c r="G28">
        <v>4.393343466716605E-6</v>
      </c>
      <c r="H28">
        <f>AVERAGE(G26:G28)</f>
        <v>4.4075657443970079E-6</v>
      </c>
      <c r="I28">
        <f>_xlfn.STDEV.P(G26:G28)</f>
        <v>1.1347904758162926E-7</v>
      </c>
      <c r="J28">
        <f>H28/J23</f>
        <v>4.0393422359547797</v>
      </c>
      <c r="K28">
        <f>I28/J23</f>
        <v>0.10399860974849906</v>
      </c>
      <c r="L28">
        <f>K28/1.732</f>
        <v>6.0045386690819318E-2</v>
      </c>
    </row>
    <row r="29" spans="3:12" x14ac:dyDescent="0.4">
      <c r="F29">
        <v>3</v>
      </c>
      <c r="G29">
        <v>5.1550318427388633E-6</v>
      </c>
      <c r="L29">
        <f>K29/1.732</f>
        <v>0</v>
      </c>
    </row>
    <row r="30" spans="3:12" x14ac:dyDescent="0.4">
      <c r="F30">
        <v>3</v>
      </c>
      <c r="G30">
        <v>5.2143319253344855E-6</v>
      </c>
      <c r="L30">
        <f>K30/1.732</f>
        <v>0</v>
      </c>
    </row>
    <row r="31" spans="3:12" x14ac:dyDescent="0.4">
      <c r="F31">
        <v>3</v>
      </c>
      <c r="G31">
        <v>5.0994234852438602E-6</v>
      </c>
      <c r="H31">
        <f>AVERAGE(G29:G31)</f>
        <v>5.156262417772403E-6</v>
      </c>
      <c r="I31">
        <f>_xlfn.STDEV.P(G29:G31)</f>
        <v>4.6919243651193483E-8</v>
      </c>
      <c r="J31">
        <f>H31/J23</f>
        <v>4.725490162058561</v>
      </c>
      <c r="K31">
        <f>I31/J23</f>
        <v>4.2999445396871172E-2</v>
      </c>
      <c r="L31">
        <f>K31/1.732</f>
        <v>2.4826469628678505E-2</v>
      </c>
    </row>
    <row r="35" spans="8:11" x14ac:dyDescent="0.4">
      <c r="J35">
        <v>4.0393422359547797</v>
      </c>
      <c r="K35">
        <v>6.0045386690819318E-2</v>
      </c>
    </row>
    <row r="36" spans="8:11" x14ac:dyDescent="0.4">
      <c r="J36">
        <v>4.725490162058561</v>
      </c>
      <c r="K36">
        <v>2.4826469628678505E-2</v>
      </c>
    </row>
    <row r="37" spans="8:11" x14ac:dyDescent="0.4">
      <c r="J37">
        <v>1</v>
      </c>
      <c r="K37">
        <v>3.0053208220233961E-3</v>
      </c>
    </row>
    <row r="45" spans="8:11" x14ac:dyDescent="0.4">
      <c r="H45" t="s">
        <v>6</v>
      </c>
    </row>
    <row r="46" spans="8:11" x14ac:dyDescent="0.4">
      <c r="H46" t="s">
        <v>5</v>
      </c>
    </row>
    <row r="47" spans="8:11" x14ac:dyDescent="0.4">
      <c r="H47" t="s">
        <v>4</v>
      </c>
    </row>
    <row r="48" spans="8:11" x14ac:dyDescent="0.4">
      <c r="H48" t="s">
        <v>3</v>
      </c>
    </row>
    <row r="50" spans="7:12" x14ac:dyDescent="0.4">
      <c r="G50">
        <v>1.0960065239885584E-6</v>
      </c>
      <c r="I50">
        <f>G50/H52</f>
        <v>1.0044422930858914</v>
      </c>
      <c r="K50">
        <v>1</v>
      </c>
      <c r="L50">
        <v>3.9189886801663758</v>
      </c>
    </row>
    <row r="51" spans="7:12" x14ac:dyDescent="0.4">
      <c r="G51">
        <v>1.0831888538015894E-6</v>
      </c>
      <c r="I51">
        <f>G51/H52</f>
        <v>0.99269545604356713</v>
      </c>
      <c r="K51">
        <v>1</v>
      </c>
      <c r="L51">
        <v>4.1727298904401406</v>
      </c>
    </row>
    <row r="52" spans="7:12" x14ac:dyDescent="0.4">
      <c r="G52">
        <v>1.0942824462708709E-6</v>
      </c>
      <c r="H52" s="1">
        <v>1.0911592746870101E-6</v>
      </c>
      <c r="I52">
        <f>G52/H52</f>
        <v>1.0028622508705309</v>
      </c>
      <c r="K52">
        <v>1</v>
      </c>
      <c r="L52">
        <v>4.0263081372577787</v>
      </c>
    </row>
    <row r="53" spans="7:12" x14ac:dyDescent="0.4">
      <c r="G53">
        <v>4.2762408457569456E-6</v>
      </c>
      <c r="I53">
        <f>G53/1.09115927468701E-06</f>
        <v>3.9189886801663758</v>
      </c>
      <c r="K53">
        <v>2</v>
      </c>
      <c r="L53">
        <v>4.7243623935813961</v>
      </c>
    </row>
    <row r="54" spans="7:12" x14ac:dyDescent="0.4">
      <c r="G54">
        <v>4.5531129207174707E-6</v>
      </c>
      <c r="I54">
        <f>G54/1.09115927468701E-06</f>
        <v>4.1727298904401406</v>
      </c>
      <c r="K54">
        <v>2</v>
      </c>
      <c r="L54">
        <v>4.7787083391928942</v>
      </c>
    </row>
    <row r="55" spans="7:12" x14ac:dyDescent="0.4">
      <c r="G55">
        <v>4.393343466716605E-6</v>
      </c>
      <c r="H55">
        <v>4.4075657443970079E-6</v>
      </c>
      <c r="I55">
        <f>G55/1.09115927468701E-06</f>
        <v>4.0263081372577787</v>
      </c>
      <c r="K55">
        <v>2</v>
      </c>
      <c r="L55">
        <v>4.6733997534013421</v>
      </c>
    </row>
    <row r="56" spans="7:12" x14ac:dyDescent="0.4">
      <c r="G56">
        <v>5.1550318427388633E-6</v>
      </c>
      <c r="I56">
        <f>G56/1.09115927468701E-06</f>
        <v>4.7243623935813961</v>
      </c>
      <c r="K56">
        <v>3</v>
      </c>
      <c r="L56">
        <v>1.0044422930858914</v>
      </c>
    </row>
    <row r="57" spans="7:12" x14ac:dyDescent="0.4">
      <c r="G57">
        <v>5.2143319253344855E-6</v>
      </c>
      <c r="I57">
        <f>G57/1.09115927468701E-06</f>
        <v>4.7787083391928942</v>
      </c>
      <c r="K57">
        <v>3</v>
      </c>
      <c r="L57">
        <v>0.99269545604356713</v>
      </c>
    </row>
    <row r="58" spans="7:12" x14ac:dyDescent="0.4">
      <c r="G58">
        <v>5.0994234852438602E-6</v>
      </c>
      <c r="H58">
        <v>5.156262417772403E-6</v>
      </c>
      <c r="I58">
        <f>G58/1.09115927468701E-06</f>
        <v>4.6733997534013421</v>
      </c>
      <c r="K58">
        <v>3</v>
      </c>
      <c r="L58">
        <v>1.0028622508705309</v>
      </c>
    </row>
  </sheetData>
  <phoneticPr fontId="3"/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1B</vt:lpstr>
      <vt:lpstr>1D</vt:lpstr>
      <vt:lpstr>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InfiniteM200PRO</dc:creator>
  <cp:lastModifiedBy>gen</cp:lastModifiedBy>
  <dcterms:created xsi:type="dcterms:W3CDTF">2019-04-05T04:17:17Z</dcterms:created>
  <dcterms:modified xsi:type="dcterms:W3CDTF">2020-03-17T01:43:06Z</dcterms:modified>
</cp:coreProperties>
</file>