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\PS論文\eLIFE\Source\"/>
    </mc:Choice>
  </mc:AlternateContent>
  <xr:revisionPtr revIDLastSave="0" documentId="13_ncr:1_{CB257488-5034-46F2-8840-E8CF7C8BBFFB}" xr6:coauthVersionLast="45" xr6:coauthVersionMax="45" xr10:uidLastSave="{00000000-0000-0000-0000-000000000000}"/>
  <bookViews>
    <workbookView xWindow="6045" yWindow="2970" windowWidth="18240" windowHeight="9720" xr2:uid="{F764E5A3-5DF4-461A-8C65-2348F6A55D79}"/>
  </bookViews>
  <sheets>
    <sheet name="5F" sheetId="3" r:id="rId1"/>
    <sheet name="5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" l="1"/>
  <c r="E4" i="3"/>
  <c r="F4" i="3" s="1"/>
  <c r="D5" i="3"/>
  <c r="E5" i="3"/>
  <c r="F5" i="3"/>
  <c r="D6" i="3"/>
  <c r="E6" i="3"/>
  <c r="F6" i="3"/>
  <c r="D7" i="3"/>
  <c r="E7" i="3" s="1"/>
  <c r="F7" i="3" s="1"/>
  <c r="D8" i="3"/>
  <c r="E8" i="3"/>
  <c r="F8" i="3" s="1"/>
  <c r="D9" i="3"/>
  <c r="E9" i="3"/>
  <c r="F9" i="3"/>
  <c r="E15" i="3"/>
  <c r="F15" i="3"/>
  <c r="E16" i="3"/>
  <c r="E17" i="3"/>
  <c r="E18" i="3" s="1"/>
  <c r="F17" i="3"/>
  <c r="F18" i="3"/>
</calcChain>
</file>

<file path=xl/sharedStrings.xml><?xml version="1.0" encoding="utf-8"?>
<sst xmlns="http://schemas.openxmlformats.org/spreadsheetml/2006/main" count="22" uniqueCount="12">
  <si>
    <t>c</t>
  </si>
  <si>
    <t>LRR</t>
    <phoneticPr fontId="1"/>
  </si>
  <si>
    <t>LLE</t>
    <phoneticPr fontId="1"/>
  </si>
  <si>
    <t>LLVY</t>
    <phoneticPr fontId="1"/>
  </si>
  <si>
    <t>buf</t>
    <phoneticPr fontId="1"/>
  </si>
  <si>
    <t>C20</t>
    <phoneticPr fontId="1"/>
  </si>
  <si>
    <t>C20</t>
    <phoneticPr fontId="1"/>
  </si>
  <si>
    <t>buf</t>
    <phoneticPr fontId="1"/>
  </si>
  <si>
    <t>ppt/total</t>
    <phoneticPr fontId="1"/>
  </si>
  <si>
    <t>total</t>
    <phoneticPr fontId="1"/>
  </si>
  <si>
    <t>ppt</t>
    <phoneticPr fontId="1"/>
  </si>
  <si>
    <t>sup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</si>
</sst>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F5-4016-A2B9-0C7516C068E3}"/>
              </c:ext>
            </c:extLst>
          </c:dPt>
          <c:errBars>
            <c:errBarType val="both"/>
            <c:errValType val="cust"/>
            <c:noEndCap val="0"/>
            <c:plus>
              <c:numRef>
                <c:f>'5F'!$H$12:$I$12</c:f>
                <c:numCache>
                  <c:formatCode>General</c:formatCode>
                  <c:ptCount val="2"/>
                </c:numCache>
              </c:numRef>
            </c:plus>
            <c:minus>
              <c:numRef>
                <c:f>'5F'!$H$12:$I$12</c:f>
                <c:numCache>
                  <c:formatCode>General</c:formatCode>
                  <c:ptCount val="2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'5F'!$H$9:$I$9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15F5-4016-A2B9-0C7516C0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578868552"/>
        <c:axId val="578874128"/>
      </c:barChart>
      <c:catAx>
        <c:axId val="57886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874128"/>
        <c:crosses val="autoZero"/>
        <c:auto val="1"/>
        <c:lblAlgn val="ctr"/>
        <c:lblOffset val="100"/>
        <c:noMultiLvlLbl val="0"/>
      </c:catAx>
      <c:valAx>
        <c:axId val="578874128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86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9163340883758"/>
          <c:y val="6.0185185185185182E-2"/>
          <c:w val="0.65991658576924461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2E-4564-8505-70A74FBD8660}"/>
              </c:ext>
            </c:extLst>
          </c:dPt>
          <c:errBars>
            <c:errBarType val="both"/>
            <c:errValType val="cust"/>
            <c:noEndCap val="0"/>
            <c:plus>
              <c:numRef>
                <c:f>'5F'!$E$18:$F$18</c:f>
                <c:numCache>
                  <c:formatCode>General</c:formatCode>
                  <c:ptCount val="2"/>
                  <c:pt idx="0">
                    <c:v>3.1894505031676228E-2</c:v>
                  </c:pt>
                  <c:pt idx="1">
                    <c:v>2.0058689152092499E-2</c:v>
                  </c:pt>
                </c:numCache>
              </c:numRef>
            </c:plus>
            <c:minus>
              <c:numRef>
                <c:f>'5F'!$E$18:$F$18</c:f>
                <c:numCache>
                  <c:formatCode>General</c:formatCode>
                  <c:ptCount val="2"/>
                  <c:pt idx="0">
                    <c:v>3.1894505031676228E-2</c:v>
                  </c:pt>
                  <c:pt idx="1">
                    <c:v>2.0058689152092499E-2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'5F'!$E$15:$F$15</c:f>
              <c:numCache>
                <c:formatCode>General</c:formatCode>
                <c:ptCount val="2"/>
                <c:pt idx="0">
                  <c:v>0.50545181839339259</c:v>
                </c:pt>
                <c:pt idx="1">
                  <c:v>0.4633896292887148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2E-4564-8505-70A74FBD8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578868552"/>
        <c:axId val="578874128"/>
      </c:barChart>
      <c:catAx>
        <c:axId val="57886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874128"/>
        <c:crosses val="autoZero"/>
        <c:auto val="1"/>
        <c:lblAlgn val="ctr"/>
        <c:lblOffset val="100"/>
        <c:noMultiLvlLbl val="0"/>
      </c:catAx>
      <c:valAx>
        <c:axId val="578874128"/>
        <c:scaling>
          <c:orientation val="minMax"/>
          <c:max val="0.70000000000000007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8685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93-4062-AFE2-AE6259180391}"/>
              </c:ext>
            </c:extLst>
          </c:dPt>
          <c:errBars>
            <c:errBarType val="both"/>
            <c:errValType val="cust"/>
            <c:noEndCap val="0"/>
            <c:plus>
              <c:numRef>
                <c:f>'5D'!$F$3:$F$4</c:f>
                <c:numCache>
                  <c:formatCode>General</c:formatCode>
                  <c:ptCount val="2"/>
                  <c:pt idx="0">
                    <c:v>4.6416575927673183E-2</c:v>
                  </c:pt>
                  <c:pt idx="1">
                    <c:v>9.8734719017783308E-3</c:v>
                  </c:pt>
                </c:numCache>
              </c:numRef>
            </c:plus>
            <c:minus>
              <c:numRef>
                <c:f>'5D'!$F$3:$F$4</c:f>
                <c:numCache>
                  <c:formatCode>General</c:formatCode>
                  <c:ptCount val="2"/>
                  <c:pt idx="0">
                    <c:v>4.6416575927673183E-2</c:v>
                  </c:pt>
                  <c:pt idx="1">
                    <c:v>9.8734719017783308E-3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'5D'!$D$3:$D$4</c:f>
              <c:numCache>
                <c:formatCode>General</c:formatCode>
                <c:ptCount val="2"/>
                <c:pt idx="0">
                  <c:v>1</c:v>
                </c:pt>
                <c:pt idx="1">
                  <c:v>0.89025641025641022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3-4062-AFE2-AE6259180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445673696"/>
        <c:axId val="445674352"/>
      </c:barChart>
      <c:catAx>
        <c:axId val="4456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5674352"/>
        <c:crosses val="autoZero"/>
        <c:auto val="1"/>
        <c:lblAlgn val="ctr"/>
        <c:lblOffset val="100"/>
        <c:noMultiLvlLbl val="0"/>
      </c:catAx>
      <c:valAx>
        <c:axId val="4456743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567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9B-4312-9F10-B63B46A15D0E}"/>
              </c:ext>
            </c:extLst>
          </c:dPt>
          <c:errBars>
            <c:errBarType val="both"/>
            <c:errValType val="cust"/>
            <c:noEndCap val="0"/>
            <c:plus>
              <c:numRef>
                <c:f>'5D'!$F$5:$F$6</c:f>
                <c:numCache>
                  <c:formatCode>General</c:formatCode>
                  <c:ptCount val="2"/>
                  <c:pt idx="0">
                    <c:v>2.9617396352268545E-2</c:v>
                  </c:pt>
                  <c:pt idx="1">
                    <c:v>1.3979848036628936E-2</c:v>
                  </c:pt>
                </c:numCache>
              </c:numRef>
            </c:plus>
            <c:minus>
              <c:numRef>
                <c:f>'5D'!$F$5:$F$6</c:f>
                <c:numCache>
                  <c:formatCode>General</c:formatCode>
                  <c:ptCount val="2"/>
                  <c:pt idx="0">
                    <c:v>2.9617396352268545E-2</c:v>
                  </c:pt>
                  <c:pt idx="1">
                    <c:v>1.3979848036628936E-2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'5D'!$D$5:$D$6</c:f>
              <c:numCache>
                <c:formatCode>General</c:formatCode>
                <c:ptCount val="2"/>
                <c:pt idx="0">
                  <c:v>0.99999973890346239</c:v>
                </c:pt>
                <c:pt idx="1">
                  <c:v>0.9112269161287424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9B-4312-9F10-B63B46A15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445673696"/>
        <c:axId val="445674352"/>
      </c:barChart>
      <c:catAx>
        <c:axId val="4456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5674352"/>
        <c:crosses val="autoZero"/>
        <c:auto val="1"/>
        <c:lblAlgn val="ctr"/>
        <c:lblOffset val="100"/>
        <c:noMultiLvlLbl val="0"/>
      </c:catAx>
      <c:valAx>
        <c:axId val="4456743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567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F8-4316-BE4C-9E2CE2BBF4D7}"/>
              </c:ext>
            </c:extLst>
          </c:dPt>
          <c:errBars>
            <c:errBarType val="both"/>
            <c:errValType val="cust"/>
            <c:noEndCap val="0"/>
            <c:plus>
              <c:numRef>
                <c:f>'5D'!$F$7:$F$8</c:f>
                <c:numCache>
                  <c:formatCode>General</c:formatCode>
                  <c:ptCount val="2"/>
                  <c:pt idx="0">
                    <c:v>2.1499338626977317E-2</c:v>
                  </c:pt>
                  <c:pt idx="1">
                    <c:v>2.3904136817779743E-2</c:v>
                  </c:pt>
                </c:numCache>
              </c:numRef>
            </c:plus>
            <c:minus>
              <c:numRef>
                <c:f>'5D'!$F$7:$F$8</c:f>
                <c:numCache>
                  <c:formatCode>General</c:formatCode>
                  <c:ptCount val="2"/>
                  <c:pt idx="0">
                    <c:v>2.1499338626977317E-2</c:v>
                  </c:pt>
                  <c:pt idx="1">
                    <c:v>2.3904136817779743E-2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'5D'!$D$7:$D$8</c:f>
              <c:numCache>
                <c:formatCode>General</c:formatCode>
                <c:ptCount val="2"/>
                <c:pt idx="0">
                  <c:v>0.99999976635519472</c:v>
                </c:pt>
                <c:pt idx="1">
                  <c:v>1.0817754481833066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8-4316-BE4C-9E2CE2BBF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445673696"/>
        <c:axId val="445674352"/>
      </c:barChart>
      <c:catAx>
        <c:axId val="4456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5674352"/>
        <c:crosses val="autoZero"/>
        <c:auto val="1"/>
        <c:lblAlgn val="ctr"/>
        <c:lblOffset val="100"/>
        <c:noMultiLvlLbl val="0"/>
      </c:catAx>
      <c:valAx>
        <c:axId val="4456743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567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0</xdr:row>
      <xdr:rowOff>0</xdr:rowOff>
    </xdr:from>
    <xdr:to>
      <xdr:col>13</xdr:col>
      <xdr:colOff>295275</xdr:colOff>
      <xdr:row>6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A94E28-0420-4490-A8D2-4734EBAE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12</xdr:row>
      <xdr:rowOff>38100</xdr:rowOff>
    </xdr:from>
    <xdr:to>
      <xdr:col>9</xdr:col>
      <xdr:colOff>428625</xdr:colOff>
      <xdr:row>23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E90A96F-DA50-430F-A37A-8B592F8F8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100013</xdr:colOff>
      <xdr:row>13</xdr:row>
      <xdr:rowOff>171450</xdr:rowOff>
    </xdr:from>
    <xdr:to>
      <xdr:col>4</xdr:col>
      <xdr:colOff>66675</xdr:colOff>
      <xdr:row>23</xdr:row>
      <xdr:rowOff>214312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A0B724D-E520-443B-A724-8735ACDA5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13</xdr:row>
      <xdr:rowOff>114300</xdr:rowOff>
    </xdr:from>
    <xdr:to>
      <xdr:col>6</xdr:col>
      <xdr:colOff>366712</xdr:colOff>
      <xdr:row>23</xdr:row>
      <xdr:rowOff>157162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95DA8-44F4-4F20-BBB3-E47B1AEC2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542925</xdr:colOff>
      <xdr:row>13</xdr:row>
      <xdr:rowOff>114300</xdr:rowOff>
    </xdr:from>
    <xdr:to>
      <xdr:col>8</xdr:col>
      <xdr:colOff>509587</xdr:colOff>
      <xdr:row>23</xdr:row>
      <xdr:rowOff>157162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B76790-59F9-43B3-8074-A962A21CD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F568-EF6B-49BD-B3D8-8EE57B001A5B}">
  <dimension ref="A3:F18"/>
  <sheetViews>
    <sheetView tabSelected="1" topLeftCell="A11" workbookViewId="0">
      <selection activeCell="F22" sqref="F22"/>
    </sheetView>
  </sheetViews>
  <sheetFormatPr defaultRowHeight="18.75" x14ac:dyDescent="0.4"/>
  <sheetData>
    <row r="3" spans="1:6" x14ac:dyDescent="0.4">
      <c r="B3" t="s">
        <v>11</v>
      </c>
      <c r="C3" t="s">
        <v>10</v>
      </c>
      <c r="D3" t="s">
        <v>9</v>
      </c>
      <c r="F3" t="s">
        <v>8</v>
      </c>
    </row>
    <row r="4" spans="1:6" x14ac:dyDescent="0.4">
      <c r="A4" t="s">
        <v>7</v>
      </c>
      <c r="B4">
        <v>6532</v>
      </c>
      <c r="C4">
        <v>9057</v>
      </c>
      <c r="D4">
        <f t="shared" ref="D4:D9" si="0">SUM(B4:C4)</f>
        <v>15589</v>
      </c>
      <c r="E4">
        <f t="shared" ref="E4:E9" si="1">B4/D4</f>
        <v>0.41901340688947336</v>
      </c>
      <c r="F4">
        <f t="shared" ref="F4:F9" si="2">1-E4</f>
        <v>0.58098659311052669</v>
      </c>
    </row>
    <row r="5" spans="1:6" x14ac:dyDescent="0.4">
      <c r="A5" t="s">
        <v>6</v>
      </c>
      <c r="B5">
        <v>6953</v>
      </c>
      <c r="C5">
        <v>6924</v>
      </c>
      <c r="D5">
        <f t="shared" si="0"/>
        <v>13877</v>
      </c>
      <c r="E5">
        <f t="shared" si="1"/>
        <v>0.50104489442963174</v>
      </c>
      <c r="F5">
        <f t="shared" si="2"/>
        <v>0.49895510557036826</v>
      </c>
    </row>
    <row r="6" spans="1:6" x14ac:dyDescent="0.4">
      <c r="A6" t="s">
        <v>7</v>
      </c>
      <c r="B6">
        <v>7038</v>
      </c>
      <c r="C6">
        <v>5768</v>
      </c>
      <c r="D6">
        <f t="shared" si="0"/>
        <v>12806</v>
      </c>
      <c r="E6">
        <f t="shared" si="1"/>
        <v>0.549586131500859</v>
      </c>
      <c r="F6">
        <f t="shared" si="2"/>
        <v>0.450413868499141</v>
      </c>
    </row>
    <row r="7" spans="1:6" x14ac:dyDescent="0.4">
      <c r="A7" t="s">
        <v>6</v>
      </c>
      <c r="B7">
        <v>6897</v>
      </c>
      <c r="C7">
        <v>4918</v>
      </c>
      <c r="D7">
        <f t="shared" si="0"/>
        <v>11815</v>
      </c>
      <c r="E7">
        <f t="shared" si="1"/>
        <v>0.58374947101142616</v>
      </c>
      <c r="F7">
        <f t="shared" si="2"/>
        <v>0.41625052898857384</v>
      </c>
    </row>
    <row r="8" spans="1:6" x14ac:dyDescent="0.4">
      <c r="A8" t="s">
        <v>7</v>
      </c>
      <c r="B8">
        <v>6008</v>
      </c>
      <c r="C8">
        <v>5657</v>
      </c>
      <c r="D8">
        <f t="shared" si="0"/>
        <v>11665</v>
      </c>
      <c r="E8">
        <f t="shared" si="1"/>
        <v>0.51504500642948992</v>
      </c>
      <c r="F8">
        <f t="shared" si="2"/>
        <v>0.48495499357051008</v>
      </c>
    </row>
    <row r="9" spans="1:6" x14ac:dyDescent="0.4">
      <c r="A9" t="s">
        <v>6</v>
      </c>
      <c r="B9">
        <v>5358</v>
      </c>
      <c r="C9">
        <v>4847</v>
      </c>
      <c r="D9">
        <f t="shared" si="0"/>
        <v>10205</v>
      </c>
      <c r="E9">
        <f t="shared" si="1"/>
        <v>0.52503674669279765</v>
      </c>
      <c r="F9">
        <f t="shared" si="2"/>
        <v>0.47496325330720235</v>
      </c>
    </row>
    <row r="11" spans="1:6" x14ac:dyDescent="0.4">
      <c r="E11" t="s">
        <v>7</v>
      </c>
      <c r="F11" t="s">
        <v>6</v>
      </c>
    </row>
    <row r="12" spans="1:6" x14ac:dyDescent="0.4">
      <c r="E12">
        <v>0.58098659311052669</v>
      </c>
      <c r="F12">
        <v>0.49895510557036826</v>
      </c>
    </row>
    <row r="13" spans="1:6" x14ac:dyDescent="0.4">
      <c r="E13">
        <v>0.450413868499141</v>
      </c>
      <c r="F13">
        <v>0.41625052898857384</v>
      </c>
    </row>
    <row r="14" spans="1:6" x14ac:dyDescent="0.4">
      <c r="E14">
        <v>0.48495499357051008</v>
      </c>
      <c r="F14">
        <v>0.47496325330720235</v>
      </c>
    </row>
    <row r="15" spans="1:6" x14ac:dyDescent="0.4">
      <c r="E15">
        <f>AVERAGE(E12:E14)</f>
        <v>0.50545181839339259</v>
      </c>
      <c r="F15">
        <f>AVERAGE(F12:F14)</f>
        <v>0.4633896292887148</v>
      </c>
    </row>
    <row r="16" spans="1:6" x14ac:dyDescent="0.4">
      <c r="E16">
        <f>_xlfn.T.TEST(E12:E14,F12:F14,1,2)</f>
        <v>0.20678900968866082</v>
      </c>
    </row>
    <row r="17" spans="5:6" x14ac:dyDescent="0.4">
      <c r="E17">
        <f>_xlfn.STDEV.P(E12:E14)</f>
        <v>5.5241282714863227E-2</v>
      </c>
      <c r="F17">
        <f>_xlfn.STDEV.P(F12:F14)</f>
        <v>3.4741649611424209E-2</v>
      </c>
    </row>
    <row r="18" spans="5:6" x14ac:dyDescent="0.4">
      <c r="E18">
        <f>E17/1.732</f>
        <v>3.1894505031676228E-2</v>
      </c>
      <c r="F18">
        <f>F17/1.732</f>
        <v>2.0058689152092499E-2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B7F0-55CF-4899-ADC7-769214688A14}">
  <dimension ref="A3:F15"/>
  <sheetViews>
    <sheetView workbookViewId="0">
      <selection activeCell="B14" sqref="B14"/>
    </sheetView>
  </sheetViews>
  <sheetFormatPr defaultRowHeight="18.75" x14ac:dyDescent="0.4"/>
  <sheetData>
    <row r="3" spans="1:6" x14ac:dyDescent="0.4">
      <c r="A3" t="s">
        <v>3</v>
      </c>
      <c r="C3" t="s">
        <v>4</v>
      </c>
      <c r="D3">
        <v>1</v>
      </c>
      <c r="E3">
        <v>8.0393509506729952E-2</v>
      </c>
      <c r="F3">
        <v>4.6416575927673183E-2</v>
      </c>
    </row>
    <row r="4" spans="1:6" x14ac:dyDescent="0.4">
      <c r="C4" t="s">
        <v>5</v>
      </c>
      <c r="D4">
        <v>0.89025641025641022</v>
      </c>
      <c r="E4">
        <v>1.7100853333880069E-2</v>
      </c>
      <c r="F4">
        <v>9.8734719017783308E-3</v>
      </c>
    </row>
    <row r="5" spans="1:6" x14ac:dyDescent="0.4">
      <c r="A5" t="s">
        <v>2</v>
      </c>
      <c r="C5" t="s">
        <v>4</v>
      </c>
      <c r="D5">
        <v>0.99999973890346239</v>
      </c>
      <c r="E5">
        <v>5.1297330482129117E-2</v>
      </c>
      <c r="F5">
        <v>2.9617396352268545E-2</v>
      </c>
    </row>
    <row r="6" spans="1:6" x14ac:dyDescent="0.4">
      <c r="C6" t="s">
        <v>5</v>
      </c>
      <c r="D6">
        <v>0.9112269161287424</v>
      </c>
      <c r="E6">
        <v>2.4213096799441315E-2</v>
      </c>
      <c r="F6">
        <v>1.3979848036628936E-2</v>
      </c>
    </row>
    <row r="7" spans="1:6" x14ac:dyDescent="0.4">
      <c r="A7" t="s">
        <v>1</v>
      </c>
      <c r="C7" t="s">
        <v>4</v>
      </c>
      <c r="D7">
        <v>0.99999976635519472</v>
      </c>
      <c r="E7">
        <v>3.723685450192471E-2</v>
      </c>
      <c r="F7">
        <v>2.1499338626977317E-2</v>
      </c>
    </row>
    <row r="8" spans="1:6" x14ac:dyDescent="0.4">
      <c r="C8" t="s">
        <v>5</v>
      </c>
      <c r="D8">
        <v>1.0817754481833066</v>
      </c>
      <c r="E8">
        <v>4.1401964968394517E-2</v>
      </c>
      <c r="F8">
        <v>2.3904136817779743E-2</v>
      </c>
    </row>
    <row r="15" spans="1:6" x14ac:dyDescent="0.4">
      <c r="C15" t="s">
        <v>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5F</vt:lpstr>
      <vt:lpstr>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</dc:creator>
  <cp:lastModifiedBy>gen</cp:lastModifiedBy>
  <dcterms:created xsi:type="dcterms:W3CDTF">2020-06-29T07:51:59Z</dcterms:created>
  <dcterms:modified xsi:type="dcterms:W3CDTF">2020-07-02T07:58:24Z</dcterms:modified>
</cp:coreProperties>
</file>