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e\Dropbox (VU Basic Sciences)\Justine\GNP GPP Manuscript\Editable Documents eLife Sub 2020\Revision Documents\"/>
    </mc:Choice>
  </mc:AlternateContent>
  <xr:revisionPtr revIDLastSave="0" documentId="8_{BAAA7FF2-2ABD-423C-B996-DDBDE326CF89}" xr6:coauthVersionLast="45" xr6:coauthVersionMax="45" xr10:uidLastSave="{00000000-0000-0000-0000-000000000000}"/>
  <bookViews>
    <workbookView xWindow="-120" yWindow="-120" windowWidth="20730" windowHeight="11160" xr2:uid="{37E4606E-8997-4E35-805B-197B9633676F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B37" i="1"/>
  <c r="B36" i="1"/>
  <c r="AW4" i="1" l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" i="1"/>
  <c r="AU30" i="1" l="1"/>
  <c r="AT30" i="1"/>
  <c r="AU29" i="1"/>
  <c r="AT29" i="1"/>
  <c r="AU28" i="1"/>
  <c r="AT28" i="1"/>
  <c r="AU27" i="1"/>
  <c r="AT27" i="1"/>
  <c r="AU26" i="1"/>
  <c r="AT26" i="1"/>
  <c r="AX25" i="1"/>
  <c r="AU25" i="1"/>
  <c r="AT25" i="1"/>
  <c r="AX24" i="1"/>
  <c r="AU24" i="1"/>
  <c r="AT24" i="1"/>
  <c r="AX23" i="1"/>
  <c r="AU23" i="1"/>
  <c r="AT23" i="1"/>
  <c r="AX22" i="1"/>
  <c r="AU22" i="1"/>
  <c r="AT22" i="1"/>
  <c r="AX21" i="1"/>
  <c r="AU21" i="1"/>
  <c r="AT21" i="1"/>
  <c r="AU20" i="1"/>
  <c r="AT20" i="1"/>
  <c r="AU19" i="1"/>
  <c r="AT19" i="1"/>
  <c r="AU18" i="1"/>
  <c r="AT18" i="1"/>
  <c r="AX17" i="1"/>
  <c r="AU17" i="1"/>
  <c r="AT17" i="1"/>
  <c r="AX16" i="1"/>
  <c r="AU16" i="1"/>
  <c r="AT16" i="1"/>
  <c r="AX15" i="1"/>
  <c r="AU15" i="1"/>
  <c r="AT15" i="1"/>
  <c r="AX14" i="1"/>
  <c r="AU14" i="1"/>
  <c r="AT14" i="1"/>
  <c r="AX13" i="1"/>
  <c r="AU13" i="1"/>
  <c r="AT13" i="1"/>
  <c r="AU12" i="1"/>
  <c r="AT12" i="1"/>
  <c r="AU11" i="1"/>
  <c r="AT11" i="1"/>
  <c r="AU10" i="1"/>
  <c r="AT10" i="1"/>
  <c r="AX9" i="1"/>
  <c r="AU9" i="1"/>
  <c r="AT9" i="1"/>
  <c r="AX8" i="1"/>
  <c r="AU8" i="1"/>
  <c r="AT8" i="1"/>
  <c r="AX7" i="1"/>
  <c r="AU7" i="1"/>
  <c r="AT7" i="1"/>
  <c r="AX6" i="1"/>
  <c r="AU6" i="1"/>
  <c r="AT6" i="1"/>
  <c r="AX5" i="1"/>
  <c r="AU5" i="1"/>
  <c r="AT5" i="1"/>
  <c r="AU4" i="1"/>
  <c r="AT4" i="1"/>
  <c r="AU3" i="1"/>
  <c r="AT3" i="1"/>
  <c r="AX3" i="1" l="1"/>
  <c r="AX4" i="1"/>
  <c r="AX18" i="1"/>
  <c r="AX19" i="1"/>
  <c r="AX20" i="1"/>
  <c r="AX10" i="1"/>
  <c r="AX11" i="1"/>
  <c r="AX12" i="1"/>
  <c r="AX26" i="1"/>
  <c r="AX27" i="1"/>
  <c r="AX28" i="1"/>
  <c r="AX29" i="1"/>
  <c r="AX30" i="1"/>
</calcChain>
</file>

<file path=xl/sharedStrings.xml><?xml version="1.0" encoding="utf-8"?>
<sst xmlns="http://schemas.openxmlformats.org/spreadsheetml/2006/main" count="257" uniqueCount="71">
  <si>
    <t>Tumor / RAPID Subset</t>
  </si>
  <si>
    <t># above 5%</t>
  </si>
  <si>
    <t># above 50%</t>
  </si>
  <si>
    <t>GPP - GNP</t>
  </si>
  <si>
    <t>Biaxial GNP-Like</t>
  </si>
  <si>
    <t>Biaxial GPP-Like</t>
  </si>
  <si>
    <t>Immune Total</t>
  </si>
  <si>
    <t>Sex</t>
  </si>
  <si>
    <t>Age</t>
  </si>
  <si>
    <t>TMZ</t>
  </si>
  <si>
    <t>RT</t>
  </si>
  <si>
    <t>EOR</t>
  </si>
  <si>
    <t>MGMT 
meth</t>
  </si>
  <si>
    <t>PFS 
(days)</t>
  </si>
  <si>
    <t>PFS (Status)</t>
  </si>
  <si>
    <t>OS 
(days)</t>
  </si>
  <si>
    <t>OS Status</t>
  </si>
  <si>
    <t>LC06</t>
  </si>
  <si>
    <t>M</t>
  </si>
  <si>
    <t>Yes</t>
  </si>
  <si>
    <t>GTR</t>
  </si>
  <si>
    <t>No</t>
  </si>
  <si>
    <t>Censored</t>
  </si>
  <si>
    <t>Alive</t>
  </si>
  <si>
    <t>W11</t>
  </si>
  <si>
    <t>Progressed</t>
  </si>
  <si>
    <t>Dead</t>
  </si>
  <si>
    <t>LC26</t>
  </si>
  <si>
    <t>STR</t>
  </si>
  <si>
    <t>RT14</t>
  </si>
  <si>
    <t>F</t>
  </si>
  <si>
    <t>K01</t>
  </si>
  <si>
    <t>LC04</t>
  </si>
  <si>
    <t>LC25</t>
  </si>
  <si>
    <t>W02</t>
  </si>
  <si>
    <t>W05</t>
  </si>
  <si>
    <t>LC22</t>
  </si>
  <si>
    <t>W12</t>
  </si>
  <si>
    <t>W14</t>
  </si>
  <si>
    <t>LC27</t>
  </si>
  <si>
    <t>RT01</t>
  </si>
  <si>
    <t>RT10</t>
  </si>
  <si>
    <t>LC21</t>
  </si>
  <si>
    <t>W15</t>
  </si>
  <si>
    <t>RT15</t>
  </si>
  <si>
    <t>LC08</t>
  </si>
  <si>
    <t>LC11</t>
  </si>
  <si>
    <t>LC18</t>
  </si>
  <si>
    <t>W04</t>
  </si>
  <si>
    <t>LC03</t>
  </si>
  <si>
    <t>LC09</t>
  </si>
  <si>
    <t>LC10</t>
  </si>
  <si>
    <t>RT07</t>
  </si>
  <si>
    <t>LC12</t>
  </si>
  <si>
    <t>LC02</t>
  </si>
  <si>
    <t>IQR</t>
  </si>
  <si>
    <t>P Value</t>
  </si>
  <si>
    <t>HR</t>
  </si>
  <si>
    <t>F-measure</t>
  </si>
  <si>
    <t>13*</t>
  </si>
  <si>
    <t>18*</t>
  </si>
  <si>
    <t>27*</t>
  </si>
  <si>
    <t>33*</t>
  </si>
  <si>
    <t>31*</t>
  </si>
  <si>
    <t>41*</t>
  </si>
  <si>
    <t>Stable GNP Total</t>
  </si>
  <si>
    <t>Stable GPP Total</t>
  </si>
  <si>
    <t xml:space="preserve">Supplemental Table 2 - Cell Subset Abundance and Population Totals per Patient </t>
  </si>
  <si>
    <t>#&gt; 0%</t>
  </si>
  <si>
    <t>#  &gt;1%</t>
  </si>
  <si>
    <t># above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</si>
</sst>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vertical="center"/>
    </xf>
    <xf numFmtId="2" fontId="2" fillId="0" borderId="1" xfId="0" applyNumberFormat="1" applyFont="1" applyBorder="1"/>
    <xf numFmtId="2" fontId="2" fillId="0" borderId="2" xfId="0" applyNumberFormat="1" applyFont="1" applyBorder="1"/>
    <xf numFmtId="2" fontId="2" fillId="0" borderId="3" xfId="0" applyNumberFormat="1" applyFont="1" applyBorder="1"/>
    <xf numFmtId="2" fontId="0" fillId="0" borderId="3" xfId="0" applyNumberFormat="1" applyBorder="1"/>
    <xf numFmtId="0" fontId="2" fillId="0" borderId="3" xfId="0" applyFont="1" applyBorder="1"/>
    <xf numFmtId="0" fontId="0" fillId="0" borderId="3" xfId="0" applyBorder="1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2" fontId="2" fillId="0" borderId="0" xfId="0" applyNumberFormat="1" applyFont="1"/>
    <xf numFmtId="0" fontId="3" fillId="0" borderId="8" xfId="0" applyFont="1" applyBorder="1" applyAlignment="1">
      <alignment horizontal="center" vertical="center"/>
    </xf>
    <xf numFmtId="2" fontId="10" fillId="0" borderId="9" xfId="0" applyNumberFormat="1" applyFont="1" applyBorder="1"/>
    <xf numFmtId="2" fontId="10" fillId="0" borderId="1" xfId="0" applyNumberFormat="1" applyFont="1" applyBorder="1"/>
    <xf numFmtId="0" fontId="3" fillId="0" borderId="0" xfId="0" applyFont="1"/>
    <xf numFmtId="2" fontId="11" fillId="0" borderId="1" xfId="0" applyNumberFormat="1" applyFont="1" applyBorder="1"/>
    <xf numFmtId="164" fontId="2" fillId="0" borderId="0" xfId="0" applyNumberFormat="1" applyFont="1"/>
    <xf numFmtId="2" fontId="0" fillId="0" borderId="0" xfId="0" applyNumberFormat="1"/>
    <xf numFmtId="0" fontId="5" fillId="0" borderId="0" xfId="0" applyFont="1"/>
    <xf numFmtId="0" fontId="5" fillId="0" borderId="8" xfId="0" applyFont="1" applyBorder="1"/>
    <xf numFmtId="0" fontId="10" fillId="0" borderId="0" xfId="0" applyFont="1"/>
    <xf numFmtId="2" fontId="10" fillId="0" borderId="10" xfId="0" applyNumberFormat="1" applyFont="1" applyBorder="1"/>
    <xf numFmtId="2" fontId="11" fillId="0" borderId="10" xfId="0" applyNumberFormat="1" applyFont="1" applyBorder="1"/>
    <xf numFmtId="0" fontId="10" fillId="0" borderId="1" xfId="0" applyFont="1" applyBorder="1"/>
    <xf numFmtId="0" fontId="10" fillId="0" borderId="9" xfId="0" applyFont="1" applyBorder="1"/>
    <xf numFmtId="0" fontId="0" fillId="0" borderId="0" xfId="0" applyFont="1"/>
    <xf numFmtId="2" fontId="0" fillId="0" borderId="0" xfId="0" applyNumberFormat="1" applyFont="1"/>
    <xf numFmtId="1" fontId="11" fillId="0" borderId="1" xfId="0" applyNumberFormat="1" applyFont="1" applyBorder="1"/>
    <xf numFmtId="0" fontId="11" fillId="0" borderId="0" xfId="0" applyFont="1"/>
    <xf numFmtId="1" fontId="10" fillId="0" borderId="1" xfId="0" applyNumberFormat="1" applyFont="1" applyBorder="1"/>
    <xf numFmtId="1" fontId="11" fillId="0" borderId="9" xfId="0" applyNumberFormat="1" applyFont="1" applyBorder="1"/>
    <xf numFmtId="0" fontId="3" fillId="0" borderId="8" xfId="0" applyFont="1" applyBorder="1" applyAlignment="1">
      <alignment horizontal="center"/>
    </xf>
    <xf numFmtId="1" fontId="10" fillId="0" borderId="9" xfId="0" applyNumberFormat="1" applyFont="1" applyBorder="1"/>
    <xf numFmtId="0" fontId="3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b/>
        <i val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00FF"/>
        </patternFill>
      </fill>
    </dxf>
    <dxf>
      <fill>
        <patternFill>
          <bgColor rgb="FF0000FF"/>
        </patternFill>
      </fill>
    </dxf>
    <dxf>
      <fill>
        <patternFill>
          <bgColor rgb="FF0000FF"/>
        </patternFill>
      </fill>
    </dxf>
    <dxf>
      <fill>
        <patternFill>
          <bgColor rgb="FF0000FF"/>
        </patternFill>
      </fill>
    </dxf>
    <dxf>
      <fill>
        <patternFill>
          <bgColor rgb="FF00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5C58-0C62-45EC-BBFE-0890F46F60F0}">
  <sheetPr>
    <pageSetUpPr fitToPage="1"/>
  </sheetPr>
  <dimension ref="A1:BK56"/>
  <sheetViews>
    <sheetView tabSelected="1" topLeftCell="A22" zoomScale="66" zoomScaleNormal="66" workbookViewId="0">
      <selection activeCell="AS9" sqref="AS9"/>
    </sheetView>
  </sheetViews>
  <sheetFormatPr defaultRowHeight="15" x14ac:dyDescent="0.25"/>
  <cols>
    <col min="1" max="1" width="12.42578125" style="8" customWidth="1"/>
    <col min="2" max="5" width="6" style="36" bestFit="1" customWidth="1"/>
    <col min="6" max="8" width="6.7109375" style="36" bestFit="1" customWidth="1"/>
    <col min="9" max="9" width="5.5703125" style="36" bestFit="1" customWidth="1"/>
    <col min="10" max="10" width="6.7109375" style="36" bestFit="1" customWidth="1"/>
    <col min="11" max="11" width="5.5703125" style="36" bestFit="1" customWidth="1"/>
    <col min="12" max="22" width="6.7109375" style="36" bestFit="1" customWidth="1"/>
    <col min="23" max="23" width="5.5703125" style="36" bestFit="1" customWidth="1"/>
    <col min="24" max="24" width="6.7109375" style="36" bestFit="1" customWidth="1"/>
    <col min="25" max="25" width="5.5703125" style="36" bestFit="1" customWidth="1"/>
    <col min="26" max="29" width="6.7109375" style="36" bestFit="1" customWidth="1"/>
    <col min="30" max="30" width="5.5703125" style="36" bestFit="1" customWidth="1"/>
    <col min="31" max="34" width="6.7109375" style="36" bestFit="1" customWidth="1"/>
    <col min="35" max="35" width="6.7109375" style="43" bestFit="1" customWidth="1"/>
    <col min="36" max="44" width="6.7109375" style="36" bestFit="1" customWidth="1"/>
    <col min="45" max="45" width="9.7109375" style="8" customWidth="1"/>
    <col min="46" max="47" width="9.7109375" style="8" bestFit="1" customWidth="1"/>
    <col min="48" max="48" width="9.28515625" customWidth="1"/>
    <col min="49" max="50" width="9.28515625" style="8" customWidth="1"/>
    <col min="51" max="53" width="9.28515625" customWidth="1"/>
    <col min="56" max="60" width="9.140625" style="8"/>
    <col min="61" max="61" width="12.85546875" style="8" bestFit="1" customWidth="1"/>
    <col min="62" max="16384" width="9.140625" style="8"/>
  </cols>
  <sheetData>
    <row r="1" spans="1:63" x14ac:dyDescent="0.25">
      <c r="A1" s="1" t="s">
        <v>67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5"/>
      <c r="AJ1" s="4"/>
      <c r="AK1" s="4"/>
      <c r="AL1" s="4"/>
      <c r="AM1" s="4"/>
      <c r="AN1" s="4"/>
      <c r="AO1" s="4"/>
      <c r="AP1" s="4"/>
      <c r="AQ1" s="4"/>
      <c r="AR1" s="4"/>
      <c r="AS1" s="6"/>
      <c r="AT1" s="6"/>
      <c r="AU1" s="6"/>
      <c r="AV1" s="7"/>
      <c r="AW1" s="6"/>
      <c r="AX1" s="6"/>
      <c r="AY1" s="7"/>
      <c r="AZ1" s="7"/>
      <c r="BA1" s="7"/>
      <c r="BB1" s="7"/>
      <c r="BC1" s="7"/>
      <c r="BD1" s="6"/>
      <c r="BE1" s="6"/>
      <c r="BF1" s="6"/>
      <c r="BG1" s="6"/>
      <c r="BH1" s="6"/>
      <c r="BI1" s="6"/>
      <c r="BJ1" s="6"/>
      <c r="BK1" s="6"/>
    </row>
    <row r="2" spans="1:63" ht="45.75" customHeight="1" thickBot="1" x14ac:dyDescent="0.3">
      <c r="A2" s="9" t="s">
        <v>0</v>
      </c>
      <c r="B2" s="10">
        <v>2</v>
      </c>
      <c r="C2" s="10">
        <v>3</v>
      </c>
      <c r="D2" s="10">
        <v>4</v>
      </c>
      <c r="E2" s="10">
        <v>5</v>
      </c>
      <c r="F2" s="10" t="s">
        <v>64</v>
      </c>
      <c r="G2" s="11" t="s">
        <v>59</v>
      </c>
      <c r="H2" s="11">
        <v>25</v>
      </c>
      <c r="I2" s="11">
        <v>8</v>
      </c>
      <c r="J2" s="11" t="s">
        <v>60</v>
      </c>
      <c r="K2" s="11">
        <v>7</v>
      </c>
      <c r="L2" s="11">
        <v>15</v>
      </c>
      <c r="M2" s="11">
        <v>39</v>
      </c>
      <c r="N2" s="11">
        <v>36</v>
      </c>
      <c r="O2" s="11">
        <v>38</v>
      </c>
      <c r="P2" s="11">
        <v>40</v>
      </c>
      <c r="Q2" s="11">
        <v>10</v>
      </c>
      <c r="R2" s="11">
        <v>23</v>
      </c>
      <c r="S2" s="11">
        <v>12</v>
      </c>
      <c r="T2" s="11">
        <v>32</v>
      </c>
      <c r="U2" s="11">
        <v>14</v>
      </c>
      <c r="V2" s="11">
        <v>30</v>
      </c>
      <c r="W2" s="11">
        <v>6</v>
      </c>
      <c r="X2" s="11">
        <v>35</v>
      </c>
      <c r="Y2" s="11">
        <v>9</v>
      </c>
      <c r="Z2" s="11">
        <v>16</v>
      </c>
      <c r="AA2" s="11">
        <v>24</v>
      </c>
      <c r="AB2" s="11" t="s">
        <v>63</v>
      </c>
      <c r="AC2" s="11">
        <v>43</v>
      </c>
      <c r="AD2" s="11">
        <v>1</v>
      </c>
      <c r="AE2" s="11">
        <v>21</v>
      </c>
      <c r="AF2" s="11">
        <v>19</v>
      </c>
      <c r="AG2" s="11">
        <v>17</v>
      </c>
      <c r="AH2" s="11">
        <v>22</v>
      </c>
      <c r="AI2" s="11" t="s">
        <v>61</v>
      </c>
      <c r="AJ2" s="11">
        <v>11</v>
      </c>
      <c r="AK2" s="11">
        <v>28</v>
      </c>
      <c r="AL2" s="11">
        <v>20</v>
      </c>
      <c r="AM2" s="11">
        <v>26</v>
      </c>
      <c r="AN2" s="11">
        <v>29</v>
      </c>
      <c r="AO2" s="12" t="s">
        <v>62</v>
      </c>
      <c r="AP2" s="12">
        <v>34</v>
      </c>
      <c r="AQ2" s="12">
        <v>37</v>
      </c>
      <c r="AR2" s="12">
        <v>42</v>
      </c>
      <c r="AS2" s="9" t="s">
        <v>70</v>
      </c>
      <c r="AT2" s="9" t="s">
        <v>1</v>
      </c>
      <c r="AU2" s="9" t="s">
        <v>2</v>
      </c>
      <c r="AV2" s="13" t="s">
        <v>65</v>
      </c>
      <c r="AW2" s="9" t="s">
        <v>66</v>
      </c>
      <c r="AX2" s="9" t="s">
        <v>3</v>
      </c>
      <c r="AY2" s="13" t="s">
        <v>4</v>
      </c>
      <c r="AZ2" s="13" t="s">
        <v>5</v>
      </c>
      <c r="BA2" s="13" t="s">
        <v>6</v>
      </c>
      <c r="BB2" s="9" t="s">
        <v>7</v>
      </c>
      <c r="BC2" s="9" t="s">
        <v>8</v>
      </c>
      <c r="BD2" s="9" t="s">
        <v>9</v>
      </c>
      <c r="BE2" s="9" t="s">
        <v>10</v>
      </c>
      <c r="BF2" s="9" t="s">
        <v>11</v>
      </c>
      <c r="BG2" s="9" t="s">
        <v>12</v>
      </c>
      <c r="BH2" s="9" t="s">
        <v>13</v>
      </c>
      <c r="BI2" s="9" t="s">
        <v>14</v>
      </c>
      <c r="BJ2" s="9" t="s">
        <v>15</v>
      </c>
      <c r="BK2" s="9" t="s">
        <v>16</v>
      </c>
    </row>
    <row r="3" spans="1:63" ht="15.95" customHeight="1" x14ac:dyDescent="0.25">
      <c r="A3" s="14" t="s">
        <v>17</v>
      </c>
      <c r="B3" s="15">
        <v>2.6751592356687901</v>
      </c>
      <c r="C3" s="16">
        <v>87.388535031847141</v>
      </c>
      <c r="D3" s="17">
        <v>1.0615711252653928</v>
      </c>
      <c r="E3" s="17">
        <v>2.1231422505307858E-2</v>
      </c>
      <c r="F3" s="16">
        <v>0.76433121019108285</v>
      </c>
      <c r="G3" s="17">
        <v>0.10615711252653928</v>
      </c>
      <c r="H3" s="17">
        <v>0.33970276008492573</v>
      </c>
      <c r="I3" s="17">
        <v>2.1231422505307858E-2</v>
      </c>
      <c r="J3" s="17">
        <v>0</v>
      </c>
      <c r="K3" s="17">
        <v>0</v>
      </c>
      <c r="L3" s="17">
        <v>0.31847133757961787</v>
      </c>
      <c r="M3" s="17">
        <v>1.9745222929936306</v>
      </c>
      <c r="N3" s="17">
        <v>1.0191082802547771</v>
      </c>
      <c r="O3" s="17">
        <v>0</v>
      </c>
      <c r="P3" s="17">
        <v>0</v>
      </c>
      <c r="Q3" s="17">
        <v>4.2462845010615716E-2</v>
      </c>
      <c r="R3" s="17">
        <v>0.53078556263269638</v>
      </c>
      <c r="S3" s="17">
        <v>0.48832271762208068</v>
      </c>
      <c r="T3" s="17">
        <v>2.1231422505307858E-2</v>
      </c>
      <c r="U3" s="17">
        <v>0</v>
      </c>
      <c r="V3" s="17">
        <v>2.1231422505307858E-2</v>
      </c>
      <c r="W3" s="17">
        <v>2.1231422505307858E-2</v>
      </c>
      <c r="X3" s="17">
        <v>0.40339702760084928</v>
      </c>
      <c r="Y3" s="17">
        <v>0</v>
      </c>
      <c r="Z3" s="17">
        <v>0.40339702760084928</v>
      </c>
      <c r="AA3" s="17">
        <v>0.89171974522292996</v>
      </c>
      <c r="AB3" s="17">
        <v>0.29723991507431002</v>
      </c>
      <c r="AC3" s="17">
        <v>0.743099787685775</v>
      </c>
      <c r="AD3" s="17">
        <v>0</v>
      </c>
      <c r="AE3" s="17">
        <v>0</v>
      </c>
      <c r="AF3" s="17">
        <v>0</v>
      </c>
      <c r="AG3" s="17">
        <v>2.1231422505307858E-2</v>
      </c>
      <c r="AH3" s="17">
        <v>0</v>
      </c>
      <c r="AI3" s="17">
        <v>0</v>
      </c>
      <c r="AJ3" s="17">
        <v>0.42462845010615713</v>
      </c>
      <c r="AK3" s="17">
        <v>0</v>
      </c>
      <c r="AL3" s="17">
        <v>0</v>
      </c>
      <c r="AM3" s="17">
        <v>0</v>
      </c>
      <c r="AN3" s="17">
        <v>0</v>
      </c>
      <c r="AO3" s="17">
        <v>0</v>
      </c>
      <c r="AP3" s="17">
        <v>0</v>
      </c>
      <c r="AQ3" s="17">
        <v>0</v>
      </c>
      <c r="AR3" s="17">
        <v>0</v>
      </c>
      <c r="AS3" s="18">
        <f>COUNTIF(B3:AR3, "&gt;1")</f>
        <v>5</v>
      </c>
      <c r="AT3" s="18">
        <f t="shared" ref="AT3:AT30" si="0">COUNTIF(B3:AR3,"&gt;5")</f>
        <v>1</v>
      </c>
      <c r="AU3" s="18">
        <f t="shared" ref="AU3:AU30" si="1">COUNTIF(B3:AR3,"&gt;50")</f>
        <v>1</v>
      </c>
      <c r="AV3" s="19">
        <f t="shared" ref="AV3:AV30" si="2">SUM(AP3:AR3)</f>
        <v>0</v>
      </c>
      <c r="AW3" s="20">
        <f t="shared" ref="AW3:AW30" si="3">SUM(B3:E3)</f>
        <v>91.146496815286625</v>
      </c>
      <c r="AX3" s="20">
        <f>AW3-AV3</f>
        <v>91.146496815286625</v>
      </c>
      <c r="AY3" s="19">
        <v>4.2462845010615716E-2</v>
      </c>
      <c r="AZ3" s="19">
        <v>93.842887473460721</v>
      </c>
      <c r="BA3" s="19">
        <v>27.38</v>
      </c>
      <c r="BB3" s="21" t="s">
        <v>18</v>
      </c>
      <c r="BC3" s="21">
        <v>41</v>
      </c>
      <c r="BD3" s="21" t="s">
        <v>19</v>
      </c>
      <c r="BE3" s="22" t="s">
        <v>19</v>
      </c>
      <c r="BF3" s="22" t="s">
        <v>20</v>
      </c>
      <c r="BG3" s="22" t="s">
        <v>21</v>
      </c>
      <c r="BH3" s="22">
        <v>1539</v>
      </c>
      <c r="BI3" s="22" t="s">
        <v>22</v>
      </c>
      <c r="BJ3" s="22">
        <v>1588</v>
      </c>
      <c r="BK3" s="22" t="s">
        <v>23</v>
      </c>
    </row>
    <row r="4" spans="1:63" ht="15.95" customHeight="1" x14ac:dyDescent="0.25">
      <c r="A4" s="23" t="s">
        <v>24</v>
      </c>
      <c r="B4" s="24">
        <v>3.5881104033970277</v>
      </c>
      <c r="C4" s="25">
        <v>1.6135881104033971</v>
      </c>
      <c r="D4" s="25">
        <v>25.159235668789808</v>
      </c>
      <c r="E4" s="25">
        <v>28.343949044586001</v>
      </c>
      <c r="F4" s="25">
        <v>0.57324840764331209</v>
      </c>
      <c r="G4" s="26">
        <v>1.9957537154989384</v>
      </c>
      <c r="H4" s="26">
        <v>4.0764331210191083</v>
      </c>
      <c r="I4" s="26">
        <v>1.5498938428874736</v>
      </c>
      <c r="J4" s="26">
        <v>1.5286624203821657</v>
      </c>
      <c r="K4" s="26">
        <v>1.4012738853503186</v>
      </c>
      <c r="L4" s="26">
        <v>1.3800424628450108</v>
      </c>
      <c r="M4" s="26">
        <v>8.4925690021231421</v>
      </c>
      <c r="N4" s="26">
        <v>5.0743099787685777</v>
      </c>
      <c r="O4" s="26">
        <v>0.36093418259023358</v>
      </c>
      <c r="P4" s="26">
        <v>0.57324840764331209</v>
      </c>
      <c r="Q4" s="26">
        <v>0.72186836518046715</v>
      </c>
      <c r="R4" s="26">
        <v>1.1889596602972401</v>
      </c>
      <c r="S4" s="26">
        <v>0.80679405520169856</v>
      </c>
      <c r="T4" s="26">
        <v>0.7006369426751593</v>
      </c>
      <c r="U4" s="26">
        <v>0</v>
      </c>
      <c r="V4" s="26">
        <v>0</v>
      </c>
      <c r="W4" s="26">
        <v>1.1464968152866242</v>
      </c>
      <c r="X4" s="26">
        <v>1.0403397027600849</v>
      </c>
      <c r="Y4" s="26">
        <v>4.2462845010615716E-2</v>
      </c>
      <c r="Z4" s="26">
        <v>0.36093418259023358</v>
      </c>
      <c r="AA4" s="26">
        <v>0.7006369426751593</v>
      </c>
      <c r="AB4" s="26">
        <v>6.3694267515923567E-2</v>
      </c>
      <c r="AC4" s="26">
        <v>1.3800424628450108</v>
      </c>
      <c r="AD4" s="26">
        <v>0.25477707006369427</v>
      </c>
      <c r="AE4" s="26">
        <v>2.1231422505307858E-2</v>
      </c>
      <c r="AF4" s="26">
        <v>3.4607218683651806</v>
      </c>
      <c r="AG4" s="26">
        <v>1.1252653927813163</v>
      </c>
      <c r="AH4" s="26">
        <v>0.19108280254777071</v>
      </c>
      <c r="AI4" s="26">
        <v>2.1231422505307858E-2</v>
      </c>
      <c r="AJ4" s="26">
        <v>0.33970276008492573</v>
      </c>
      <c r="AK4" s="26">
        <v>0</v>
      </c>
      <c r="AL4" s="26">
        <v>4.2462845010615716E-2</v>
      </c>
      <c r="AM4" s="26">
        <v>0.31847133757961787</v>
      </c>
      <c r="AN4" s="26">
        <v>2.1231422505307858E-2</v>
      </c>
      <c r="AO4" s="26">
        <v>0.12738853503184713</v>
      </c>
      <c r="AP4" s="26">
        <v>0</v>
      </c>
      <c r="AQ4" s="26">
        <v>0.19108280254777071</v>
      </c>
      <c r="AR4" s="26">
        <v>2.1231422505307858E-2</v>
      </c>
      <c r="AS4" s="18">
        <f t="shared" ref="AS4:AS30" si="4">COUNTIF(B4:AR4, "&gt;1")</f>
        <v>18</v>
      </c>
      <c r="AT4" s="27">
        <f t="shared" si="0"/>
        <v>4</v>
      </c>
      <c r="AU4" s="27">
        <f t="shared" si="1"/>
        <v>0</v>
      </c>
      <c r="AV4" s="19">
        <f t="shared" si="2"/>
        <v>0.21231422505307856</v>
      </c>
      <c r="AW4" s="20">
        <f t="shared" si="3"/>
        <v>58.704883227176239</v>
      </c>
      <c r="AX4" s="29">
        <f t="shared" ref="AX4:AX30" si="5">AW4-AV4</f>
        <v>58.492569002123162</v>
      </c>
      <c r="AY4" s="28">
        <v>3.2696390658174099</v>
      </c>
      <c r="AZ4" s="28">
        <v>70.594479830148614</v>
      </c>
      <c r="BA4" s="28">
        <v>38.47</v>
      </c>
      <c r="BB4" s="30" t="s">
        <v>18</v>
      </c>
      <c r="BC4" s="30">
        <v>69</v>
      </c>
      <c r="BD4" s="31" t="s">
        <v>19</v>
      </c>
      <c r="BE4" s="31" t="s">
        <v>19</v>
      </c>
      <c r="BF4" s="30" t="s">
        <v>20</v>
      </c>
      <c r="BG4" s="30" t="s">
        <v>21</v>
      </c>
      <c r="BH4" s="30">
        <v>491</v>
      </c>
      <c r="BI4" s="30" t="s">
        <v>25</v>
      </c>
      <c r="BJ4" s="30">
        <v>896</v>
      </c>
      <c r="BK4" s="32" t="s">
        <v>26</v>
      </c>
    </row>
    <row r="5" spans="1:63" ht="15.95" customHeight="1" x14ac:dyDescent="0.25">
      <c r="A5" s="23" t="s">
        <v>27</v>
      </c>
      <c r="B5" s="24">
        <v>5.4989384288747347</v>
      </c>
      <c r="C5" s="25">
        <v>2.3779193205944802</v>
      </c>
      <c r="D5" s="25">
        <v>10.828025477707007</v>
      </c>
      <c r="E5" s="25">
        <v>2.9087048832271765</v>
      </c>
      <c r="F5" s="25">
        <v>7.2823779193205942</v>
      </c>
      <c r="G5" s="26">
        <v>1.9532908704883227</v>
      </c>
      <c r="H5" s="26">
        <v>6.3057324840764331</v>
      </c>
      <c r="I5" s="26">
        <v>1.1040339702760085</v>
      </c>
      <c r="J5" s="26">
        <v>0.93418259023354566</v>
      </c>
      <c r="K5" s="26">
        <v>3.5031847133757963</v>
      </c>
      <c r="L5" s="26">
        <v>13.375796178343949</v>
      </c>
      <c r="M5" s="26">
        <v>2.7176220806794058</v>
      </c>
      <c r="N5" s="26">
        <v>3.1847133757961785</v>
      </c>
      <c r="O5" s="26">
        <v>1.1889596602972401</v>
      </c>
      <c r="P5" s="26">
        <v>0.7006369426751593</v>
      </c>
      <c r="Q5" s="26">
        <v>2.9299363057324843</v>
      </c>
      <c r="R5" s="26">
        <v>5.7112526539278132</v>
      </c>
      <c r="S5" s="26">
        <v>2.4416135881104037</v>
      </c>
      <c r="T5" s="26">
        <v>1.0191082802547771</v>
      </c>
      <c r="U5" s="26">
        <v>6.3694267515923567E-2</v>
      </c>
      <c r="V5" s="26">
        <v>3.0997876857749471</v>
      </c>
      <c r="W5" s="26">
        <v>0.53078556263269638</v>
      </c>
      <c r="X5" s="26">
        <v>4.4585987261146496</v>
      </c>
      <c r="Y5" s="26">
        <v>0.27600849256900212</v>
      </c>
      <c r="Z5" s="26">
        <v>1.910828025477707</v>
      </c>
      <c r="AA5" s="26">
        <v>1.8259023354564756</v>
      </c>
      <c r="AB5" s="26">
        <v>0.36093418259023358</v>
      </c>
      <c r="AC5" s="26">
        <v>1.2101910828025479</v>
      </c>
      <c r="AD5" s="26">
        <v>0.10615711252653928</v>
      </c>
      <c r="AE5" s="26">
        <v>6.3694267515923567E-2</v>
      </c>
      <c r="AF5" s="26">
        <v>3.7579617834394905</v>
      </c>
      <c r="AG5" s="26">
        <v>2.4416135881104037</v>
      </c>
      <c r="AH5" s="26">
        <v>1.2738853503184715</v>
      </c>
      <c r="AI5" s="26">
        <v>4.2462845010615716E-2</v>
      </c>
      <c r="AJ5" s="26">
        <v>0.95541401273885351</v>
      </c>
      <c r="AK5" s="26">
        <v>0</v>
      </c>
      <c r="AL5" s="26">
        <v>0.53078556263269638</v>
      </c>
      <c r="AM5" s="26">
        <v>0.59447983014862005</v>
      </c>
      <c r="AN5" s="26">
        <v>0</v>
      </c>
      <c r="AO5" s="26">
        <v>0.29723991507431002</v>
      </c>
      <c r="AP5" s="26">
        <v>2.1231422505307858E-2</v>
      </c>
      <c r="AQ5" s="26">
        <v>0.19108280254777071</v>
      </c>
      <c r="AR5" s="26">
        <v>2.1231422505307858E-2</v>
      </c>
      <c r="AS5" s="18">
        <f t="shared" si="4"/>
        <v>25</v>
      </c>
      <c r="AT5" s="27">
        <f t="shared" si="0"/>
        <v>6</v>
      </c>
      <c r="AU5" s="27">
        <f t="shared" si="1"/>
        <v>0</v>
      </c>
      <c r="AV5" s="19">
        <f t="shared" si="2"/>
        <v>0.23354564755838642</v>
      </c>
      <c r="AW5" s="20">
        <f t="shared" si="3"/>
        <v>21.613588110403398</v>
      </c>
      <c r="AX5" s="29">
        <f t="shared" si="5"/>
        <v>21.380042462845012</v>
      </c>
      <c r="AY5" s="28">
        <v>7.8131634819532909</v>
      </c>
      <c r="AZ5" s="28">
        <v>47.239915074309977</v>
      </c>
      <c r="BA5" s="28">
        <v>13.65</v>
      </c>
      <c r="BB5" s="30" t="s">
        <v>18</v>
      </c>
      <c r="BC5" s="30">
        <v>71</v>
      </c>
      <c r="BD5" s="30" t="s">
        <v>19</v>
      </c>
      <c r="BE5" s="30" t="s">
        <v>19</v>
      </c>
      <c r="BF5" s="30" t="s">
        <v>28</v>
      </c>
      <c r="BG5" s="30" t="s">
        <v>19</v>
      </c>
      <c r="BH5" s="30">
        <v>363</v>
      </c>
      <c r="BI5" s="30" t="s">
        <v>25</v>
      </c>
      <c r="BJ5" s="30">
        <v>836</v>
      </c>
      <c r="BK5" s="32" t="s">
        <v>23</v>
      </c>
    </row>
    <row r="6" spans="1:63" ht="15.95" customHeight="1" x14ac:dyDescent="0.25">
      <c r="A6" s="23" t="s">
        <v>29</v>
      </c>
      <c r="B6" s="24">
        <v>12.929936305732484</v>
      </c>
      <c r="C6" s="25">
        <v>2.8025477707006372</v>
      </c>
      <c r="D6" s="25">
        <v>1.6772823779193207</v>
      </c>
      <c r="E6" s="25">
        <v>1.8471337579617835</v>
      </c>
      <c r="F6" s="26">
        <v>2.1231422505307858E-2</v>
      </c>
      <c r="G6" s="26">
        <v>0.57324840764331209</v>
      </c>
      <c r="H6" s="26">
        <v>13.099787685774947</v>
      </c>
      <c r="I6" s="26">
        <v>2.2292993630573248</v>
      </c>
      <c r="J6" s="26">
        <v>1.4012738853503186</v>
      </c>
      <c r="K6" s="26">
        <v>6.3694267515923567E-2</v>
      </c>
      <c r="L6" s="26">
        <v>2.8025477707006372</v>
      </c>
      <c r="M6" s="26">
        <v>0.21231422505307856</v>
      </c>
      <c r="N6" s="26">
        <v>0.40339702760084928</v>
      </c>
      <c r="O6" s="26">
        <v>6.3694267515923567E-2</v>
      </c>
      <c r="P6" s="26">
        <v>1.3375796178343951</v>
      </c>
      <c r="Q6" s="26">
        <v>0.59447983014862005</v>
      </c>
      <c r="R6" s="26">
        <v>0.7006369426751593</v>
      </c>
      <c r="S6" s="26">
        <v>0.84925690021231426</v>
      </c>
      <c r="T6" s="26">
        <v>1.6135881104033971</v>
      </c>
      <c r="U6" s="26">
        <v>6.3694267515923567E-2</v>
      </c>
      <c r="V6" s="26">
        <v>0.14861995753715501</v>
      </c>
      <c r="W6" s="26">
        <v>16.13588110403397</v>
      </c>
      <c r="X6" s="26">
        <v>0.40339702760084928</v>
      </c>
      <c r="Y6" s="26">
        <v>0.76433121019108285</v>
      </c>
      <c r="Z6" s="26">
        <v>0.23354564755838642</v>
      </c>
      <c r="AA6" s="26">
        <v>0.76433121019108285</v>
      </c>
      <c r="AB6" s="26">
        <v>6.3694267515923567E-2</v>
      </c>
      <c r="AC6" s="26">
        <v>0.63694267515923575</v>
      </c>
      <c r="AD6" s="26">
        <v>0</v>
      </c>
      <c r="AE6" s="26">
        <v>2.2929936305732483</v>
      </c>
      <c r="AF6" s="26">
        <v>21.762208067940552</v>
      </c>
      <c r="AG6" s="26">
        <v>0.743099787685775</v>
      </c>
      <c r="AH6" s="26">
        <v>0.21231422505307856</v>
      </c>
      <c r="AI6" s="26">
        <v>0.80679405520169856</v>
      </c>
      <c r="AJ6" s="26">
        <v>0.31847133757961787</v>
      </c>
      <c r="AK6" s="26">
        <v>0</v>
      </c>
      <c r="AL6" s="26">
        <v>0.19108280254777071</v>
      </c>
      <c r="AM6" s="26">
        <v>7.2823779193205942</v>
      </c>
      <c r="AN6" s="26">
        <v>0.33970276008492573</v>
      </c>
      <c r="AO6" s="26">
        <v>0.99787685774946921</v>
      </c>
      <c r="AP6" s="26">
        <v>0</v>
      </c>
      <c r="AQ6" s="26">
        <v>0.6157112526539279</v>
      </c>
      <c r="AR6" s="26">
        <v>0</v>
      </c>
      <c r="AS6" s="18">
        <f t="shared" si="4"/>
        <v>14</v>
      </c>
      <c r="AT6" s="27">
        <f t="shared" si="0"/>
        <v>5</v>
      </c>
      <c r="AU6" s="27">
        <f t="shared" si="1"/>
        <v>0</v>
      </c>
      <c r="AV6" s="19">
        <f t="shared" si="2"/>
        <v>0.6157112526539279</v>
      </c>
      <c r="AW6" s="20">
        <f t="shared" si="3"/>
        <v>19.256900212314228</v>
      </c>
      <c r="AX6" s="29">
        <f t="shared" si="5"/>
        <v>18.641188959660301</v>
      </c>
      <c r="AY6" s="28">
        <v>18.450106157112526</v>
      </c>
      <c r="AZ6" s="28">
        <v>43.821656050955418</v>
      </c>
      <c r="BA6" s="28">
        <v>25.32</v>
      </c>
      <c r="BB6" s="30" t="s">
        <v>30</v>
      </c>
      <c r="BC6" s="30">
        <v>55</v>
      </c>
      <c r="BD6" s="30" t="s">
        <v>19</v>
      </c>
      <c r="BE6" s="30" t="s">
        <v>19</v>
      </c>
      <c r="BF6" s="30" t="s">
        <v>20</v>
      </c>
      <c r="BG6" s="30" t="s">
        <v>19</v>
      </c>
      <c r="BH6" s="30">
        <v>472</v>
      </c>
      <c r="BI6" s="30" t="s">
        <v>25</v>
      </c>
      <c r="BJ6" s="30">
        <v>571</v>
      </c>
      <c r="BK6" s="32" t="s">
        <v>26</v>
      </c>
    </row>
    <row r="7" spans="1:63" ht="15.95" customHeight="1" x14ac:dyDescent="0.25">
      <c r="A7" s="23" t="s">
        <v>31</v>
      </c>
      <c r="B7" s="24">
        <v>3.6305732484076434</v>
      </c>
      <c r="C7" s="25">
        <v>2.547770700636943</v>
      </c>
      <c r="D7" s="25">
        <v>8.2802547770700627</v>
      </c>
      <c r="E7" s="26">
        <v>0.36093418259023358</v>
      </c>
      <c r="F7" s="25">
        <v>1.0403397027600849</v>
      </c>
      <c r="G7" s="26">
        <v>0.29723991507431002</v>
      </c>
      <c r="H7" s="26">
        <v>0.38216560509554143</v>
      </c>
      <c r="I7" s="26">
        <v>8.4925690021231431E-2</v>
      </c>
      <c r="J7" s="26">
        <v>0.12738853503184713</v>
      </c>
      <c r="K7" s="26">
        <v>0</v>
      </c>
      <c r="L7" s="26">
        <v>31.422505307855626</v>
      </c>
      <c r="M7" s="26">
        <v>14.033970276008493</v>
      </c>
      <c r="N7" s="26">
        <v>8.4925690021231421</v>
      </c>
      <c r="O7" s="26">
        <v>1.0828025477707006</v>
      </c>
      <c r="P7" s="26">
        <v>1.3800424628450108</v>
      </c>
      <c r="Q7" s="26">
        <v>1.8046709129511678</v>
      </c>
      <c r="R7" s="26">
        <v>2.5690021231422508</v>
      </c>
      <c r="S7" s="26">
        <v>1.4012738853503186</v>
      </c>
      <c r="T7" s="26">
        <v>0.46709129511677283</v>
      </c>
      <c r="U7" s="26">
        <v>0</v>
      </c>
      <c r="V7" s="26">
        <v>0.46709129511677283</v>
      </c>
      <c r="W7" s="26">
        <v>0</v>
      </c>
      <c r="X7" s="26">
        <v>2.8874734607218686</v>
      </c>
      <c r="Y7" s="26">
        <v>0</v>
      </c>
      <c r="Z7" s="26">
        <v>4.7558386411889604</v>
      </c>
      <c r="AA7" s="26">
        <v>1.1252653927813163</v>
      </c>
      <c r="AB7" s="26">
        <v>0.31847133757961787</v>
      </c>
      <c r="AC7" s="26">
        <v>2.2505307855626326</v>
      </c>
      <c r="AD7" s="26">
        <v>0.16985138004246286</v>
      </c>
      <c r="AE7" s="26">
        <v>0</v>
      </c>
      <c r="AF7" s="26">
        <v>4.2462845010615716E-2</v>
      </c>
      <c r="AG7" s="26">
        <v>1.6772823779193207</v>
      </c>
      <c r="AH7" s="26">
        <v>5.7961783439490446</v>
      </c>
      <c r="AI7" s="26">
        <v>0</v>
      </c>
      <c r="AJ7" s="26">
        <v>1.0615711252653928</v>
      </c>
      <c r="AK7" s="26">
        <v>0</v>
      </c>
      <c r="AL7" s="26">
        <v>0</v>
      </c>
      <c r="AM7" s="26">
        <v>0</v>
      </c>
      <c r="AN7" s="26">
        <v>0</v>
      </c>
      <c r="AO7" s="26">
        <v>0</v>
      </c>
      <c r="AP7" s="26">
        <v>0</v>
      </c>
      <c r="AQ7" s="26">
        <v>4.2462845010615716E-2</v>
      </c>
      <c r="AR7" s="26">
        <v>0</v>
      </c>
      <c r="AS7" s="18">
        <f t="shared" si="4"/>
        <v>19</v>
      </c>
      <c r="AT7" s="27">
        <f t="shared" si="0"/>
        <v>5</v>
      </c>
      <c r="AU7" s="27">
        <f t="shared" si="1"/>
        <v>0</v>
      </c>
      <c r="AV7" s="19">
        <f t="shared" si="2"/>
        <v>4.2462845010615716E-2</v>
      </c>
      <c r="AW7" s="20">
        <f t="shared" si="3"/>
        <v>14.819532908704883</v>
      </c>
      <c r="AX7" s="29">
        <f t="shared" si="5"/>
        <v>14.777070063694266</v>
      </c>
      <c r="AY7" s="28">
        <v>0.53078556263269638</v>
      </c>
      <c r="AZ7" s="28">
        <v>45.944798301486202</v>
      </c>
      <c r="BA7" s="28">
        <v>9.51</v>
      </c>
      <c r="BB7" s="30" t="s">
        <v>30</v>
      </c>
      <c r="BC7" s="30">
        <v>59</v>
      </c>
      <c r="BD7" s="30" t="s">
        <v>19</v>
      </c>
      <c r="BE7" s="30" t="s">
        <v>19</v>
      </c>
      <c r="BF7" s="30" t="s">
        <v>28</v>
      </c>
      <c r="BG7" s="30" t="s">
        <v>21</v>
      </c>
      <c r="BH7" s="30">
        <v>176</v>
      </c>
      <c r="BI7" s="30" t="s">
        <v>25</v>
      </c>
      <c r="BJ7" s="30">
        <v>364</v>
      </c>
      <c r="BK7" s="32" t="s">
        <v>26</v>
      </c>
    </row>
    <row r="8" spans="1:63" ht="15.95" customHeight="1" x14ac:dyDescent="0.25">
      <c r="A8" s="23" t="s">
        <v>32</v>
      </c>
      <c r="B8" s="33">
        <v>1.3375796178343951</v>
      </c>
      <c r="C8" s="26">
        <v>0.38216560509554143</v>
      </c>
      <c r="D8" s="25">
        <v>11.634819532908706</v>
      </c>
      <c r="E8" s="25">
        <v>0.89171974522292996</v>
      </c>
      <c r="F8" s="26">
        <v>0.12738853503184713</v>
      </c>
      <c r="G8" s="26">
        <v>1.1252653927813163</v>
      </c>
      <c r="H8" s="26">
        <v>3.397027600849257</v>
      </c>
      <c r="I8" s="26">
        <v>53.630573248407643</v>
      </c>
      <c r="J8" s="26">
        <v>1.1040339702760085</v>
      </c>
      <c r="K8" s="26">
        <v>0</v>
      </c>
      <c r="L8" s="26">
        <v>13.609341825902336</v>
      </c>
      <c r="M8" s="26">
        <v>0.14861995753715501</v>
      </c>
      <c r="N8" s="26">
        <v>0.29723991507431002</v>
      </c>
      <c r="O8" s="26">
        <v>0</v>
      </c>
      <c r="P8" s="26">
        <v>2.7176220806794058</v>
      </c>
      <c r="Q8" s="26">
        <v>0.23354564755838642</v>
      </c>
      <c r="R8" s="26">
        <v>1.2101910828025479</v>
      </c>
      <c r="S8" s="26">
        <v>0.44585987261146498</v>
      </c>
      <c r="T8" s="26">
        <v>0.16985138004246286</v>
      </c>
      <c r="U8" s="26">
        <v>0.27600849256900212</v>
      </c>
      <c r="V8" s="26">
        <v>2.1231422505307858E-2</v>
      </c>
      <c r="W8" s="26">
        <v>0.76433121019108285</v>
      </c>
      <c r="X8" s="26">
        <v>0.29723991507431002</v>
      </c>
      <c r="Y8" s="26">
        <v>0.42462845010615713</v>
      </c>
      <c r="Z8" s="26">
        <v>0.23354564755838642</v>
      </c>
      <c r="AA8" s="26">
        <v>0.46709129511677283</v>
      </c>
      <c r="AB8" s="26">
        <v>4.2462845010615716E-2</v>
      </c>
      <c r="AC8" s="26">
        <v>1.8259023354564756</v>
      </c>
      <c r="AD8" s="26">
        <v>8.4925690021231431E-2</v>
      </c>
      <c r="AE8" s="26">
        <v>4.2462845010615716E-2</v>
      </c>
      <c r="AF8" s="26">
        <v>1.6135881104033971</v>
      </c>
      <c r="AG8" s="26">
        <v>0.55201698513800423</v>
      </c>
      <c r="AH8" s="26">
        <v>0.33970276008492573</v>
      </c>
      <c r="AI8" s="26">
        <v>4.2462845010615716E-2</v>
      </c>
      <c r="AJ8" s="26">
        <v>0</v>
      </c>
      <c r="AK8" s="26">
        <v>2.1231422505307858E-2</v>
      </c>
      <c r="AL8" s="26">
        <v>6.3694267515923567E-2</v>
      </c>
      <c r="AM8" s="26">
        <v>0.12738853503184713</v>
      </c>
      <c r="AN8" s="26">
        <v>2.1231422505307858E-2</v>
      </c>
      <c r="AO8" s="26">
        <v>4.2462845010615716E-2</v>
      </c>
      <c r="AP8" s="26">
        <v>2.1231422505307858E-2</v>
      </c>
      <c r="AQ8" s="26">
        <v>0.21231422505307856</v>
      </c>
      <c r="AR8" s="26">
        <v>0</v>
      </c>
      <c r="AS8" s="18">
        <f t="shared" si="4"/>
        <v>11</v>
      </c>
      <c r="AT8" s="27">
        <f t="shared" si="0"/>
        <v>3</v>
      </c>
      <c r="AU8" s="27">
        <f t="shared" si="1"/>
        <v>1</v>
      </c>
      <c r="AV8" s="19">
        <f t="shared" si="2"/>
        <v>0.23354564755838642</v>
      </c>
      <c r="AW8" s="20">
        <f t="shared" si="3"/>
        <v>14.246284501061572</v>
      </c>
      <c r="AX8" s="29">
        <f t="shared" si="5"/>
        <v>14.012738853503185</v>
      </c>
      <c r="AY8" s="28">
        <v>1.167728237791932</v>
      </c>
      <c r="AZ8" s="28">
        <v>83.949044585987266</v>
      </c>
      <c r="BA8" s="28">
        <v>14.33</v>
      </c>
      <c r="BB8" s="30" t="s">
        <v>18</v>
      </c>
      <c r="BC8" s="30">
        <v>65</v>
      </c>
      <c r="BD8" s="30" t="s">
        <v>19</v>
      </c>
      <c r="BE8" s="30" t="s">
        <v>19</v>
      </c>
      <c r="BF8" s="30" t="s">
        <v>20</v>
      </c>
      <c r="BG8" s="30" t="s">
        <v>21</v>
      </c>
      <c r="BH8" s="30">
        <v>263</v>
      </c>
      <c r="BI8" s="30" t="s">
        <v>25</v>
      </c>
      <c r="BJ8" s="30">
        <v>918</v>
      </c>
      <c r="BK8" s="32" t="s">
        <v>26</v>
      </c>
    </row>
    <row r="9" spans="1:63" ht="15.95" customHeight="1" x14ac:dyDescent="0.25">
      <c r="A9" s="23" t="s">
        <v>33</v>
      </c>
      <c r="B9" s="24">
        <v>6.6242038216560513</v>
      </c>
      <c r="C9" s="26">
        <v>0.23354564755838642</v>
      </c>
      <c r="D9" s="25">
        <v>1.5923566878980893</v>
      </c>
      <c r="E9" s="25">
        <v>1.6772823779193207</v>
      </c>
      <c r="F9" s="25">
        <v>0.6581740976645436</v>
      </c>
      <c r="G9" s="26">
        <v>1.7409766454352442</v>
      </c>
      <c r="H9" s="26">
        <v>1.5923566878980893</v>
      </c>
      <c r="I9" s="26">
        <v>1.2738853503184715</v>
      </c>
      <c r="J9" s="26">
        <v>0.50955414012738853</v>
      </c>
      <c r="K9" s="26">
        <v>10.276008492569003</v>
      </c>
      <c r="L9" s="26">
        <v>2.1868365180467091</v>
      </c>
      <c r="M9" s="26">
        <v>6.3057324840764331</v>
      </c>
      <c r="N9" s="26">
        <v>6.9214437367303612</v>
      </c>
      <c r="O9" s="26">
        <v>2.9723991507431</v>
      </c>
      <c r="P9" s="26">
        <v>2.6751592356687901</v>
      </c>
      <c r="Q9" s="26">
        <v>1.7834394904458599</v>
      </c>
      <c r="R9" s="26">
        <v>4.4161358811040339</v>
      </c>
      <c r="S9" s="26">
        <v>1.6772823779193207</v>
      </c>
      <c r="T9" s="26">
        <v>2.1231422505307855</v>
      </c>
      <c r="U9" s="26">
        <v>2.2292993630573248</v>
      </c>
      <c r="V9" s="26">
        <v>0.38216560509554143</v>
      </c>
      <c r="W9" s="26">
        <v>0.40339702760084928</v>
      </c>
      <c r="X9" s="26">
        <v>1.1889596602972401</v>
      </c>
      <c r="Y9" s="26">
        <v>5.9023354564755843</v>
      </c>
      <c r="Z9" s="26">
        <v>3.9490445859872612</v>
      </c>
      <c r="AA9" s="26">
        <v>3.8004246284501062</v>
      </c>
      <c r="AB9" s="26">
        <v>0.48832271762208068</v>
      </c>
      <c r="AC9" s="26">
        <v>6.4118895966029728</v>
      </c>
      <c r="AD9" s="26">
        <v>0.76433121019108285</v>
      </c>
      <c r="AE9" s="26">
        <v>0.16985138004246286</v>
      </c>
      <c r="AF9" s="26">
        <v>3.5668789808917198</v>
      </c>
      <c r="AG9" s="26">
        <v>7.0276008492569</v>
      </c>
      <c r="AH9" s="26">
        <v>0.12738853503184713</v>
      </c>
      <c r="AI9" s="26">
        <v>0.31847133757961787</v>
      </c>
      <c r="AJ9" s="26">
        <v>0.33970276008492573</v>
      </c>
      <c r="AK9" s="26">
        <v>2.1231422505307858E-2</v>
      </c>
      <c r="AL9" s="26">
        <v>0.6157112526539279</v>
      </c>
      <c r="AM9" s="26">
        <v>1.1252653927813163</v>
      </c>
      <c r="AN9" s="26">
        <v>0.25477707006369427</v>
      </c>
      <c r="AO9" s="26">
        <v>1.4225053078556265</v>
      </c>
      <c r="AP9" s="26">
        <v>0.12738853503184713</v>
      </c>
      <c r="AQ9" s="26">
        <v>2.0382165605095541</v>
      </c>
      <c r="AR9" s="26">
        <v>8.4925690021231431E-2</v>
      </c>
      <c r="AS9" s="18">
        <f t="shared" si="4"/>
        <v>27</v>
      </c>
      <c r="AT9" s="27">
        <f t="shared" si="0"/>
        <v>7</v>
      </c>
      <c r="AU9" s="27">
        <f t="shared" si="1"/>
        <v>0</v>
      </c>
      <c r="AV9" s="19">
        <f t="shared" si="2"/>
        <v>2.2505307855626326</v>
      </c>
      <c r="AW9" s="20">
        <f t="shared" si="3"/>
        <v>10.127388535031848</v>
      </c>
      <c r="AX9" s="29">
        <f t="shared" si="5"/>
        <v>7.8768577494692149</v>
      </c>
      <c r="AY9" s="28">
        <v>23.184713375796179</v>
      </c>
      <c r="AZ9" s="28">
        <v>20.658174097664546</v>
      </c>
      <c r="BA9" s="28">
        <v>46.63</v>
      </c>
      <c r="BB9" s="30" t="s">
        <v>30</v>
      </c>
      <c r="BC9" s="30">
        <v>60</v>
      </c>
      <c r="BD9" s="30" t="s">
        <v>19</v>
      </c>
      <c r="BE9" s="30" t="s">
        <v>19</v>
      </c>
      <c r="BF9" s="30" t="s">
        <v>20</v>
      </c>
      <c r="BG9" s="30" t="s">
        <v>21</v>
      </c>
      <c r="BH9" s="30">
        <v>185</v>
      </c>
      <c r="BI9" s="30" t="s">
        <v>25</v>
      </c>
      <c r="BJ9" s="30">
        <v>731</v>
      </c>
      <c r="BK9" s="32" t="s">
        <v>26</v>
      </c>
    </row>
    <row r="10" spans="1:63" ht="15.95" customHeight="1" x14ac:dyDescent="0.25">
      <c r="A10" s="34" t="s">
        <v>34</v>
      </c>
      <c r="B10" s="33">
        <v>0.72186836518046715</v>
      </c>
      <c r="C10" s="25">
        <v>0.59447983014862005</v>
      </c>
      <c r="D10" s="25">
        <v>6.4968152866242042</v>
      </c>
      <c r="E10" s="25">
        <v>0.53078556263269638</v>
      </c>
      <c r="F10" s="26">
        <v>0.21231422505307856</v>
      </c>
      <c r="G10" s="26">
        <v>2.0806794055201698</v>
      </c>
      <c r="H10" s="26">
        <v>9.3842887473460728</v>
      </c>
      <c r="I10" s="26">
        <v>43.142250530785567</v>
      </c>
      <c r="J10" s="26">
        <v>2.6326963906581744</v>
      </c>
      <c r="K10" s="26">
        <v>0</v>
      </c>
      <c r="L10" s="26">
        <v>1.3375796178343951</v>
      </c>
      <c r="M10" s="26">
        <v>0.57324840764331209</v>
      </c>
      <c r="N10" s="26">
        <v>1.4012738853503186</v>
      </c>
      <c r="O10" s="26">
        <v>0</v>
      </c>
      <c r="P10" s="26">
        <v>2.547770700636943</v>
      </c>
      <c r="Q10" s="26">
        <v>0.38216560509554143</v>
      </c>
      <c r="R10" s="26">
        <v>2.2929936305732483</v>
      </c>
      <c r="S10" s="26">
        <v>0.6157112526539279</v>
      </c>
      <c r="T10" s="26">
        <v>0.89171974522292996</v>
      </c>
      <c r="U10" s="26">
        <v>1.9532908704883227</v>
      </c>
      <c r="V10" s="26">
        <v>0.12738853503184713</v>
      </c>
      <c r="W10" s="26">
        <v>1.7197452229299364</v>
      </c>
      <c r="X10" s="26">
        <v>1.4012738853503186</v>
      </c>
      <c r="Y10" s="26">
        <v>1.4225053078556265</v>
      </c>
      <c r="Z10" s="26">
        <v>0.10615711252653928</v>
      </c>
      <c r="AA10" s="26">
        <v>1.0828025477707006</v>
      </c>
      <c r="AB10" s="26">
        <v>2.1231422505307858E-2</v>
      </c>
      <c r="AC10" s="26">
        <v>1.910828025477707</v>
      </c>
      <c r="AD10" s="26">
        <v>4.2462845010615716E-2</v>
      </c>
      <c r="AE10" s="26">
        <v>0.12738853503184713</v>
      </c>
      <c r="AF10" s="26">
        <v>8.5774946921443735</v>
      </c>
      <c r="AG10" s="26">
        <v>1.4012738853503186</v>
      </c>
      <c r="AH10" s="26">
        <v>0.87048832271762211</v>
      </c>
      <c r="AI10" s="26">
        <v>0.12738853503184713</v>
      </c>
      <c r="AJ10" s="26">
        <v>0.23354564755838642</v>
      </c>
      <c r="AK10" s="26">
        <v>2.1231422505307858E-2</v>
      </c>
      <c r="AL10" s="26">
        <v>0.40339702760084928</v>
      </c>
      <c r="AM10" s="26">
        <v>0.33970276008492573</v>
      </c>
      <c r="AN10" s="26">
        <v>6.3694267515923567E-2</v>
      </c>
      <c r="AO10" s="26">
        <v>0.42462845010615713</v>
      </c>
      <c r="AP10" s="26">
        <v>2.1231422505307858E-2</v>
      </c>
      <c r="AQ10" s="26">
        <v>1.6772823779193207</v>
      </c>
      <c r="AR10" s="26">
        <v>8.4925690021231431E-2</v>
      </c>
      <c r="AS10" s="18">
        <f t="shared" si="4"/>
        <v>18</v>
      </c>
      <c r="AT10" s="27">
        <f t="shared" si="0"/>
        <v>4</v>
      </c>
      <c r="AU10" s="27">
        <f t="shared" si="1"/>
        <v>0</v>
      </c>
      <c r="AV10" s="19">
        <f t="shared" si="2"/>
        <v>1.7834394904458599</v>
      </c>
      <c r="AW10" s="20">
        <f t="shared" si="3"/>
        <v>8.3439490445859867</v>
      </c>
      <c r="AX10" s="29">
        <f t="shared" si="5"/>
        <v>6.5605095541401273</v>
      </c>
      <c r="AY10" s="28">
        <v>11.995753715498939</v>
      </c>
      <c r="AZ10" s="28">
        <v>47.218683651804675</v>
      </c>
      <c r="BA10" s="28">
        <v>5.28</v>
      </c>
      <c r="BB10" s="30" t="s">
        <v>18</v>
      </c>
      <c r="BC10" s="30">
        <v>75</v>
      </c>
      <c r="BD10" s="30" t="s">
        <v>19</v>
      </c>
      <c r="BE10" s="30" t="s">
        <v>19</v>
      </c>
      <c r="BF10" s="30" t="s">
        <v>28</v>
      </c>
      <c r="BG10" s="30" t="s">
        <v>19</v>
      </c>
      <c r="BH10" s="30">
        <v>446</v>
      </c>
      <c r="BI10" s="30" t="s">
        <v>25</v>
      </c>
      <c r="BJ10" s="30">
        <v>507</v>
      </c>
      <c r="BK10" s="32" t="s">
        <v>26</v>
      </c>
    </row>
    <row r="11" spans="1:63" ht="15.95" customHeight="1" x14ac:dyDescent="0.25">
      <c r="A11" s="34" t="s">
        <v>35</v>
      </c>
      <c r="B11" s="24">
        <v>3.1422505307855628</v>
      </c>
      <c r="C11" s="26">
        <v>0.19108280254777071</v>
      </c>
      <c r="D11" s="26">
        <v>0.78556263269639071</v>
      </c>
      <c r="E11" s="26">
        <v>6.3694267515923567E-2</v>
      </c>
      <c r="F11" s="26">
        <v>0.19108280254777071</v>
      </c>
      <c r="G11" s="26">
        <v>0.10615711252653928</v>
      </c>
      <c r="H11" s="26">
        <v>1.2526539278131636</v>
      </c>
      <c r="I11" s="26">
        <v>0.16985138004246286</v>
      </c>
      <c r="J11" s="26">
        <v>4.2462845010615716E-2</v>
      </c>
      <c r="K11" s="26">
        <v>0.12738853503184713</v>
      </c>
      <c r="L11" s="26">
        <v>3.3333333333333335</v>
      </c>
      <c r="M11" s="26">
        <v>20.021231422505309</v>
      </c>
      <c r="N11" s="26">
        <v>5.3715498938428876</v>
      </c>
      <c r="O11" s="26">
        <v>0.19108280254777071</v>
      </c>
      <c r="P11" s="26">
        <v>1.9320594479830149</v>
      </c>
      <c r="Q11" s="26">
        <v>0.91295116772823781</v>
      </c>
      <c r="R11" s="26">
        <v>14.309978768577494</v>
      </c>
      <c r="S11" s="26">
        <v>20.127388535031848</v>
      </c>
      <c r="T11" s="26">
        <v>1.3375796178343951</v>
      </c>
      <c r="U11" s="26">
        <v>4.2462845010615716E-2</v>
      </c>
      <c r="V11" s="26">
        <v>1.1252653927813163</v>
      </c>
      <c r="W11" s="26">
        <v>1.2314225053078558</v>
      </c>
      <c r="X11" s="26">
        <v>3.0360934182590236</v>
      </c>
      <c r="Y11" s="26">
        <v>2.1231422505307858E-2</v>
      </c>
      <c r="Z11" s="26">
        <v>2.2080679405520169</v>
      </c>
      <c r="AA11" s="26">
        <v>1.6985138004246285</v>
      </c>
      <c r="AB11" s="26">
        <v>0.42462845010615713</v>
      </c>
      <c r="AC11" s="26">
        <v>3.3757961783439492</v>
      </c>
      <c r="AD11" s="26">
        <v>2.2080679405520169</v>
      </c>
      <c r="AE11" s="26">
        <v>6.3694267515923567E-2</v>
      </c>
      <c r="AF11" s="26">
        <v>2.8874734607218686</v>
      </c>
      <c r="AG11" s="26">
        <v>4.8832271762208075</v>
      </c>
      <c r="AH11" s="26">
        <v>0.12738853503184713</v>
      </c>
      <c r="AI11" s="26">
        <v>2.1231422505307858E-2</v>
      </c>
      <c r="AJ11" s="26">
        <v>1.7834394904458599</v>
      </c>
      <c r="AK11" s="26">
        <v>0</v>
      </c>
      <c r="AL11" s="26">
        <v>2.1231422505307858E-2</v>
      </c>
      <c r="AM11" s="26">
        <v>0.78556263269639071</v>
      </c>
      <c r="AN11" s="26">
        <v>4.2462845010615716E-2</v>
      </c>
      <c r="AO11" s="26">
        <v>0.21231422505307856</v>
      </c>
      <c r="AP11" s="26">
        <v>0</v>
      </c>
      <c r="AQ11" s="26">
        <v>0.19108280254777071</v>
      </c>
      <c r="AR11" s="26">
        <v>0</v>
      </c>
      <c r="AS11" s="18">
        <f t="shared" si="4"/>
        <v>19</v>
      </c>
      <c r="AT11" s="27">
        <f t="shared" si="0"/>
        <v>4</v>
      </c>
      <c r="AU11" s="27">
        <f t="shared" si="1"/>
        <v>0</v>
      </c>
      <c r="AV11" s="19">
        <f t="shared" si="2"/>
        <v>0.19108280254777071</v>
      </c>
      <c r="AW11" s="20">
        <f t="shared" si="3"/>
        <v>4.182590233545648</v>
      </c>
      <c r="AX11" s="29">
        <f t="shared" si="5"/>
        <v>3.9915074309978773</v>
      </c>
      <c r="AY11" s="28">
        <v>5.6475583864118901</v>
      </c>
      <c r="AZ11" s="28">
        <v>22.314225053078555</v>
      </c>
      <c r="BA11" s="28">
        <v>41.92</v>
      </c>
      <c r="BB11" s="30" t="s">
        <v>18</v>
      </c>
      <c r="BC11" s="30">
        <v>60</v>
      </c>
      <c r="BD11" s="30" t="s">
        <v>19</v>
      </c>
      <c r="BE11" s="30" t="s">
        <v>19</v>
      </c>
      <c r="BF11" s="30" t="s">
        <v>28</v>
      </c>
      <c r="BG11" s="30" t="s">
        <v>21</v>
      </c>
      <c r="BH11" s="30">
        <v>241</v>
      </c>
      <c r="BI11" s="30" t="s">
        <v>25</v>
      </c>
      <c r="BJ11" s="30">
        <v>282</v>
      </c>
      <c r="BK11" s="32" t="s">
        <v>26</v>
      </c>
    </row>
    <row r="12" spans="1:63" ht="15.95" customHeight="1" x14ac:dyDescent="0.25">
      <c r="A12" s="34" t="s">
        <v>36</v>
      </c>
      <c r="B12" s="33">
        <v>2.4628450106157116</v>
      </c>
      <c r="C12" s="26">
        <v>0.23354564755838642</v>
      </c>
      <c r="D12" s="25">
        <v>1.4225053078556265</v>
      </c>
      <c r="E12" s="26">
        <v>0.12738853503184713</v>
      </c>
      <c r="F12" s="26">
        <v>2.1231422505307858E-2</v>
      </c>
      <c r="G12" s="26">
        <v>0.55201698513800423</v>
      </c>
      <c r="H12" s="26">
        <v>0.48832271762208068</v>
      </c>
      <c r="I12" s="26">
        <v>0.19108280254777071</v>
      </c>
      <c r="J12" s="26">
        <v>4.2462845010615716E-2</v>
      </c>
      <c r="K12" s="26">
        <v>0.42462845010615713</v>
      </c>
      <c r="L12" s="26">
        <v>12.696390658174098</v>
      </c>
      <c r="M12" s="26">
        <v>1.4225053078556265</v>
      </c>
      <c r="N12" s="26">
        <v>1.1464968152866242</v>
      </c>
      <c r="O12" s="26">
        <v>8.4925690021231431E-2</v>
      </c>
      <c r="P12" s="26">
        <v>1.4012738853503186</v>
      </c>
      <c r="Q12" s="26">
        <v>8.2165605095541405</v>
      </c>
      <c r="R12" s="26">
        <v>7.7919320594479826</v>
      </c>
      <c r="S12" s="26">
        <v>2.547770700636943</v>
      </c>
      <c r="T12" s="26">
        <v>0.31847133757961787</v>
      </c>
      <c r="U12" s="26">
        <v>0.21231422505307856</v>
      </c>
      <c r="V12" s="26">
        <v>2.4628450106157116</v>
      </c>
      <c r="W12" s="26">
        <v>8.6836518046709124</v>
      </c>
      <c r="X12" s="26">
        <v>1.5711252653927814</v>
      </c>
      <c r="Y12" s="26">
        <v>0.36093418259023358</v>
      </c>
      <c r="Z12" s="26">
        <v>4.1613588110403397</v>
      </c>
      <c r="AA12" s="26">
        <v>3.6305732484076434</v>
      </c>
      <c r="AB12" s="26">
        <v>0.59447983014862005</v>
      </c>
      <c r="AC12" s="26">
        <v>3.2059447983014864</v>
      </c>
      <c r="AD12" s="26">
        <v>2.4203821656050959</v>
      </c>
      <c r="AE12" s="26">
        <v>0.50955414012738853</v>
      </c>
      <c r="AF12" s="26">
        <v>3.6942675159235669</v>
      </c>
      <c r="AG12" s="26">
        <v>18.81104033970276</v>
      </c>
      <c r="AH12" s="26">
        <v>3.7154989384288748</v>
      </c>
      <c r="AI12" s="26">
        <v>0.50955414012738853</v>
      </c>
      <c r="AJ12" s="26">
        <v>0.6157112526539279</v>
      </c>
      <c r="AK12" s="26">
        <v>6.3694267515923567E-2</v>
      </c>
      <c r="AL12" s="26">
        <v>0.99787685774946921</v>
      </c>
      <c r="AM12" s="26">
        <v>1.634819532908705</v>
      </c>
      <c r="AN12" s="26">
        <v>0.14861995753715501</v>
      </c>
      <c r="AO12" s="26">
        <v>0.12738853503184713</v>
      </c>
      <c r="AP12" s="26">
        <v>2.1231422505307858E-2</v>
      </c>
      <c r="AQ12" s="26">
        <v>0.19108280254777071</v>
      </c>
      <c r="AR12" s="26">
        <v>6.3694267515923567E-2</v>
      </c>
      <c r="AS12" s="18">
        <f t="shared" si="4"/>
        <v>20</v>
      </c>
      <c r="AT12" s="27">
        <f t="shared" si="0"/>
        <v>5</v>
      </c>
      <c r="AU12" s="27">
        <f t="shared" si="1"/>
        <v>0</v>
      </c>
      <c r="AV12" s="19">
        <f t="shared" si="2"/>
        <v>0.27600849256900212</v>
      </c>
      <c r="AW12" s="20">
        <f t="shared" si="3"/>
        <v>4.2462845010615711</v>
      </c>
      <c r="AX12" s="29">
        <f t="shared" si="5"/>
        <v>3.970276008492569</v>
      </c>
      <c r="AY12" s="28">
        <v>12.547770700636942</v>
      </c>
      <c r="AZ12" s="28">
        <v>23.227176220806793</v>
      </c>
      <c r="BA12" s="28">
        <v>43.3</v>
      </c>
      <c r="BB12" s="30" t="s">
        <v>18</v>
      </c>
      <c r="BC12" s="30">
        <v>64</v>
      </c>
      <c r="BD12" s="30" t="s">
        <v>19</v>
      </c>
      <c r="BE12" s="30" t="s">
        <v>19</v>
      </c>
      <c r="BF12" s="30" t="s">
        <v>28</v>
      </c>
      <c r="BG12" s="30" t="s">
        <v>21</v>
      </c>
      <c r="BH12" s="30">
        <v>263</v>
      </c>
      <c r="BI12" s="30" t="s">
        <v>25</v>
      </c>
      <c r="BJ12" s="30">
        <v>366</v>
      </c>
      <c r="BK12" s="32" t="s">
        <v>26</v>
      </c>
    </row>
    <row r="13" spans="1:63" ht="15.95" customHeight="1" x14ac:dyDescent="0.25">
      <c r="A13" s="34" t="s">
        <v>37</v>
      </c>
      <c r="B13" s="33">
        <v>2.5053078556263273</v>
      </c>
      <c r="C13" s="25">
        <v>0.7006369426751593</v>
      </c>
      <c r="D13" s="26">
        <v>1.2314225053078558</v>
      </c>
      <c r="E13" s="26">
        <v>8.4925690021231431E-2</v>
      </c>
      <c r="F13" s="25">
        <v>1.0828025477707006</v>
      </c>
      <c r="G13" s="26">
        <v>0.36093418259023358</v>
      </c>
      <c r="H13" s="26">
        <v>3.0148619957537157</v>
      </c>
      <c r="I13" s="26">
        <v>3.7367303609341826</v>
      </c>
      <c r="J13" s="26">
        <v>0.59447983014862005</v>
      </c>
      <c r="K13" s="26">
        <v>0.27600849256900212</v>
      </c>
      <c r="L13" s="26">
        <v>1.0828025477707006</v>
      </c>
      <c r="M13" s="26">
        <v>0.31847133757961787</v>
      </c>
      <c r="N13" s="26">
        <v>0.48832271762208068</v>
      </c>
      <c r="O13" s="26">
        <v>0.12738853503184713</v>
      </c>
      <c r="P13" s="26">
        <v>2.335456475583864</v>
      </c>
      <c r="Q13" s="26">
        <v>0.14861995753715501</v>
      </c>
      <c r="R13" s="26">
        <v>9.3205944798301488</v>
      </c>
      <c r="S13" s="26">
        <v>0.31847133757961787</v>
      </c>
      <c r="T13" s="26">
        <v>0.80679405520169856</v>
      </c>
      <c r="U13" s="26">
        <v>13.67303609341826</v>
      </c>
      <c r="V13" s="26">
        <v>0.31847133757961787</v>
      </c>
      <c r="W13" s="26">
        <v>2.9087048832271765</v>
      </c>
      <c r="X13" s="26">
        <v>0.89171974522292996</v>
      </c>
      <c r="Y13" s="26">
        <v>22.356687898089174</v>
      </c>
      <c r="Z13" s="26">
        <v>0.63694267515923575</v>
      </c>
      <c r="AA13" s="26">
        <v>3.5668789808917198</v>
      </c>
      <c r="AB13" s="26">
        <v>0.10615711252653928</v>
      </c>
      <c r="AC13" s="26">
        <v>3.0360934182590236</v>
      </c>
      <c r="AD13" s="26">
        <v>8.4925690021231431E-2</v>
      </c>
      <c r="AE13" s="26">
        <v>1.8471337579617835</v>
      </c>
      <c r="AF13" s="26">
        <v>9.575371549893843</v>
      </c>
      <c r="AG13" s="26">
        <v>3.6518046709129512</v>
      </c>
      <c r="AH13" s="26">
        <v>0.10615711252653928</v>
      </c>
      <c r="AI13" s="26">
        <v>0.48832271762208068</v>
      </c>
      <c r="AJ13" s="26">
        <v>0.89171974522292996</v>
      </c>
      <c r="AK13" s="26">
        <v>0.23354564755838642</v>
      </c>
      <c r="AL13" s="26">
        <v>2.8874734607218686</v>
      </c>
      <c r="AM13" s="26">
        <v>0.6157112526539279</v>
      </c>
      <c r="AN13" s="26">
        <v>0.16985138004246286</v>
      </c>
      <c r="AO13" s="26">
        <v>0.97664543524416136</v>
      </c>
      <c r="AP13" s="26">
        <v>8.4925690021231431E-2</v>
      </c>
      <c r="AQ13" s="26">
        <v>2.0806794055201698</v>
      </c>
      <c r="AR13" s="26">
        <v>0.27600849256900212</v>
      </c>
      <c r="AS13" s="18">
        <f t="shared" si="4"/>
        <v>18</v>
      </c>
      <c r="AT13" s="27">
        <f t="shared" si="0"/>
        <v>4</v>
      </c>
      <c r="AU13" s="27">
        <f t="shared" si="1"/>
        <v>0</v>
      </c>
      <c r="AV13" s="19">
        <f t="shared" si="2"/>
        <v>2.4416135881104033</v>
      </c>
      <c r="AW13" s="20">
        <f t="shared" si="3"/>
        <v>4.5222929936305736</v>
      </c>
      <c r="AX13" s="29">
        <f t="shared" si="5"/>
        <v>2.0806794055201703</v>
      </c>
      <c r="AY13" s="28">
        <v>45.817409766454354</v>
      </c>
      <c r="AZ13" s="28">
        <v>12.250530785562633</v>
      </c>
      <c r="BA13" s="28">
        <v>6.03</v>
      </c>
      <c r="BB13" s="30" t="s">
        <v>18</v>
      </c>
      <c r="BC13" s="30">
        <v>50</v>
      </c>
      <c r="BD13" s="30" t="s">
        <v>19</v>
      </c>
      <c r="BE13" s="30" t="s">
        <v>19</v>
      </c>
      <c r="BF13" s="30" t="s">
        <v>28</v>
      </c>
      <c r="BG13" s="30" t="s">
        <v>19</v>
      </c>
      <c r="BH13" s="30">
        <v>190</v>
      </c>
      <c r="BI13" s="30" t="s">
        <v>25</v>
      </c>
      <c r="BJ13" s="30">
        <v>723</v>
      </c>
      <c r="BK13" s="32" t="s">
        <v>26</v>
      </c>
    </row>
    <row r="14" spans="1:63" ht="15.95" customHeight="1" x14ac:dyDescent="0.25">
      <c r="A14" s="34" t="s">
        <v>38</v>
      </c>
      <c r="B14" s="33">
        <v>0.33970276008492573</v>
      </c>
      <c r="C14" s="26">
        <v>0.16985138004246286</v>
      </c>
      <c r="D14" s="26">
        <v>0.36093418259023358</v>
      </c>
      <c r="E14" s="25">
        <v>0.6581740976645436</v>
      </c>
      <c r="F14" s="25">
        <v>0.55201698513800423</v>
      </c>
      <c r="G14" s="26">
        <v>6.3694267515923567E-2</v>
      </c>
      <c r="H14" s="26">
        <v>0.19108280254777071</v>
      </c>
      <c r="I14" s="26">
        <v>0</v>
      </c>
      <c r="J14" s="26">
        <v>6.3694267515923567E-2</v>
      </c>
      <c r="K14" s="26">
        <v>8.4925690021231431E-2</v>
      </c>
      <c r="L14" s="26">
        <v>5.9235668789808917</v>
      </c>
      <c r="M14" s="26">
        <v>6.5180467091295116</v>
      </c>
      <c r="N14" s="26">
        <v>3.9065817409766455</v>
      </c>
      <c r="O14" s="26">
        <v>1.634819532908705</v>
      </c>
      <c r="P14" s="26">
        <v>0.21231422505307856</v>
      </c>
      <c r="Q14" s="26">
        <v>0.14861995753715501</v>
      </c>
      <c r="R14" s="26">
        <v>10.828025477707007</v>
      </c>
      <c r="S14" s="26">
        <v>0.42462845010615713</v>
      </c>
      <c r="T14" s="26">
        <v>0.40339702760084928</v>
      </c>
      <c r="U14" s="26">
        <v>0</v>
      </c>
      <c r="V14" s="26">
        <v>3.1422505307855628</v>
      </c>
      <c r="W14" s="26">
        <v>8.4925690021231431E-2</v>
      </c>
      <c r="X14" s="26">
        <v>3.1422505307855628</v>
      </c>
      <c r="Y14" s="26">
        <v>0</v>
      </c>
      <c r="Z14" s="26">
        <v>25.286624203821656</v>
      </c>
      <c r="AA14" s="26">
        <v>9.7452229299363058</v>
      </c>
      <c r="AB14" s="26">
        <v>3.2484076433121021</v>
      </c>
      <c r="AC14" s="26">
        <v>1.8683651804670913</v>
      </c>
      <c r="AD14" s="26">
        <v>2.1231422505307858E-2</v>
      </c>
      <c r="AE14" s="26">
        <v>2.1231422505307858E-2</v>
      </c>
      <c r="AF14" s="26">
        <v>0.19108280254777071</v>
      </c>
      <c r="AG14" s="26">
        <v>2.0169851380042463</v>
      </c>
      <c r="AH14" s="26">
        <v>17.473460721868364</v>
      </c>
      <c r="AI14" s="26">
        <v>0</v>
      </c>
      <c r="AJ14" s="26">
        <v>1.1252653927813163</v>
      </c>
      <c r="AK14" s="26">
        <v>0</v>
      </c>
      <c r="AL14" s="26">
        <v>0</v>
      </c>
      <c r="AM14" s="26">
        <v>0</v>
      </c>
      <c r="AN14" s="26">
        <v>0</v>
      </c>
      <c r="AO14" s="26">
        <v>6.3694267515923567E-2</v>
      </c>
      <c r="AP14" s="26">
        <v>2.1231422505307858E-2</v>
      </c>
      <c r="AQ14" s="26">
        <v>6.3694267515923567E-2</v>
      </c>
      <c r="AR14" s="26">
        <v>0</v>
      </c>
      <c r="AS14" s="18">
        <f t="shared" si="4"/>
        <v>14</v>
      </c>
      <c r="AT14" s="27">
        <f t="shared" si="0"/>
        <v>6</v>
      </c>
      <c r="AU14" s="27">
        <f t="shared" si="1"/>
        <v>0</v>
      </c>
      <c r="AV14" s="19">
        <f t="shared" si="2"/>
        <v>8.4925690021231431E-2</v>
      </c>
      <c r="AW14" s="20">
        <f t="shared" si="3"/>
        <v>1.5286624203821657</v>
      </c>
      <c r="AX14" s="29">
        <f t="shared" si="5"/>
        <v>1.4437367303609343</v>
      </c>
      <c r="AY14" s="28">
        <v>0.40339702760084928</v>
      </c>
      <c r="AZ14" s="28">
        <v>4.3524416135881099</v>
      </c>
      <c r="BA14" s="28">
        <v>4.87</v>
      </c>
      <c r="BB14" s="30" t="s">
        <v>18</v>
      </c>
      <c r="BC14" s="30">
        <v>47</v>
      </c>
      <c r="BD14" s="30" t="s">
        <v>19</v>
      </c>
      <c r="BE14" s="30" t="s">
        <v>19</v>
      </c>
      <c r="BF14" s="30" t="s">
        <v>28</v>
      </c>
      <c r="BG14" s="30" t="s">
        <v>19</v>
      </c>
      <c r="BH14" s="30">
        <v>125</v>
      </c>
      <c r="BI14" s="30" t="s">
        <v>25</v>
      </c>
      <c r="BJ14" s="30">
        <v>488</v>
      </c>
      <c r="BK14" s="32" t="s">
        <v>26</v>
      </c>
    </row>
    <row r="15" spans="1:63" ht="15.95" customHeight="1" x14ac:dyDescent="0.25">
      <c r="A15" s="34" t="s">
        <v>39</v>
      </c>
      <c r="B15" s="33">
        <v>1.0828025477707006</v>
      </c>
      <c r="C15" s="26">
        <v>0.33970276008492573</v>
      </c>
      <c r="D15" s="26">
        <v>0.72186836518046715</v>
      </c>
      <c r="E15" s="26">
        <v>0</v>
      </c>
      <c r="F15" s="26">
        <v>8.4925690021231431E-2</v>
      </c>
      <c r="G15" s="26">
        <v>0.29723991507431002</v>
      </c>
      <c r="H15" s="26">
        <v>0.95541401273885351</v>
      </c>
      <c r="I15" s="26">
        <v>8.4925690021231431E-2</v>
      </c>
      <c r="J15" s="26">
        <v>0.25477707006369427</v>
      </c>
      <c r="K15" s="26">
        <v>0</v>
      </c>
      <c r="L15" s="26">
        <v>3.121019108280255</v>
      </c>
      <c r="M15" s="26">
        <v>0.7006369426751593</v>
      </c>
      <c r="N15" s="26">
        <v>1.2951167728237793</v>
      </c>
      <c r="O15" s="26">
        <v>1.8895966029723992</v>
      </c>
      <c r="P15" s="26">
        <v>0.36093418259023358</v>
      </c>
      <c r="Q15" s="26">
        <v>0.16985138004246286</v>
      </c>
      <c r="R15" s="26">
        <v>5.095541401273886</v>
      </c>
      <c r="S15" s="26">
        <v>0.42462845010615713</v>
      </c>
      <c r="T15" s="26">
        <v>0.42462845010615713</v>
      </c>
      <c r="U15" s="26">
        <v>0</v>
      </c>
      <c r="V15" s="26">
        <v>22.186836518046711</v>
      </c>
      <c r="W15" s="26">
        <v>0.12738853503184713</v>
      </c>
      <c r="X15" s="26">
        <v>39.93630573248408</v>
      </c>
      <c r="Y15" s="26">
        <v>2.1231422505307858E-2</v>
      </c>
      <c r="Z15" s="26">
        <v>3.5031847133757963</v>
      </c>
      <c r="AA15" s="26">
        <v>3.2908704883227178</v>
      </c>
      <c r="AB15" s="26">
        <v>5.9872611464968157</v>
      </c>
      <c r="AC15" s="26">
        <v>0.33970276008492573</v>
      </c>
      <c r="AD15" s="26">
        <v>2.1231422505307858E-2</v>
      </c>
      <c r="AE15" s="26">
        <v>2.1231422505307858E-2</v>
      </c>
      <c r="AF15" s="26">
        <v>0.99787685774946921</v>
      </c>
      <c r="AG15" s="26">
        <v>0.48832271762208068</v>
      </c>
      <c r="AH15" s="26">
        <v>4.0127388535031843</v>
      </c>
      <c r="AI15" s="26">
        <v>2.1231422505307858E-2</v>
      </c>
      <c r="AJ15" s="26">
        <v>1.1252653927813163</v>
      </c>
      <c r="AK15" s="26">
        <v>0</v>
      </c>
      <c r="AL15" s="26">
        <v>2.1231422505307858E-2</v>
      </c>
      <c r="AM15" s="26">
        <v>0.12738853503184713</v>
      </c>
      <c r="AN15" s="26">
        <v>2.1231422505307858E-2</v>
      </c>
      <c r="AO15" s="26">
        <v>0.25477707006369427</v>
      </c>
      <c r="AP15" s="26">
        <v>0</v>
      </c>
      <c r="AQ15" s="26">
        <v>0.19108280254777071</v>
      </c>
      <c r="AR15" s="26">
        <v>0</v>
      </c>
      <c r="AS15" s="18">
        <f t="shared" si="4"/>
        <v>12</v>
      </c>
      <c r="AT15" s="27">
        <f t="shared" si="0"/>
        <v>4</v>
      </c>
      <c r="AU15" s="27">
        <f t="shared" si="1"/>
        <v>0</v>
      </c>
      <c r="AV15" s="19">
        <f t="shared" si="2"/>
        <v>0.19108280254777071</v>
      </c>
      <c r="AW15" s="20">
        <f t="shared" si="3"/>
        <v>2.1443736730360934</v>
      </c>
      <c r="AX15" s="29">
        <f t="shared" si="5"/>
        <v>1.9532908704883227</v>
      </c>
      <c r="AY15" s="28">
        <v>2.335456475583864</v>
      </c>
      <c r="AZ15" s="28">
        <v>5.0106157112526546</v>
      </c>
      <c r="BA15" s="28">
        <v>17.260000000000002</v>
      </c>
      <c r="BB15" s="30" t="s">
        <v>18</v>
      </c>
      <c r="BC15" s="30">
        <v>62</v>
      </c>
      <c r="BD15" s="30" t="s">
        <v>19</v>
      </c>
      <c r="BE15" s="30" t="s">
        <v>19</v>
      </c>
      <c r="BF15" s="30" t="s">
        <v>28</v>
      </c>
      <c r="BG15" s="30" t="s">
        <v>21</v>
      </c>
      <c r="BH15" s="30">
        <v>79</v>
      </c>
      <c r="BI15" s="30" t="s">
        <v>25</v>
      </c>
      <c r="BJ15" s="30">
        <v>252</v>
      </c>
      <c r="BK15" s="32" t="s">
        <v>26</v>
      </c>
    </row>
    <row r="16" spans="1:63" ht="15.95" customHeight="1" x14ac:dyDescent="0.25">
      <c r="A16" s="34" t="s">
        <v>40</v>
      </c>
      <c r="B16" s="33">
        <v>0.82802547770700641</v>
      </c>
      <c r="C16" s="26">
        <v>2.1231422505307858E-2</v>
      </c>
      <c r="D16" s="26">
        <v>0.10615711252653928</v>
      </c>
      <c r="E16" s="26">
        <v>2.1231422505307858E-2</v>
      </c>
      <c r="F16" s="26">
        <v>8.4925690021231431E-2</v>
      </c>
      <c r="G16" s="26">
        <v>4.2462845010615716E-2</v>
      </c>
      <c r="H16" s="26">
        <v>4.2462845010615716E-2</v>
      </c>
      <c r="I16" s="26">
        <v>0</v>
      </c>
      <c r="J16" s="26">
        <v>2.1231422505307858E-2</v>
      </c>
      <c r="K16" s="26">
        <v>0.10615711252653928</v>
      </c>
      <c r="L16" s="26">
        <v>0.16985138004246286</v>
      </c>
      <c r="M16" s="26">
        <v>3.7154989384288748</v>
      </c>
      <c r="N16" s="26">
        <v>3.1422505307855628</v>
      </c>
      <c r="O16" s="26">
        <v>0</v>
      </c>
      <c r="P16" s="26">
        <v>2.7176220806794058</v>
      </c>
      <c r="Q16" s="26">
        <v>1.0403397027600849</v>
      </c>
      <c r="R16" s="26">
        <v>4.8407643312101918</v>
      </c>
      <c r="S16" s="26">
        <v>1.7409766454352442</v>
      </c>
      <c r="T16" s="26">
        <v>0.14861995753715501</v>
      </c>
      <c r="U16" s="26">
        <v>0</v>
      </c>
      <c r="V16" s="26">
        <v>8.4925690021231431E-2</v>
      </c>
      <c r="W16" s="26">
        <v>8.4925690021231431E-2</v>
      </c>
      <c r="X16" s="26">
        <v>1.3375796178343951</v>
      </c>
      <c r="Y16" s="26">
        <v>0</v>
      </c>
      <c r="Z16" s="26">
        <v>1.1040339702760085</v>
      </c>
      <c r="AA16" s="26">
        <v>4.0127388535031843</v>
      </c>
      <c r="AB16" s="26">
        <v>0.53078556263269638</v>
      </c>
      <c r="AC16" s="26">
        <v>4.7558386411889604</v>
      </c>
      <c r="AD16" s="26">
        <v>63.524416135881104</v>
      </c>
      <c r="AE16" s="26">
        <v>0.21231422505307856</v>
      </c>
      <c r="AF16" s="26">
        <v>4.2462845010615716E-2</v>
      </c>
      <c r="AG16" s="26">
        <v>3.121019108280255</v>
      </c>
      <c r="AH16" s="26">
        <v>8.4925690021231431E-2</v>
      </c>
      <c r="AI16" s="26">
        <v>0.55201698513800423</v>
      </c>
      <c r="AJ16" s="26">
        <v>1.2314225053078558</v>
      </c>
      <c r="AK16" s="26">
        <v>0.21231422505307856</v>
      </c>
      <c r="AL16" s="26">
        <v>0</v>
      </c>
      <c r="AM16" s="26">
        <v>0.21231422505307856</v>
      </c>
      <c r="AN16" s="26">
        <v>8.4925690021231431E-2</v>
      </c>
      <c r="AO16" s="26">
        <v>2.1231422505307858E-2</v>
      </c>
      <c r="AP16" s="26">
        <v>0</v>
      </c>
      <c r="AQ16" s="26">
        <v>0</v>
      </c>
      <c r="AR16" s="26">
        <v>0</v>
      </c>
      <c r="AS16" s="18">
        <f t="shared" si="4"/>
        <v>13</v>
      </c>
      <c r="AT16" s="27">
        <f t="shared" si="0"/>
        <v>1</v>
      </c>
      <c r="AU16" s="27">
        <f t="shared" si="1"/>
        <v>1</v>
      </c>
      <c r="AV16" s="19">
        <f t="shared" si="2"/>
        <v>0</v>
      </c>
      <c r="AW16" s="20">
        <f t="shared" si="3"/>
        <v>0.97664543524416136</v>
      </c>
      <c r="AX16" s="29">
        <f t="shared" si="5"/>
        <v>0.97664543524416136</v>
      </c>
      <c r="AY16" s="28">
        <v>1.1252653927813163</v>
      </c>
      <c r="AZ16" s="28">
        <v>28.407643312101911</v>
      </c>
      <c r="BA16" s="28">
        <v>57.74</v>
      </c>
      <c r="BB16" s="30" t="s">
        <v>30</v>
      </c>
      <c r="BC16" s="30">
        <v>69</v>
      </c>
      <c r="BD16" s="30" t="s">
        <v>19</v>
      </c>
      <c r="BE16" s="30" t="s">
        <v>19</v>
      </c>
      <c r="BF16" s="30" t="s">
        <v>28</v>
      </c>
      <c r="BG16" s="30" t="s">
        <v>21</v>
      </c>
      <c r="BH16" s="30">
        <v>162</v>
      </c>
      <c r="BI16" s="30" t="s">
        <v>25</v>
      </c>
      <c r="BJ16" s="30">
        <v>198</v>
      </c>
      <c r="BK16" s="32" t="s">
        <v>26</v>
      </c>
    </row>
    <row r="17" spans="1:63" ht="15.95" customHeight="1" x14ac:dyDescent="0.25">
      <c r="A17" s="34" t="s">
        <v>41</v>
      </c>
      <c r="B17" s="33">
        <v>0.6581740976645436</v>
      </c>
      <c r="C17" s="26">
        <v>0</v>
      </c>
      <c r="D17" s="26">
        <v>6.3694267515923567E-2</v>
      </c>
      <c r="E17" s="26">
        <v>2.1231422505307858E-2</v>
      </c>
      <c r="F17" s="26">
        <v>2.1231422505307858E-2</v>
      </c>
      <c r="G17" s="26">
        <v>0.25477707006369427</v>
      </c>
      <c r="H17" s="26">
        <v>0.46709129511677283</v>
      </c>
      <c r="I17" s="26">
        <v>0.12738853503184713</v>
      </c>
      <c r="J17" s="26">
        <v>2.1231422505307858E-2</v>
      </c>
      <c r="K17" s="26">
        <v>1.6135881104033971</v>
      </c>
      <c r="L17" s="26">
        <v>1.8471337579617835</v>
      </c>
      <c r="M17" s="26">
        <v>0.10615711252653928</v>
      </c>
      <c r="N17" s="26">
        <v>0.21231422505307856</v>
      </c>
      <c r="O17" s="26">
        <v>0</v>
      </c>
      <c r="P17" s="26">
        <v>0.27600849256900212</v>
      </c>
      <c r="Q17" s="26">
        <v>4.7983014861995761</v>
      </c>
      <c r="R17" s="26">
        <v>3.9915074309978769</v>
      </c>
      <c r="S17" s="26">
        <v>0.25477707006369427</v>
      </c>
      <c r="T17" s="26">
        <v>0.33970276008492573</v>
      </c>
      <c r="U17" s="26">
        <v>0.21231422505307856</v>
      </c>
      <c r="V17" s="26">
        <v>0.16985138004246286</v>
      </c>
      <c r="W17" s="26">
        <v>1.5074309978768579</v>
      </c>
      <c r="X17" s="26">
        <v>0.29723991507431002</v>
      </c>
      <c r="Y17" s="26">
        <v>0.55201698513800423</v>
      </c>
      <c r="Z17" s="26">
        <v>0.67940552016985145</v>
      </c>
      <c r="AA17" s="26">
        <v>2.1868365180467091</v>
      </c>
      <c r="AB17" s="26">
        <v>0.14861995753715501</v>
      </c>
      <c r="AC17" s="26">
        <v>2.8025477707006372</v>
      </c>
      <c r="AD17" s="26">
        <v>1.6135881104033971</v>
      </c>
      <c r="AE17" s="26">
        <v>42.505307855626327</v>
      </c>
      <c r="AF17" s="26">
        <v>1.6772823779193207</v>
      </c>
      <c r="AG17" s="26">
        <v>0.33970276008492573</v>
      </c>
      <c r="AH17" s="26">
        <v>0.80679405520169856</v>
      </c>
      <c r="AI17" s="26">
        <v>5.7324840764331215</v>
      </c>
      <c r="AJ17" s="26">
        <v>1.0615711252653928</v>
      </c>
      <c r="AK17" s="26">
        <v>0.40339702760084928</v>
      </c>
      <c r="AL17" s="26">
        <v>0.55201698513800423</v>
      </c>
      <c r="AM17" s="26">
        <v>20.891719745222932</v>
      </c>
      <c r="AN17" s="26">
        <v>0.44585987261146498</v>
      </c>
      <c r="AO17" s="26">
        <v>0.12738853503184713</v>
      </c>
      <c r="AP17" s="26">
        <v>6.3694267515923567E-2</v>
      </c>
      <c r="AQ17" s="26">
        <v>0.12738853503184713</v>
      </c>
      <c r="AR17" s="26">
        <v>2.1231422505307858E-2</v>
      </c>
      <c r="AS17" s="18">
        <f t="shared" si="4"/>
        <v>13</v>
      </c>
      <c r="AT17" s="27">
        <f t="shared" si="0"/>
        <v>3</v>
      </c>
      <c r="AU17" s="27">
        <f t="shared" si="1"/>
        <v>0</v>
      </c>
      <c r="AV17" s="19">
        <f t="shared" si="2"/>
        <v>0.21231422505307856</v>
      </c>
      <c r="AW17" s="20">
        <f t="shared" si="3"/>
        <v>0.743099787685775</v>
      </c>
      <c r="AX17" s="29">
        <f t="shared" si="5"/>
        <v>0.53078556263269649</v>
      </c>
      <c r="AY17" s="28">
        <v>70.488322717622083</v>
      </c>
      <c r="AZ17" s="28">
        <v>6.2845010615711256</v>
      </c>
      <c r="BA17" s="28">
        <v>7.24</v>
      </c>
      <c r="BB17" s="30" t="s">
        <v>18</v>
      </c>
      <c r="BC17" s="30">
        <v>56</v>
      </c>
      <c r="BD17" s="30" t="s">
        <v>21</v>
      </c>
      <c r="BE17" s="30" t="s">
        <v>21</v>
      </c>
      <c r="BF17" s="30" t="s">
        <v>28</v>
      </c>
      <c r="BG17" s="30" t="s">
        <v>19</v>
      </c>
      <c r="BH17" s="30">
        <v>22</v>
      </c>
      <c r="BI17" s="30" t="s">
        <v>25</v>
      </c>
      <c r="BJ17" s="30">
        <v>113</v>
      </c>
      <c r="BK17" s="32" t="s">
        <v>26</v>
      </c>
    </row>
    <row r="18" spans="1:63" ht="15.95" customHeight="1" x14ac:dyDescent="0.25">
      <c r="A18" s="34" t="s">
        <v>42</v>
      </c>
      <c r="B18" s="33">
        <v>1.2526539278131636</v>
      </c>
      <c r="C18" s="26">
        <v>0</v>
      </c>
      <c r="D18" s="26">
        <v>0.72186836518046715</v>
      </c>
      <c r="E18" s="25">
        <v>0.57324840764331209</v>
      </c>
      <c r="F18" s="26">
        <v>2.1231422505307858E-2</v>
      </c>
      <c r="G18" s="26">
        <v>1.167728237791932</v>
      </c>
      <c r="H18" s="26">
        <v>21.804670912951167</v>
      </c>
      <c r="I18" s="26">
        <v>3.7154989384288748</v>
      </c>
      <c r="J18" s="26">
        <v>8.1104033970275999</v>
      </c>
      <c r="K18" s="26">
        <v>0.12738853503184713</v>
      </c>
      <c r="L18" s="26">
        <v>0.23354564755838642</v>
      </c>
      <c r="M18" s="26">
        <v>0.36093418259023358</v>
      </c>
      <c r="N18" s="26">
        <v>0.97664543524416136</v>
      </c>
      <c r="O18" s="26">
        <v>0</v>
      </c>
      <c r="P18" s="26">
        <v>0.99787685774946921</v>
      </c>
      <c r="Q18" s="26">
        <v>0.16985138004246286</v>
      </c>
      <c r="R18" s="26">
        <v>2.4840764331210194</v>
      </c>
      <c r="S18" s="26">
        <v>3.9278131634819533</v>
      </c>
      <c r="T18" s="26">
        <v>2.6751592356687901</v>
      </c>
      <c r="U18" s="26">
        <v>0.44585987261146498</v>
      </c>
      <c r="V18" s="26">
        <v>0.46709129511677283</v>
      </c>
      <c r="W18" s="26">
        <v>14.0552016985138</v>
      </c>
      <c r="X18" s="26">
        <v>1.3375796178343951</v>
      </c>
      <c r="Y18" s="26">
        <v>0.67940552016985145</v>
      </c>
      <c r="Z18" s="26">
        <v>6.3694267515923567E-2</v>
      </c>
      <c r="AA18" s="26">
        <v>1.2738853503184715</v>
      </c>
      <c r="AB18" s="26">
        <v>0.19108280254777071</v>
      </c>
      <c r="AC18" s="26">
        <v>0.89171974522292996</v>
      </c>
      <c r="AD18" s="26">
        <v>0.10615711252653928</v>
      </c>
      <c r="AE18" s="26">
        <v>0.6157112526539279</v>
      </c>
      <c r="AF18" s="26">
        <v>21.762208067940552</v>
      </c>
      <c r="AG18" s="26">
        <v>0.87048832271762211</v>
      </c>
      <c r="AH18" s="26">
        <v>0.10615711252653928</v>
      </c>
      <c r="AI18" s="26">
        <v>0.10615711252653928</v>
      </c>
      <c r="AJ18" s="26">
        <v>1.8259023354564756</v>
      </c>
      <c r="AK18" s="26">
        <v>0</v>
      </c>
      <c r="AL18" s="26">
        <v>1.1040339702760085</v>
      </c>
      <c r="AM18" s="26">
        <v>1.9745222929936306</v>
      </c>
      <c r="AN18" s="26">
        <v>6.3694267515923567E-2</v>
      </c>
      <c r="AO18" s="26">
        <v>1.8259023354564756</v>
      </c>
      <c r="AP18" s="26">
        <v>0</v>
      </c>
      <c r="AQ18" s="26">
        <v>0.89171974522292996</v>
      </c>
      <c r="AR18" s="26">
        <v>2.1231422505307858E-2</v>
      </c>
      <c r="AS18" s="18">
        <f t="shared" si="4"/>
        <v>16</v>
      </c>
      <c r="AT18" s="27">
        <f t="shared" si="0"/>
        <v>4</v>
      </c>
      <c r="AU18" s="27">
        <f t="shared" si="1"/>
        <v>0</v>
      </c>
      <c r="AV18" s="19">
        <f t="shared" si="2"/>
        <v>0.91295116772823781</v>
      </c>
      <c r="AW18" s="20">
        <f t="shared" si="3"/>
        <v>2.547770700636943</v>
      </c>
      <c r="AX18" s="29">
        <f t="shared" si="5"/>
        <v>1.6348195329087052</v>
      </c>
      <c r="AY18" s="28">
        <v>31.358811040339702</v>
      </c>
      <c r="AZ18" s="28">
        <v>24.076433121019107</v>
      </c>
      <c r="BA18" s="28">
        <v>3.04</v>
      </c>
      <c r="BB18" s="30" t="s">
        <v>30</v>
      </c>
      <c r="BC18" s="30">
        <v>69</v>
      </c>
      <c r="BD18" s="30" t="s">
        <v>19</v>
      </c>
      <c r="BE18" s="30" t="s">
        <v>19</v>
      </c>
      <c r="BF18" s="30" t="s">
        <v>20</v>
      </c>
      <c r="BG18" s="30" t="s">
        <v>19</v>
      </c>
      <c r="BH18" s="30">
        <v>267</v>
      </c>
      <c r="BI18" s="30" t="s">
        <v>25</v>
      </c>
      <c r="BJ18" s="30">
        <v>267</v>
      </c>
      <c r="BK18" s="32" t="s">
        <v>26</v>
      </c>
    </row>
    <row r="19" spans="1:63" ht="15.95" customHeight="1" x14ac:dyDescent="0.25">
      <c r="A19" s="34" t="s">
        <v>43</v>
      </c>
      <c r="B19" s="33">
        <v>0.21231422505307856</v>
      </c>
      <c r="C19" s="26">
        <v>6.3694267515923567E-2</v>
      </c>
      <c r="D19" s="26">
        <v>8.4925690021231431E-2</v>
      </c>
      <c r="E19" s="26">
        <v>6.3694267515923567E-2</v>
      </c>
      <c r="F19" s="26">
        <v>8.4925690021231431E-2</v>
      </c>
      <c r="G19" s="26">
        <v>0.7006369426751593</v>
      </c>
      <c r="H19" s="26">
        <v>0.6157112526539279</v>
      </c>
      <c r="I19" s="26">
        <v>4.2462845010615716E-2</v>
      </c>
      <c r="J19" s="26">
        <v>0.14861995753715501</v>
      </c>
      <c r="K19" s="26">
        <v>12.144373673036094</v>
      </c>
      <c r="L19" s="26">
        <v>4.479830148619957</v>
      </c>
      <c r="M19" s="26">
        <v>0.59447983014862005</v>
      </c>
      <c r="N19" s="26">
        <v>1.1889596602972401</v>
      </c>
      <c r="O19" s="26">
        <v>0.36093418259023358</v>
      </c>
      <c r="P19" s="26">
        <v>0.31847133757961787</v>
      </c>
      <c r="Q19" s="26">
        <v>1.5074309978768579</v>
      </c>
      <c r="R19" s="26">
        <v>9.2993630573248396</v>
      </c>
      <c r="S19" s="26">
        <v>0.25477707006369427</v>
      </c>
      <c r="T19" s="26">
        <v>0.6581740976645436</v>
      </c>
      <c r="U19" s="26">
        <v>0.21231422505307856</v>
      </c>
      <c r="V19" s="26">
        <v>0.78556263269639071</v>
      </c>
      <c r="W19" s="26">
        <v>0.12738853503184713</v>
      </c>
      <c r="X19" s="26">
        <v>0.87048832271762211</v>
      </c>
      <c r="Y19" s="26">
        <v>0.40339702760084928</v>
      </c>
      <c r="Z19" s="26">
        <v>37.579617834394909</v>
      </c>
      <c r="AA19" s="26">
        <v>2.5902335456475587</v>
      </c>
      <c r="AB19" s="26">
        <v>0.57324840764331209</v>
      </c>
      <c r="AC19" s="26">
        <v>0.93418259023354566</v>
      </c>
      <c r="AD19" s="26">
        <v>0.14861995753715501</v>
      </c>
      <c r="AE19" s="26">
        <v>0.89171974522292996</v>
      </c>
      <c r="AF19" s="26">
        <v>1.6560509554140128</v>
      </c>
      <c r="AG19" s="26">
        <v>2.1231422505307855</v>
      </c>
      <c r="AH19" s="26">
        <v>10.233545647558387</v>
      </c>
      <c r="AI19" s="26">
        <v>2.6539278131634823</v>
      </c>
      <c r="AJ19" s="26">
        <v>1.2101910828025479</v>
      </c>
      <c r="AK19" s="26">
        <v>1.5498938428874736</v>
      </c>
      <c r="AL19" s="26">
        <v>0.31847133757961787</v>
      </c>
      <c r="AM19" s="26">
        <v>1.3163481953290872</v>
      </c>
      <c r="AN19" s="26">
        <v>0.21231422505307856</v>
      </c>
      <c r="AO19" s="26">
        <v>0.36093418259023358</v>
      </c>
      <c r="AP19" s="26">
        <v>8.4925690021231431E-2</v>
      </c>
      <c r="AQ19" s="26">
        <v>0.29723991507431002</v>
      </c>
      <c r="AR19" s="26">
        <v>4.2462845010615716E-2</v>
      </c>
      <c r="AS19" s="18">
        <f t="shared" si="4"/>
        <v>14</v>
      </c>
      <c r="AT19" s="27">
        <f t="shared" si="0"/>
        <v>4</v>
      </c>
      <c r="AU19" s="27">
        <f t="shared" si="1"/>
        <v>0</v>
      </c>
      <c r="AV19" s="19">
        <f t="shared" si="2"/>
        <v>0.42462845010615713</v>
      </c>
      <c r="AW19" s="20">
        <f t="shared" si="3"/>
        <v>0.42462845010615713</v>
      </c>
      <c r="AX19" s="29">
        <f t="shared" si="5"/>
        <v>0</v>
      </c>
      <c r="AY19" s="28">
        <v>20.148619957537157</v>
      </c>
      <c r="AZ19" s="28">
        <v>2.1019108280254777</v>
      </c>
      <c r="BA19" s="28">
        <v>27.9</v>
      </c>
      <c r="BB19" s="30" t="s">
        <v>18</v>
      </c>
      <c r="BC19" s="30">
        <v>50</v>
      </c>
      <c r="BD19" s="30" t="s">
        <v>19</v>
      </c>
      <c r="BE19" s="30" t="s">
        <v>19</v>
      </c>
      <c r="BF19" s="30" t="s">
        <v>28</v>
      </c>
      <c r="BG19" s="30" t="s">
        <v>19</v>
      </c>
      <c r="BH19" s="30">
        <v>603</v>
      </c>
      <c r="BI19" s="30" t="s">
        <v>25</v>
      </c>
      <c r="BJ19" s="30">
        <v>697</v>
      </c>
      <c r="BK19" s="32" t="s">
        <v>26</v>
      </c>
    </row>
    <row r="20" spans="1:63" ht="15.95" customHeight="1" x14ac:dyDescent="0.25">
      <c r="A20" s="34" t="s">
        <v>44</v>
      </c>
      <c r="B20" s="33">
        <v>0.29723991507431002</v>
      </c>
      <c r="C20" s="26">
        <v>2.1231422505307858E-2</v>
      </c>
      <c r="D20" s="26">
        <v>0.12738853503184713</v>
      </c>
      <c r="E20" s="26">
        <v>0.50955414012738853</v>
      </c>
      <c r="F20" s="26">
        <v>0.10615711252653928</v>
      </c>
      <c r="G20" s="26">
        <v>5.1167728237791934</v>
      </c>
      <c r="H20" s="26">
        <v>0.97664543524416136</v>
      </c>
      <c r="I20" s="26">
        <v>0</v>
      </c>
      <c r="J20" s="26">
        <v>0.29723991507431002</v>
      </c>
      <c r="K20" s="26">
        <v>61.528662420382162</v>
      </c>
      <c r="L20" s="26">
        <v>0.33970276008492573</v>
      </c>
      <c r="M20" s="26">
        <v>1.4649681528662422</v>
      </c>
      <c r="N20" s="26">
        <v>2.0806794055201698</v>
      </c>
      <c r="O20" s="26">
        <v>0.31847133757961787</v>
      </c>
      <c r="P20" s="26">
        <v>0.743099787685775</v>
      </c>
      <c r="Q20" s="26">
        <v>0.10615711252653928</v>
      </c>
      <c r="R20" s="26">
        <v>0.89171974522292996</v>
      </c>
      <c r="S20" s="26">
        <v>0.40339702760084928</v>
      </c>
      <c r="T20" s="26">
        <v>1.1040339702760085</v>
      </c>
      <c r="U20" s="26">
        <v>0.25477707006369427</v>
      </c>
      <c r="V20" s="26">
        <v>2.1231422505307858E-2</v>
      </c>
      <c r="W20" s="26">
        <v>1.1889596602972401</v>
      </c>
      <c r="X20" s="26">
        <v>0.25477707006369427</v>
      </c>
      <c r="Y20" s="26">
        <v>0.95541401273885351</v>
      </c>
      <c r="Z20" s="26">
        <v>2.1656050955414012</v>
      </c>
      <c r="AA20" s="26">
        <v>0.40339702760084928</v>
      </c>
      <c r="AB20" s="26">
        <v>0.12738853503184713</v>
      </c>
      <c r="AC20" s="26">
        <v>1.3800424628450108</v>
      </c>
      <c r="AD20" s="26">
        <v>0.12738853503184713</v>
      </c>
      <c r="AE20" s="26">
        <v>1.2738853503184715</v>
      </c>
      <c r="AF20" s="26">
        <v>2.9723991507431</v>
      </c>
      <c r="AG20" s="26">
        <v>4.543524416135881</v>
      </c>
      <c r="AH20" s="26">
        <v>0.12738853503184713</v>
      </c>
      <c r="AI20" s="26">
        <v>2.1231422505307855</v>
      </c>
      <c r="AJ20" s="26">
        <v>0.23354564755838642</v>
      </c>
      <c r="AK20" s="26">
        <v>0.25477707006369427</v>
      </c>
      <c r="AL20" s="26">
        <v>0.36093418259023358</v>
      </c>
      <c r="AM20" s="26">
        <v>2.9299363057324843</v>
      </c>
      <c r="AN20" s="26">
        <v>0.44585987261146498</v>
      </c>
      <c r="AO20" s="26">
        <v>0.59447983014862005</v>
      </c>
      <c r="AP20" s="26">
        <v>0.14861995753715501</v>
      </c>
      <c r="AQ20" s="26">
        <v>0.55201698513800423</v>
      </c>
      <c r="AR20" s="26">
        <v>0.12738853503184713</v>
      </c>
      <c r="AS20" s="18">
        <f t="shared" si="4"/>
        <v>13</v>
      </c>
      <c r="AT20" s="27">
        <f t="shared" si="0"/>
        <v>2</v>
      </c>
      <c r="AU20" s="27">
        <f t="shared" si="1"/>
        <v>1</v>
      </c>
      <c r="AV20" s="19">
        <f t="shared" si="2"/>
        <v>0.82802547770700641</v>
      </c>
      <c r="AW20" s="20">
        <f t="shared" si="3"/>
        <v>0.95541401273885351</v>
      </c>
      <c r="AX20" s="29">
        <f t="shared" si="5"/>
        <v>0.12738853503184711</v>
      </c>
      <c r="AY20" s="28">
        <v>60</v>
      </c>
      <c r="AZ20" s="28">
        <v>2.9723991507431</v>
      </c>
      <c r="BA20" s="28">
        <v>11.69</v>
      </c>
      <c r="BB20" s="30" t="s">
        <v>30</v>
      </c>
      <c r="BC20" s="30">
        <v>80</v>
      </c>
      <c r="BD20" s="30" t="s">
        <v>21</v>
      </c>
      <c r="BE20" s="30" t="s">
        <v>19</v>
      </c>
      <c r="BF20" s="30" t="s">
        <v>28</v>
      </c>
      <c r="BG20" s="30" t="s">
        <v>21</v>
      </c>
      <c r="BH20" s="30">
        <v>98</v>
      </c>
      <c r="BI20" s="30" t="s">
        <v>25</v>
      </c>
      <c r="BJ20" s="30">
        <v>353</v>
      </c>
      <c r="BK20" s="32" t="s">
        <v>26</v>
      </c>
    </row>
    <row r="21" spans="1:63" ht="15.95" customHeight="1" x14ac:dyDescent="0.25">
      <c r="A21" s="34" t="s">
        <v>45</v>
      </c>
      <c r="B21" s="33">
        <v>0</v>
      </c>
      <c r="C21" s="26">
        <v>0</v>
      </c>
      <c r="D21" s="26">
        <v>0</v>
      </c>
      <c r="E21" s="26">
        <v>0</v>
      </c>
      <c r="F21" s="26">
        <v>0.31847133757961787</v>
      </c>
      <c r="G21" s="26">
        <v>0.21231422505307856</v>
      </c>
      <c r="H21" s="26">
        <v>0.38216560509554143</v>
      </c>
      <c r="I21" s="26">
        <v>2.1231422505307858E-2</v>
      </c>
      <c r="J21" s="26">
        <v>4.2462845010615716E-2</v>
      </c>
      <c r="K21" s="26">
        <v>0.743099787685775</v>
      </c>
      <c r="L21" s="26">
        <v>1.2951167728237793</v>
      </c>
      <c r="M21" s="26">
        <v>0.57324840764331209</v>
      </c>
      <c r="N21" s="26">
        <v>1.0403397027600849</v>
      </c>
      <c r="O21" s="26">
        <v>0</v>
      </c>
      <c r="P21" s="26">
        <v>1.4649681528662422</v>
      </c>
      <c r="Q21" s="26">
        <v>0.10615711252653928</v>
      </c>
      <c r="R21" s="26">
        <v>1.4437367303609343</v>
      </c>
      <c r="S21" s="26">
        <v>0.7006369426751593</v>
      </c>
      <c r="T21" s="26">
        <v>0.53078556263269638</v>
      </c>
      <c r="U21" s="26">
        <v>1.3375796178343951</v>
      </c>
      <c r="V21" s="26">
        <v>3.8216560509554141</v>
      </c>
      <c r="W21" s="26">
        <v>0.25477707006369427</v>
      </c>
      <c r="X21" s="26">
        <v>2.9511677282377922</v>
      </c>
      <c r="Y21" s="26">
        <v>17.622080679405521</v>
      </c>
      <c r="Z21" s="26">
        <v>2.399150743099788</v>
      </c>
      <c r="AA21" s="26">
        <v>28.02547770700637</v>
      </c>
      <c r="AB21" s="26">
        <v>3.2908704883227178</v>
      </c>
      <c r="AC21" s="26">
        <v>1.5286624203821657</v>
      </c>
      <c r="AD21" s="26">
        <v>0.29723991507431002</v>
      </c>
      <c r="AE21" s="26">
        <v>0.87048832271762211</v>
      </c>
      <c r="AF21" s="26">
        <v>1.7622080679405521</v>
      </c>
      <c r="AG21" s="26">
        <v>7.8556263269639066</v>
      </c>
      <c r="AH21" s="26">
        <v>4.9044585987261149</v>
      </c>
      <c r="AI21" s="26">
        <v>1.6985138004246285</v>
      </c>
      <c r="AJ21" s="26">
        <v>0.53078556263269638</v>
      </c>
      <c r="AK21" s="26">
        <v>0.80679405520169856</v>
      </c>
      <c r="AL21" s="26">
        <v>5.2653927813163488</v>
      </c>
      <c r="AM21" s="26">
        <v>2.2080679405520169</v>
      </c>
      <c r="AN21" s="26">
        <v>1.2526539278131636</v>
      </c>
      <c r="AO21" s="26">
        <v>0.97664543524416136</v>
      </c>
      <c r="AP21" s="26">
        <v>0.29723991507431002</v>
      </c>
      <c r="AQ21" s="26">
        <v>0.93418259023354566</v>
      </c>
      <c r="AR21" s="26">
        <v>0.23354564755838642</v>
      </c>
      <c r="AS21" s="18">
        <f t="shared" si="4"/>
        <v>19</v>
      </c>
      <c r="AT21" s="27">
        <f t="shared" si="0"/>
        <v>4</v>
      </c>
      <c r="AU21" s="27">
        <f t="shared" si="1"/>
        <v>0</v>
      </c>
      <c r="AV21" s="19">
        <f t="shared" si="2"/>
        <v>1.4649681528662422</v>
      </c>
      <c r="AW21" s="20">
        <f t="shared" si="3"/>
        <v>0</v>
      </c>
      <c r="AX21" s="29">
        <f t="shared" si="5"/>
        <v>-1.4649681528662422</v>
      </c>
      <c r="AY21" s="28">
        <v>38.025477707006374</v>
      </c>
      <c r="AZ21" s="28">
        <v>0.10615711252653928</v>
      </c>
      <c r="BA21" s="28">
        <v>3.8</v>
      </c>
      <c r="BB21" s="30" t="s">
        <v>30</v>
      </c>
      <c r="BC21" s="30">
        <v>55</v>
      </c>
      <c r="BD21" s="30" t="s">
        <v>19</v>
      </c>
      <c r="BE21" s="30" t="s">
        <v>19</v>
      </c>
      <c r="BF21" s="30" t="s">
        <v>28</v>
      </c>
      <c r="BG21" s="30" t="s">
        <v>21</v>
      </c>
      <c r="BH21" s="30">
        <v>210</v>
      </c>
      <c r="BI21" s="30" t="s">
        <v>25</v>
      </c>
      <c r="BJ21" s="30">
        <v>441</v>
      </c>
      <c r="BK21" s="32" t="s">
        <v>26</v>
      </c>
    </row>
    <row r="22" spans="1:63" ht="15.95" customHeight="1" x14ac:dyDescent="0.25">
      <c r="A22" s="34" t="s">
        <v>46</v>
      </c>
      <c r="B22" s="33">
        <v>2.1231422505307858E-2</v>
      </c>
      <c r="C22" s="26">
        <v>0</v>
      </c>
      <c r="D22" s="26">
        <v>0.25477707006369427</v>
      </c>
      <c r="E22" s="26">
        <v>2.1231422505307858E-2</v>
      </c>
      <c r="F22" s="26">
        <v>0.46709129511677283</v>
      </c>
      <c r="G22" s="26">
        <v>0.38216560509554143</v>
      </c>
      <c r="H22" s="26">
        <v>5.031847133757962</v>
      </c>
      <c r="I22" s="26">
        <v>0.21231422505307856</v>
      </c>
      <c r="J22" s="26">
        <v>0.743099787685775</v>
      </c>
      <c r="K22" s="26">
        <v>0.38216560509554143</v>
      </c>
      <c r="L22" s="26">
        <v>2.1231422505307858E-2</v>
      </c>
      <c r="M22" s="26">
        <v>0.743099787685775</v>
      </c>
      <c r="N22" s="26">
        <v>1.634819532908705</v>
      </c>
      <c r="O22" s="26">
        <v>0</v>
      </c>
      <c r="P22" s="26">
        <v>2.1231422505307858E-2</v>
      </c>
      <c r="Q22" s="26">
        <v>0</v>
      </c>
      <c r="R22" s="26">
        <v>0.27600849256900212</v>
      </c>
      <c r="S22" s="26">
        <v>3.5031847133757963</v>
      </c>
      <c r="T22" s="26">
        <v>3.3757961783439492</v>
      </c>
      <c r="U22" s="26">
        <v>0.72186836518046715</v>
      </c>
      <c r="V22" s="26">
        <v>6.3694267515923567E-2</v>
      </c>
      <c r="W22" s="26">
        <v>0.42462845010615713</v>
      </c>
      <c r="X22" s="26">
        <v>0.40339702760084928</v>
      </c>
      <c r="Y22" s="26">
        <v>4.118895966029724</v>
      </c>
      <c r="Z22" s="26">
        <v>6.3694267515923567E-2</v>
      </c>
      <c r="AA22" s="26">
        <v>1.2101910828025479</v>
      </c>
      <c r="AB22" s="26">
        <v>0.14861995753715501</v>
      </c>
      <c r="AC22" s="26">
        <v>1.9957537154989384</v>
      </c>
      <c r="AD22" s="26">
        <v>0.10615711252653928</v>
      </c>
      <c r="AE22" s="26">
        <v>4.1613588110403397</v>
      </c>
      <c r="AF22" s="26">
        <v>12.27176220806794</v>
      </c>
      <c r="AG22" s="26">
        <v>14.267515923566879</v>
      </c>
      <c r="AH22" s="26">
        <v>0</v>
      </c>
      <c r="AI22" s="26">
        <v>14.45859872611465</v>
      </c>
      <c r="AJ22" s="26">
        <v>0.93418259023354566</v>
      </c>
      <c r="AK22" s="26">
        <v>3.8004246284501062</v>
      </c>
      <c r="AL22" s="26">
        <v>2.9299363057324843</v>
      </c>
      <c r="AM22" s="26">
        <v>11.634819532908706</v>
      </c>
      <c r="AN22" s="26">
        <v>3.8428874734607219</v>
      </c>
      <c r="AO22" s="26">
        <v>3.2696390658174099</v>
      </c>
      <c r="AP22" s="26">
        <v>0.31847133757961787</v>
      </c>
      <c r="AQ22" s="26">
        <v>1.5286624203821657</v>
      </c>
      <c r="AR22" s="26">
        <v>0.23354564755838642</v>
      </c>
      <c r="AS22" s="18">
        <f t="shared" si="4"/>
        <v>17</v>
      </c>
      <c r="AT22" s="27">
        <f t="shared" si="0"/>
        <v>5</v>
      </c>
      <c r="AU22" s="27">
        <f t="shared" si="1"/>
        <v>0</v>
      </c>
      <c r="AV22" s="19">
        <f t="shared" si="2"/>
        <v>2.0806794055201698</v>
      </c>
      <c r="AW22" s="20">
        <f t="shared" si="3"/>
        <v>0.29723991507430997</v>
      </c>
      <c r="AX22" s="29">
        <f t="shared" si="5"/>
        <v>-1.7834394904458599</v>
      </c>
      <c r="AY22" s="28">
        <v>57.600849256900212</v>
      </c>
      <c r="AZ22" s="28">
        <v>6.5392781316348199</v>
      </c>
      <c r="BA22" s="28">
        <v>1.84</v>
      </c>
      <c r="BB22" s="30" t="s">
        <v>30</v>
      </c>
      <c r="BC22" s="30">
        <v>76</v>
      </c>
      <c r="BD22" s="30" t="s">
        <v>19</v>
      </c>
      <c r="BE22" s="30" t="s">
        <v>19</v>
      </c>
      <c r="BF22" s="30" t="s">
        <v>28</v>
      </c>
      <c r="BG22" s="30" t="s">
        <v>19</v>
      </c>
      <c r="BH22" s="30">
        <v>111</v>
      </c>
      <c r="BI22" s="30" t="s">
        <v>25</v>
      </c>
      <c r="BJ22" s="30">
        <v>411</v>
      </c>
      <c r="BK22" s="32" t="s">
        <v>26</v>
      </c>
    </row>
    <row r="23" spans="1:63" ht="15.95" customHeight="1" x14ac:dyDescent="0.25">
      <c r="A23" s="35" t="s">
        <v>47</v>
      </c>
      <c r="B23" s="33">
        <v>6.3694267515923567E-2</v>
      </c>
      <c r="C23" s="26">
        <v>2.1231422505307858E-2</v>
      </c>
      <c r="D23" s="26">
        <v>0.16985138004246286</v>
      </c>
      <c r="E23" s="26">
        <v>0</v>
      </c>
      <c r="F23" s="26">
        <v>0.27600849256900212</v>
      </c>
      <c r="G23" s="26">
        <v>0</v>
      </c>
      <c r="H23" s="26">
        <v>1.910828025477707</v>
      </c>
      <c r="I23" s="26">
        <v>0.10615711252653928</v>
      </c>
      <c r="J23" s="26">
        <v>8.4925690021231431E-2</v>
      </c>
      <c r="K23" s="26">
        <v>0</v>
      </c>
      <c r="L23" s="26">
        <v>3.9915074309978769</v>
      </c>
      <c r="M23" s="26">
        <v>0.6581740976645436</v>
      </c>
      <c r="N23" s="26">
        <v>0.93418259023354566</v>
      </c>
      <c r="O23" s="26">
        <v>5.0743099787685777</v>
      </c>
      <c r="P23" s="26">
        <v>1.1040339702760085</v>
      </c>
      <c r="Q23" s="26">
        <v>0.12738853503184713</v>
      </c>
      <c r="R23" s="26">
        <v>5.7112526539278132</v>
      </c>
      <c r="S23" s="26">
        <v>0.14861995753715501</v>
      </c>
      <c r="T23" s="26">
        <v>1.8471337579617835</v>
      </c>
      <c r="U23" s="26">
        <v>0.82802547770700641</v>
      </c>
      <c r="V23" s="26">
        <v>7.6008492569002124</v>
      </c>
      <c r="W23" s="26">
        <v>0.14861995753715501</v>
      </c>
      <c r="X23" s="26">
        <v>9.9363057324840778</v>
      </c>
      <c r="Y23" s="26">
        <v>0.46709129511677283</v>
      </c>
      <c r="Z23" s="26">
        <v>7.2611464968152868</v>
      </c>
      <c r="AA23" s="26">
        <v>12.823779193205946</v>
      </c>
      <c r="AB23" s="26">
        <v>8.7685774946921438</v>
      </c>
      <c r="AC23" s="26">
        <v>0.6581740976645436</v>
      </c>
      <c r="AD23" s="26">
        <v>2.1231422505307858E-2</v>
      </c>
      <c r="AE23" s="26">
        <v>0.21231422505307856</v>
      </c>
      <c r="AF23" s="26">
        <v>3.5881104033970277</v>
      </c>
      <c r="AG23" s="26">
        <v>1.2526539278131636</v>
      </c>
      <c r="AH23" s="26">
        <v>13.184713375796179</v>
      </c>
      <c r="AI23" s="26">
        <v>0.21231422505307856</v>
      </c>
      <c r="AJ23" s="26">
        <v>2.5265392781316351</v>
      </c>
      <c r="AK23" s="26">
        <v>0</v>
      </c>
      <c r="AL23" s="26">
        <v>1.2526539278131636</v>
      </c>
      <c r="AM23" s="26">
        <v>0.50955414012738853</v>
      </c>
      <c r="AN23" s="26">
        <v>0.25477707006369427</v>
      </c>
      <c r="AO23" s="26">
        <v>3.0997876857749471</v>
      </c>
      <c r="AP23" s="26">
        <v>4.2462845010615716E-2</v>
      </c>
      <c r="AQ23" s="26">
        <v>2.7600849256900215</v>
      </c>
      <c r="AR23" s="26">
        <v>0.36093418259023358</v>
      </c>
      <c r="AS23" s="18">
        <f t="shared" si="4"/>
        <v>18</v>
      </c>
      <c r="AT23" s="27">
        <f t="shared" si="0"/>
        <v>8</v>
      </c>
      <c r="AU23" s="27">
        <f t="shared" si="1"/>
        <v>0</v>
      </c>
      <c r="AV23" s="19">
        <f t="shared" si="2"/>
        <v>3.1634819532908707</v>
      </c>
      <c r="AW23" s="20">
        <f t="shared" si="3"/>
        <v>0.25477707006369432</v>
      </c>
      <c r="AX23" s="29">
        <f t="shared" si="5"/>
        <v>-2.9087048832271765</v>
      </c>
      <c r="AY23" s="28">
        <v>17.303609341825901</v>
      </c>
      <c r="AZ23" s="28">
        <v>1.2101910828025479</v>
      </c>
      <c r="BA23" s="28">
        <v>7.28</v>
      </c>
      <c r="BB23" s="30" t="s">
        <v>18</v>
      </c>
      <c r="BC23" s="30">
        <v>69</v>
      </c>
      <c r="BD23" s="30" t="s">
        <v>19</v>
      </c>
      <c r="BE23" s="30" t="s">
        <v>19</v>
      </c>
      <c r="BF23" s="30" t="s">
        <v>28</v>
      </c>
      <c r="BG23" s="30" t="s">
        <v>21</v>
      </c>
      <c r="BH23" s="30">
        <v>133</v>
      </c>
      <c r="BI23" s="30" t="s">
        <v>25</v>
      </c>
      <c r="BJ23" s="30">
        <v>240</v>
      </c>
      <c r="BK23" s="32" t="s">
        <v>26</v>
      </c>
    </row>
    <row r="24" spans="1:63" ht="15.95" customHeight="1" x14ac:dyDescent="0.25">
      <c r="A24" s="35" t="s">
        <v>48</v>
      </c>
      <c r="B24" s="33">
        <v>6.3694267515923567E-2</v>
      </c>
      <c r="C24" s="26">
        <v>0</v>
      </c>
      <c r="D24" s="26">
        <v>4.2462845010615716E-2</v>
      </c>
      <c r="E24" s="26">
        <v>2.1231422505307858E-2</v>
      </c>
      <c r="F24" s="26">
        <v>0.33970276008492573</v>
      </c>
      <c r="G24" s="26">
        <v>8.4925690021231431E-2</v>
      </c>
      <c r="H24" s="26">
        <v>3.1847133757961785</v>
      </c>
      <c r="I24" s="26">
        <v>0.38216560509554143</v>
      </c>
      <c r="J24" s="26">
        <v>0.87048832271762211</v>
      </c>
      <c r="K24" s="26">
        <v>0.87048832271762211</v>
      </c>
      <c r="L24" s="26">
        <v>0.16985138004246286</v>
      </c>
      <c r="M24" s="26">
        <v>8.4925690021231431E-2</v>
      </c>
      <c r="N24" s="26">
        <v>0.31847133757961787</v>
      </c>
      <c r="O24" s="26">
        <v>0</v>
      </c>
      <c r="P24" s="26">
        <v>2.8237791932059451</v>
      </c>
      <c r="Q24" s="26">
        <v>2.1231422505307858E-2</v>
      </c>
      <c r="R24" s="26">
        <v>0.53078556263269638</v>
      </c>
      <c r="S24" s="26">
        <v>0.84925690021231426</v>
      </c>
      <c r="T24" s="26">
        <v>0.87048832271762211</v>
      </c>
      <c r="U24" s="26">
        <v>4.7770700636942678</v>
      </c>
      <c r="V24" s="26">
        <v>0</v>
      </c>
      <c r="W24" s="26">
        <v>0.36093418259023358</v>
      </c>
      <c r="X24" s="26">
        <v>2.1231422505307858E-2</v>
      </c>
      <c r="Y24" s="26">
        <v>19.61783439490446</v>
      </c>
      <c r="Z24" s="26">
        <v>4.2462845010615716E-2</v>
      </c>
      <c r="AA24" s="26">
        <v>0.59447983014862005</v>
      </c>
      <c r="AB24" s="26">
        <v>0</v>
      </c>
      <c r="AC24" s="26">
        <v>3.2696390658174099</v>
      </c>
      <c r="AD24" s="26">
        <v>6.3694267515923567E-2</v>
      </c>
      <c r="AE24" s="26">
        <v>1.634819532908705</v>
      </c>
      <c r="AF24" s="26">
        <v>22.399150743099788</v>
      </c>
      <c r="AG24" s="26">
        <v>6.7091295116772827</v>
      </c>
      <c r="AH24" s="26">
        <v>0.12738853503184713</v>
      </c>
      <c r="AI24" s="26">
        <v>2.5690021231422508</v>
      </c>
      <c r="AJ24" s="26">
        <v>0.27600849256900212</v>
      </c>
      <c r="AK24" s="26">
        <v>0.6581740976645436</v>
      </c>
      <c r="AL24" s="26">
        <v>15.966029723991507</v>
      </c>
      <c r="AM24" s="26">
        <v>2.335456475583864</v>
      </c>
      <c r="AN24" s="26">
        <v>0.48832271762208068</v>
      </c>
      <c r="AO24" s="26">
        <v>3.3757961783439492</v>
      </c>
      <c r="AP24" s="26">
        <v>0.16985138004246286</v>
      </c>
      <c r="AQ24" s="26">
        <v>2.5053078556263273</v>
      </c>
      <c r="AR24" s="26">
        <v>0.50955414012738853</v>
      </c>
      <c r="AS24" s="18">
        <f t="shared" si="4"/>
        <v>13</v>
      </c>
      <c r="AT24" s="27">
        <f t="shared" si="0"/>
        <v>4</v>
      </c>
      <c r="AU24" s="27">
        <f t="shared" si="1"/>
        <v>0</v>
      </c>
      <c r="AV24" s="19">
        <f t="shared" si="2"/>
        <v>3.1847133757961785</v>
      </c>
      <c r="AW24" s="20">
        <f t="shared" si="3"/>
        <v>0.12738853503184713</v>
      </c>
      <c r="AX24" s="29">
        <f t="shared" si="5"/>
        <v>-3.0573248407643314</v>
      </c>
      <c r="AY24" s="28">
        <v>80.955414012738856</v>
      </c>
      <c r="AZ24" s="28">
        <v>1.4437367303609343</v>
      </c>
      <c r="BA24" s="28">
        <v>4.3600000000000003</v>
      </c>
      <c r="BB24" s="30" t="s">
        <v>18</v>
      </c>
      <c r="BC24" s="30">
        <v>60</v>
      </c>
      <c r="BD24" s="30" t="s">
        <v>19</v>
      </c>
      <c r="BE24" s="30" t="s">
        <v>19</v>
      </c>
      <c r="BF24" s="30" t="s">
        <v>28</v>
      </c>
      <c r="BG24" s="30" t="s">
        <v>21</v>
      </c>
      <c r="BH24" s="30">
        <v>220</v>
      </c>
      <c r="BI24" s="30" t="s">
        <v>25</v>
      </c>
      <c r="BJ24" s="30">
        <v>456</v>
      </c>
      <c r="BK24" s="32" t="s">
        <v>26</v>
      </c>
    </row>
    <row r="25" spans="1:63" ht="15.95" customHeight="1" x14ac:dyDescent="0.25">
      <c r="A25" s="35" t="s">
        <v>49</v>
      </c>
      <c r="B25" s="33">
        <v>4.2462845010615716E-2</v>
      </c>
      <c r="C25" s="26">
        <v>0</v>
      </c>
      <c r="D25" s="26">
        <v>0</v>
      </c>
      <c r="E25" s="26">
        <v>2.1231422505307858E-2</v>
      </c>
      <c r="F25" s="25">
        <v>0.63694267515923575</v>
      </c>
      <c r="G25" s="26">
        <v>0</v>
      </c>
      <c r="H25" s="26">
        <v>1.634819532908705</v>
      </c>
      <c r="I25" s="26">
        <v>0.89171974522292996</v>
      </c>
      <c r="J25" s="26">
        <v>6.3694267515923567E-2</v>
      </c>
      <c r="K25" s="26">
        <v>4.2462845010615716E-2</v>
      </c>
      <c r="L25" s="26">
        <v>0.10615711252653928</v>
      </c>
      <c r="M25" s="26">
        <v>0.10615711252653928</v>
      </c>
      <c r="N25" s="26">
        <v>0.14861995753715501</v>
      </c>
      <c r="O25" s="26">
        <v>0</v>
      </c>
      <c r="P25" s="26">
        <v>3.8216560509554141</v>
      </c>
      <c r="Q25" s="26">
        <v>8.4925690021231431E-2</v>
      </c>
      <c r="R25" s="26">
        <v>1.167728237791932</v>
      </c>
      <c r="S25" s="26">
        <v>0.78556263269639071</v>
      </c>
      <c r="T25" s="26">
        <v>0.53078556263269638</v>
      </c>
      <c r="U25" s="26">
        <v>28.02547770700637</v>
      </c>
      <c r="V25" s="26">
        <v>0.10615711252653928</v>
      </c>
      <c r="W25" s="26">
        <v>0.50955414012738853</v>
      </c>
      <c r="X25" s="26">
        <v>0.38216560509554143</v>
      </c>
      <c r="Y25" s="26">
        <v>32.887473460721864</v>
      </c>
      <c r="Z25" s="26">
        <v>0.10615711252653928</v>
      </c>
      <c r="AA25" s="26">
        <v>1.5711252653927814</v>
      </c>
      <c r="AB25" s="26">
        <v>0.12738853503184713</v>
      </c>
      <c r="AC25" s="26">
        <v>1.5498938428874736</v>
      </c>
      <c r="AD25" s="26">
        <v>0.31847133757961787</v>
      </c>
      <c r="AE25" s="26">
        <v>0.46709129511677283</v>
      </c>
      <c r="AF25" s="26">
        <v>9.5541401273885356</v>
      </c>
      <c r="AG25" s="26">
        <v>1.5923566878980893</v>
      </c>
      <c r="AH25" s="26">
        <v>0</v>
      </c>
      <c r="AI25" s="26">
        <v>0.57324840764331209</v>
      </c>
      <c r="AJ25" s="26">
        <v>0</v>
      </c>
      <c r="AK25" s="26">
        <v>0.10615711252653928</v>
      </c>
      <c r="AL25" s="26">
        <v>3.0997876857749471</v>
      </c>
      <c r="AM25" s="26">
        <v>0.78556263269639071</v>
      </c>
      <c r="AN25" s="26">
        <v>0.40339702760084928</v>
      </c>
      <c r="AO25" s="26">
        <v>2.1019108280254777</v>
      </c>
      <c r="AP25" s="26">
        <v>0.44585987261146498</v>
      </c>
      <c r="AQ25" s="26">
        <v>4.543524416135881</v>
      </c>
      <c r="AR25" s="26">
        <v>0.6581740976645436</v>
      </c>
      <c r="AS25" s="18">
        <f t="shared" si="4"/>
        <v>12</v>
      </c>
      <c r="AT25" s="27">
        <f t="shared" si="0"/>
        <v>3</v>
      </c>
      <c r="AU25" s="27">
        <f t="shared" si="1"/>
        <v>0</v>
      </c>
      <c r="AV25" s="19">
        <f t="shared" si="2"/>
        <v>5.6475583864118901</v>
      </c>
      <c r="AW25" s="20">
        <f t="shared" si="3"/>
        <v>6.369426751592358E-2</v>
      </c>
      <c r="AX25" s="29">
        <f t="shared" si="5"/>
        <v>-5.5838641188959661</v>
      </c>
      <c r="AY25" s="28">
        <v>86.178343949044589</v>
      </c>
      <c r="AZ25" s="28">
        <v>0.6581740976645436</v>
      </c>
      <c r="BA25" s="28">
        <v>4.17</v>
      </c>
      <c r="BB25" s="30" t="s">
        <v>18</v>
      </c>
      <c r="BC25" s="30">
        <v>60</v>
      </c>
      <c r="BD25" s="30" t="s">
        <v>21</v>
      </c>
      <c r="BE25" s="30" t="s">
        <v>21</v>
      </c>
      <c r="BF25" s="30" t="s">
        <v>28</v>
      </c>
      <c r="BG25" s="30" t="s">
        <v>21</v>
      </c>
      <c r="BH25" s="30">
        <v>57</v>
      </c>
      <c r="BI25" s="30" t="s">
        <v>25</v>
      </c>
      <c r="BJ25" s="30">
        <v>57</v>
      </c>
      <c r="BK25" s="32" t="s">
        <v>26</v>
      </c>
    </row>
    <row r="26" spans="1:63" ht="15.95" customHeight="1" x14ac:dyDescent="0.25">
      <c r="A26" s="35" t="s">
        <v>50</v>
      </c>
      <c r="B26" s="33">
        <v>2.1231422505307858E-2</v>
      </c>
      <c r="C26" s="26">
        <v>2.1231422505307858E-2</v>
      </c>
      <c r="D26" s="26">
        <v>0</v>
      </c>
      <c r="E26" s="26">
        <v>0</v>
      </c>
      <c r="F26" s="25">
        <v>5.8598726114649686</v>
      </c>
      <c r="G26" s="26">
        <v>2.1231422505307858E-2</v>
      </c>
      <c r="H26" s="26">
        <v>2.2080679405520169</v>
      </c>
      <c r="I26" s="26">
        <v>0.10615711252653928</v>
      </c>
      <c r="J26" s="26">
        <v>0.87048832271762211</v>
      </c>
      <c r="K26" s="26">
        <v>4.2462845010615716E-2</v>
      </c>
      <c r="L26" s="26">
        <v>0</v>
      </c>
      <c r="M26" s="26">
        <v>0.46709129511677283</v>
      </c>
      <c r="N26" s="26">
        <v>1.4437367303609343</v>
      </c>
      <c r="O26" s="26">
        <v>0</v>
      </c>
      <c r="P26" s="26">
        <v>5.7537154989384289</v>
      </c>
      <c r="Q26" s="26">
        <v>0</v>
      </c>
      <c r="R26" s="26">
        <v>8.4925690021231431E-2</v>
      </c>
      <c r="S26" s="26">
        <v>0.19108280254777071</v>
      </c>
      <c r="T26" s="26">
        <v>2.2292993630573248</v>
      </c>
      <c r="U26" s="26">
        <v>1.4225053078556265</v>
      </c>
      <c r="V26" s="26">
        <v>0</v>
      </c>
      <c r="W26" s="26">
        <v>0</v>
      </c>
      <c r="X26" s="26">
        <v>0.16985138004246286</v>
      </c>
      <c r="Y26" s="26">
        <v>5.520169851380043</v>
      </c>
      <c r="Z26" s="26">
        <v>2.1231422505307858E-2</v>
      </c>
      <c r="AA26" s="26">
        <v>0.25477707006369427</v>
      </c>
      <c r="AB26" s="26">
        <v>8.4925690021231431E-2</v>
      </c>
      <c r="AC26" s="26">
        <v>2.3566878980891723</v>
      </c>
      <c r="AD26" s="26">
        <v>0</v>
      </c>
      <c r="AE26" s="26">
        <v>0.31847133757961787</v>
      </c>
      <c r="AF26" s="26">
        <v>14.0552016985138</v>
      </c>
      <c r="AG26" s="26">
        <v>15.732484076433121</v>
      </c>
      <c r="AH26" s="26">
        <v>0</v>
      </c>
      <c r="AI26" s="26">
        <v>0.99787685774946921</v>
      </c>
      <c r="AJ26" s="26">
        <v>0.99787685774946921</v>
      </c>
      <c r="AK26" s="26">
        <v>0.40339702760084928</v>
      </c>
      <c r="AL26" s="26">
        <v>23.566878980891719</v>
      </c>
      <c r="AM26" s="26">
        <v>0.87048832271762211</v>
      </c>
      <c r="AN26" s="26">
        <v>0.57324840764331209</v>
      </c>
      <c r="AO26" s="26">
        <v>8.7685774946921438</v>
      </c>
      <c r="AP26" s="26">
        <v>0.14861995753715501</v>
      </c>
      <c r="AQ26" s="26">
        <v>3.6518046709129512</v>
      </c>
      <c r="AR26" s="26">
        <v>0.76433121019108285</v>
      </c>
      <c r="AS26" s="18">
        <f t="shared" si="4"/>
        <v>13</v>
      </c>
      <c r="AT26" s="27">
        <f t="shared" si="0"/>
        <v>7</v>
      </c>
      <c r="AU26" s="27">
        <f t="shared" si="1"/>
        <v>0</v>
      </c>
      <c r="AV26" s="19">
        <f t="shared" si="2"/>
        <v>4.5647558386411893</v>
      </c>
      <c r="AW26" s="20">
        <f t="shared" si="3"/>
        <v>4.2462845010615716E-2</v>
      </c>
      <c r="AX26" s="29">
        <f t="shared" si="5"/>
        <v>-4.5222929936305736</v>
      </c>
      <c r="AY26" s="28">
        <v>71.613588110403398</v>
      </c>
      <c r="AZ26" s="28">
        <v>0.36093418259023358</v>
      </c>
      <c r="BA26" s="28">
        <v>6.98</v>
      </c>
      <c r="BB26" s="30" t="s">
        <v>18</v>
      </c>
      <c r="BC26" s="30">
        <v>68</v>
      </c>
      <c r="BD26" s="30" t="s">
        <v>19</v>
      </c>
      <c r="BE26" s="30" t="s">
        <v>19</v>
      </c>
      <c r="BF26" s="30" t="s">
        <v>28</v>
      </c>
      <c r="BG26" s="30" t="s">
        <v>19</v>
      </c>
      <c r="BH26" s="30">
        <v>66</v>
      </c>
      <c r="BI26" s="30" t="s">
        <v>25</v>
      </c>
      <c r="BJ26" s="30">
        <v>110</v>
      </c>
      <c r="BK26" s="32" t="s">
        <v>26</v>
      </c>
    </row>
    <row r="27" spans="1:63" ht="15.95" customHeight="1" x14ac:dyDescent="0.25">
      <c r="A27" s="35" t="s">
        <v>51</v>
      </c>
      <c r="B27" s="33">
        <v>0</v>
      </c>
      <c r="C27" s="26">
        <v>0</v>
      </c>
      <c r="D27" s="26">
        <v>0</v>
      </c>
      <c r="E27" s="26">
        <v>0</v>
      </c>
      <c r="F27" s="26">
        <v>4.2462845010615716E-2</v>
      </c>
      <c r="G27" s="26">
        <v>0</v>
      </c>
      <c r="H27" s="26">
        <v>0.50955414012738853</v>
      </c>
      <c r="I27" s="26">
        <v>2.1231422505307858E-2</v>
      </c>
      <c r="J27" s="26">
        <v>0.10615711252653928</v>
      </c>
      <c r="K27" s="26">
        <v>0.29723991507431002</v>
      </c>
      <c r="L27" s="26">
        <v>0</v>
      </c>
      <c r="M27" s="26">
        <v>6.3694267515923567E-2</v>
      </c>
      <c r="N27" s="26">
        <v>0.48832271762208068</v>
      </c>
      <c r="O27" s="26">
        <v>0</v>
      </c>
      <c r="P27" s="26">
        <v>0</v>
      </c>
      <c r="Q27" s="26">
        <v>0</v>
      </c>
      <c r="R27" s="26">
        <v>0.25477707006369427</v>
      </c>
      <c r="S27" s="26">
        <v>0</v>
      </c>
      <c r="T27" s="26">
        <v>1.0828025477707006</v>
      </c>
      <c r="U27" s="26">
        <v>0.53078556263269638</v>
      </c>
      <c r="V27" s="26">
        <v>0</v>
      </c>
      <c r="W27" s="26">
        <v>0</v>
      </c>
      <c r="X27" s="26">
        <v>0.12738853503184713</v>
      </c>
      <c r="Y27" s="26">
        <v>0.76433121019108285</v>
      </c>
      <c r="Z27" s="26">
        <v>0</v>
      </c>
      <c r="AA27" s="26">
        <v>0.42462845010615713</v>
      </c>
      <c r="AB27" s="26">
        <v>2.1231422505307858E-2</v>
      </c>
      <c r="AC27" s="26">
        <v>0.80679405520169856</v>
      </c>
      <c r="AD27" s="26">
        <v>0</v>
      </c>
      <c r="AE27" s="26">
        <v>1.3163481953290872</v>
      </c>
      <c r="AF27" s="26">
        <v>1.2101910828025479</v>
      </c>
      <c r="AG27" s="26">
        <v>2.6751592356687901</v>
      </c>
      <c r="AH27" s="26">
        <v>0</v>
      </c>
      <c r="AI27" s="26">
        <v>24.925690021231421</v>
      </c>
      <c r="AJ27" s="26">
        <v>6.3694267515923567E-2</v>
      </c>
      <c r="AK27" s="26">
        <v>30.339702760084926</v>
      </c>
      <c r="AL27" s="26">
        <v>0.29723991507431002</v>
      </c>
      <c r="AM27" s="26">
        <v>4.9256900212314232</v>
      </c>
      <c r="AN27" s="26">
        <v>14.140127388535031</v>
      </c>
      <c r="AO27" s="26">
        <v>6.7940552016985141</v>
      </c>
      <c r="AP27" s="26">
        <v>3.3545647558386413</v>
      </c>
      <c r="AQ27" s="26">
        <v>4.0339702760084926</v>
      </c>
      <c r="AR27" s="26">
        <v>0.38216560509554143</v>
      </c>
      <c r="AS27" s="18">
        <f t="shared" si="4"/>
        <v>11</v>
      </c>
      <c r="AT27" s="27">
        <f t="shared" si="0"/>
        <v>4</v>
      </c>
      <c r="AU27" s="27">
        <f t="shared" si="1"/>
        <v>0</v>
      </c>
      <c r="AV27" s="19">
        <f t="shared" si="2"/>
        <v>7.7707006369426752</v>
      </c>
      <c r="AW27" s="20">
        <f t="shared" si="3"/>
        <v>0</v>
      </c>
      <c r="AX27" s="29">
        <f t="shared" si="5"/>
        <v>-7.7707006369426752</v>
      </c>
      <c r="AY27" s="28">
        <v>89.235668789808926</v>
      </c>
      <c r="AZ27" s="28">
        <v>8.4925690021231431E-2</v>
      </c>
      <c r="BA27" s="28">
        <v>1.77</v>
      </c>
      <c r="BB27" s="30" t="s">
        <v>18</v>
      </c>
      <c r="BC27" s="30">
        <v>78</v>
      </c>
      <c r="BD27" s="30" t="s">
        <v>21</v>
      </c>
      <c r="BE27" s="30" t="s">
        <v>19</v>
      </c>
      <c r="BF27" s="30" t="s">
        <v>28</v>
      </c>
      <c r="BG27" s="30" t="s">
        <v>21</v>
      </c>
      <c r="BH27" s="30">
        <v>117</v>
      </c>
      <c r="BI27" s="30" t="s">
        <v>22</v>
      </c>
      <c r="BJ27" s="30">
        <v>178</v>
      </c>
      <c r="BK27" s="32" t="s">
        <v>26</v>
      </c>
    </row>
    <row r="28" spans="1:63" ht="15.95" customHeight="1" x14ac:dyDescent="0.25">
      <c r="A28" s="35" t="s">
        <v>52</v>
      </c>
      <c r="B28" s="33">
        <v>2.1231422505307858E-2</v>
      </c>
      <c r="C28" s="26">
        <v>0</v>
      </c>
      <c r="D28" s="26">
        <v>4.2462845010615716E-2</v>
      </c>
      <c r="E28" s="26">
        <v>0</v>
      </c>
      <c r="F28" s="26">
        <v>0</v>
      </c>
      <c r="G28" s="26">
        <v>0</v>
      </c>
      <c r="H28" s="26">
        <v>0.10615711252653928</v>
      </c>
      <c r="I28" s="26">
        <v>2.1231422505307858E-2</v>
      </c>
      <c r="J28" s="26">
        <v>0</v>
      </c>
      <c r="K28" s="26">
        <v>2.1231422505307858E-2</v>
      </c>
      <c r="L28" s="26">
        <v>2.1231422505307858E-2</v>
      </c>
      <c r="M28" s="26">
        <v>4.2462845010615716E-2</v>
      </c>
      <c r="N28" s="26">
        <v>0.42462845010615713</v>
      </c>
      <c r="O28" s="26">
        <v>0</v>
      </c>
      <c r="P28" s="26">
        <v>0.63694267515923575</v>
      </c>
      <c r="Q28" s="26">
        <v>2.1231422505307858E-2</v>
      </c>
      <c r="R28" s="26">
        <v>2.1231422505307858E-2</v>
      </c>
      <c r="S28" s="26">
        <v>0</v>
      </c>
      <c r="T28" s="26">
        <v>0.40339702760084928</v>
      </c>
      <c r="U28" s="26">
        <v>0.16985138004246286</v>
      </c>
      <c r="V28" s="26">
        <v>0</v>
      </c>
      <c r="W28" s="26">
        <v>0</v>
      </c>
      <c r="X28" s="26">
        <v>0</v>
      </c>
      <c r="Y28" s="26">
        <v>6.3694267515923567E-2</v>
      </c>
      <c r="Z28" s="26">
        <v>0</v>
      </c>
      <c r="AA28" s="26">
        <v>0.72186836518046715</v>
      </c>
      <c r="AB28" s="26">
        <v>0.10615711252653928</v>
      </c>
      <c r="AC28" s="26">
        <v>0.40339702760084928</v>
      </c>
      <c r="AD28" s="26">
        <v>0</v>
      </c>
      <c r="AE28" s="26">
        <v>0.48832271762208068</v>
      </c>
      <c r="AF28" s="26">
        <v>0.23354564755838642</v>
      </c>
      <c r="AG28" s="26">
        <v>6.3694267515923567E-2</v>
      </c>
      <c r="AH28" s="26">
        <v>0</v>
      </c>
      <c r="AI28" s="26">
        <v>11.231422505307856</v>
      </c>
      <c r="AJ28" s="26">
        <v>2.1231422505307858E-2</v>
      </c>
      <c r="AK28" s="26">
        <v>17.643312101910826</v>
      </c>
      <c r="AL28" s="26">
        <v>2.1231422505307858E-2</v>
      </c>
      <c r="AM28" s="26">
        <v>1.2526539278131636</v>
      </c>
      <c r="AN28" s="26">
        <v>20.70063694267516</v>
      </c>
      <c r="AO28" s="26">
        <v>7.0276008492569</v>
      </c>
      <c r="AP28" s="26">
        <v>24.203821656050955</v>
      </c>
      <c r="AQ28" s="26">
        <v>13.099787685774947</v>
      </c>
      <c r="AR28" s="26">
        <v>0.76433121019108285</v>
      </c>
      <c r="AS28" s="18">
        <f t="shared" si="4"/>
        <v>7</v>
      </c>
      <c r="AT28" s="27">
        <f t="shared" si="0"/>
        <v>6</v>
      </c>
      <c r="AU28" s="27">
        <f t="shared" si="1"/>
        <v>0</v>
      </c>
      <c r="AV28" s="19">
        <f t="shared" si="2"/>
        <v>38.067940552016985</v>
      </c>
      <c r="AW28" s="20">
        <f t="shared" si="3"/>
        <v>6.369426751592358E-2</v>
      </c>
      <c r="AX28" s="29">
        <f t="shared" si="5"/>
        <v>-38.004246284501065</v>
      </c>
      <c r="AY28" s="28">
        <v>81.783439490445858</v>
      </c>
      <c r="AZ28" s="28">
        <v>8.4925690021231431E-2</v>
      </c>
      <c r="BA28" s="28">
        <v>1.17</v>
      </c>
      <c r="BB28" s="30" t="s">
        <v>30</v>
      </c>
      <c r="BC28" s="30">
        <v>70</v>
      </c>
      <c r="BD28" s="30" t="s">
        <v>19</v>
      </c>
      <c r="BE28" s="30" t="s">
        <v>19</v>
      </c>
      <c r="BF28" s="30" t="s">
        <v>28</v>
      </c>
      <c r="BG28" s="30" t="s">
        <v>21</v>
      </c>
      <c r="BH28" s="30">
        <v>49</v>
      </c>
      <c r="BI28" s="30" t="s">
        <v>25</v>
      </c>
      <c r="BJ28" s="30">
        <v>57</v>
      </c>
      <c r="BK28" s="32" t="s">
        <v>26</v>
      </c>
    </row>
    <row r="29" spans="1:63" ht="15.95" customHeight="1" x14ac:dyDescent="0.25">
      <c r="A29" s="35" t="s">
        <v>53</v>
      </c>
      <c r="B29" s="33">
        <v>2.1231422505307858E-2</v>
      </c>
      <c r="C29" s="26">
        <v>0</v>
      </c>
      <c r="D29" s="26">
        <v>0.10615711252653928</v>
      </c>
      <c r="E29" s="26">
        <v>2.1231422505307858E-2</v>
      </c>
      <c r="F29" s="26">
        <v>8.4925690021231431E-2</v>
      </c>
      <c r="G29" s="26">
        <v>0</v>
      </c>
      <c r="H29" s="26">
        <v>6.3694267515923567E-2</v>
      </c>
      <c r="I29" s="26">
        <v>2.1231422505307858E-2</v>
      </c>
      <c r="J29" s="26">
        <v>2.1231422505307858E-2</v>
      </c>
      <c r="K29" s="26">
        <v>0.48832271762208068</v>
      </c>
      <c r="L29" s="26">
        <v>0</v>
      </c>
      <c r="M29" s="26">
        <v>8.4925690021231431E-2</v>
      </c>
      <c r="N29" s="26">
        <v>6.3694267515923567E-2</v>
      </c>
      <c r="O29" s="26">
        <v>0</v>
      </c>
      <c r="P29" s="26">
        <v>0</v>
      </c>
      <c r="Q29" s="26">
        <v>0</v>
      </c>
      <c r="R29" s="26">
        <v>0</v>
      </c>
      <c r="S29" s="26">
        <v>2.1231422505307858E-2</v>
      </c>
      <c r="T29" s="26">
        <v>0.25477707006369427</v>
      </c>
      <c r="U29" s="26">
        <v>0</v>
      </c>
      <c r="V29" s="26">
        <v>0</v>
      </c>
      <c r="W29" s="26">
        <v>0</v>
      </c>
      <c r="X29" s="26">
        <v>0</v>
      </c>
      <c r="Y29" s="26">
        <v>0.12738853503184713</v>
      </c>
      <c r="Z29" s="26">
        <v>0</v>
      </c>
      <c r="AA29" s="26">
        <v>0.19108280254777071</v>
      </c>
      <c r="AB29" s="26">
        <v>4.2462845010615716E-2</v>
      </c>
      <c r="AC29" s="26">
        <v>1.0403397027600849</v>
      </c>
      <c r="AD29" s="26">
        <v>0</v>
      </c>
      <c r="AE29" s="26">
        <v>2.1231422505307858E-2</v>
      </c>
      <c r="AF29" s="26">
        <v>4.2462845010615716E-2</v>
      </c>
      <c r="AG29" s="26">
        <v>4.2462845010615716E-2</v>
      </c>
      <c r="AH29" s="26">
        <v>0</v>
      </c>
      <c r="AI29" s="26">
        <v>3.3121019108280256</v>
      </c>
      <c r="AJ29" s="26">
        <v>8.4925690021231431E-2</v>
      </c>
      <c r="AK29" s="26">
        <v>32.781316348195325</v>
      </c>
      <c r="AL29" s="26">
        <v>0</v>
      </c>
      <c r="AM29" s="26">
        <v>0.29723991507431002</v>
      </c>
      <c r="AN29" s="26">
        <v>4.1401273885350314</v>
      </c>
      <c r="AO29" s="26">
        <v>1.2101910828025479</v>
      </c>
      <c r="AP29" s="26">
        <v>34.925690021231418</v>
      </c>
      <c r="AQ29" s="26">
        <v>11.592356687898089</v>
      </c>
      <c r="AR29" s="26">
        <v>8.8959660297239918</v>
      </c>
      <c r="AS29" s="18">
        <f t="shared" si="4"/>
        <v>8</v>
      </c>
      <c r="AT29" s="27">
        <f t="shared" si="0"/>
        <v>4</v>
      </c>
      <c r="AU29" s="27">
        <f t="shared" si="1"/>
        <v>0</v>
      </c>
      <c r="AV29" s="19">
        <f t="shared" si="2"/>
        <v>55.414012738853501</v>
      </c>
      <c r="AW29" s="20">
        <f t="shared" si="3"/>
        <v>0.14861995753715498</v>
      </c>
      <c r="AX29" s="29">
        <f t="shared" si="5"/>
        <v>-55.265392781316343</v>
      </c>
      <c r="AY29" s="28">
        <v>89.681528662420391</v>
      </c>
      <c r="AZ29" s="28">
        <v>0.78556263269639071</v>
      </c>
      <c r="BA29" s="28">
        <v>1.72</v>
      </c>
      <c r="BB29" s="30" t="s">
        <v>18</v>
      </c>
      <c r="BC29" s="30">
        <v>40</v>
      </c>
      <c r="BD29" s="30" t="s">
        <v>19</v>
      </c>
      <c r="BE29" s="30" t="s">
        <v>19</v>
      </c>
      <c r="BF29" s="30" t="s">
        <v>20</v>
      </c>
      <c r="BG29" s="30" t="s">
        <v>19</v>
      </c>
      <c r="BH29" s="30">
        <v>606</v>
      </c>
      <c r="BI29" s="30" t="s">
        <v>25</v>
      </c>
      <c r="BJ29" s="30">
        <v>710</v>
      </c>
      <c r="BK29" s="32" t="s">
        <v>26</v>
      </c>
    </row>
    <row r="30" spans="1:63" ht="15.95" customHeight="1" x14ac:dyDescent="0.25">
      <c r="A30" s="35" t="s">
        <v>54</v>
      </c>
      <c r="B30" s="33">
        <v>0</v>
      </c>
      <c r="C30" s="26">
        <v>0</v>
      </c>
      <c r="D30" s="26">
        <v>2.1231422505307858E-2</v>
      </c>
      <c r="E30" s="26">
        <v>0</v>
      </c>
      <c r="F30" s="26">
        <v>0.10615711252653928</v>
      </c>
      <c r="G30" s="26">
        <v>2.1231422505307858E-2</v>
      </c>
      <c r="H30" s="26">
        <v>0.38216560509554143</v>
      </c>
      <c r="I30" s="26">
        <v>2.1231422505307858E-2</v>
      </c>
      <c r="J30" s="26">
        <v>0.14861995753715501</v>
      </c>
      <c r="K30" s="26">
        <v>2.1231422505307858E-2</v>
      </c>
      <c r="L30" s="26">
        <v>0</v>
      </c>
      <c r="M30" s="26">
        <v>6.3694267515923567E-2</v>
      </c>
      <c r="N30" s="26">
        <v>0.25477707006369427</v>
      </c>
      <c r="O30" s="26">
        <v>0</v>
      </c>
      <c r="P30" s="26">
        <v>2.1231422505307858E-2</v>
      </c>
      <c r="Q30" s="26">
        <v>0</v>
      </c>
      <c r="R30" s="26">
        <v>0</v>
      </c>
      <c r="S30" s="26">
        <v>2.1231422505307858E-2</v>
      </c>
      <c r="T30" s="26">
        <v>0.21231422505307856</v>
      </c>
      <c r="U30" s="26">
        <v>0.29723991507431002</v>
      </c>
      <c r="V30" s="26">
        <v>0</v>
      </c>
      <c r="W30" s="26">
        <v>0</v>
      </c>
      <c r="X30" s="26">
        <v>8.4925690021231431E-2</v>
      </c>
      <c r="Y30" s="26">
        <v>0.50955414012738853</v>
      </c>
      <c r="Z30" s="26">
        <v>2.1231422505307858E-2</v>
      </c>
      <c r="AA30" s="26">
        <v>0.21231422505307856</v>
      </c>
      <c r="AB30" s="26">
        <v>4.2462845010615716E-2</v>
      </c>
      <c r="AC30" s="26">
        <v>1.0828025477707006</v>
      </c>
      <c r="AD30" s="26">
        <v>0</v>
      </c>
      <c r="AE30" s="26">
        <v>4.2462845010615716E-2</v>
      </c>
      <c r="AF30" s="26">
        <v>0.84925690021231426</v>
      </c>
      <c r="AG30" s="26">
        <v>2.4203821656050959</v>
      </c>
      <c r="AH30" s="26">
        <v>2.1231422505307858E-2</v>
      </c>
      <c r="AI30" s="26">
        <v>1.910828025477707</v>
      </c>
      <c r="AJ30" s="26">
        <v>0.16985138004246286</v>
      </c>
      <c r="AK30" s="26">
        <v>3.2908704883227178</v>
      </c>
      <c r="AL30" s="26">
        <v>0.46709129511677283</v>
      </c>
      <c r="AM30" s="26">
        <v>0.38216560509554143</v>
      </c>
      <c r="AN30" s="26">
        <v>2.6751592356687901</v>
      </c>
      <c r="AO30" s="26">
        <v>4.0976645435244157</v>
      </c>
      <c r="AP30" s="26">
        <v>12.505307855626327</v>
      </c>
      <c r="AQ30" s="26">
        <v>36.13588110403397</v>
      </c>
      <c r="AR30" s="26">
        <v>31.486199575371547</v>
      </c>
      <c r="AS30" s="18">
        <f t="shared" si="4"/>
        <v>9</v>
      </c>
      <c r="AT30" s="27">
        <f t="shared" si="0"/>
        <v>3</v>
      </c>
      <c r="AU30" s="27">
        <f t="shared" si="1"/>
        <v>0</v>
      </c>
      <c r="AV30" s="19">
        <f t="shared" si="2"/>
        <v>80.127388535031841</v>
      </c>
      <c r="AW30" s="20">
        <f t="shared" si="3"/>
        <v>2.1231422505307858E-2</v>
      </c>
      <c r="AX30" s="29">
        <f t="shared" si="5"/>
        <v>-80.106157112526532</v>
      </c>
      <c r="AY30" s="28">
        <v>88.492569002123147</v>
      </c>
      <c r="AZ30" s="28">
        <v>0.42462845010615713</v>
      </c>
      <c r="BA30" s="28">
        <v>2.52</v>
      </c>
      <c r="BB30" s="30" t="s">
        <v>18</v>
      </c>
      <c r="BC30" s="30">
        <v>67</v>
      </c>
      <c r="BD30" s="30" t="s">
        <v>21</v>
      </c>
      <c r="BE30" s="30" t="s">
        <v>21</v>
      </c>
      <c r="BF30" s="30" t="s">
        <v>28</v>
      </c>
      <c r="BG30" s="30" t="s">
        <v>21</v>
      </c>
      <c r="BH30" s="30">
        <v>53</v>
      </c>
      <c r="BI30" s="30" t="s">
        <v>25</v>
      </c>
      <c r="BJ30" s="30">
        <v>53</v>
      </c>
      <c r="BK30" s="32" t="s">
        <v>26</v>
      </c>
    </row>
    <row r="31" spans="1:63" ht="15.95" customHeight="1" x14ac:dyDescent="0.25">
      <c r="AI31" s="36"/>
      <c r="BD31"/>
      <c r="BE31"/>
      <c r="BF31"/>
      <c r="BH31"/>
      <c r="BI31"/>
      <c r="BJ31"/>
    </row>
    <row r="32" spans="1:63" s="40" customFormat="1" ht="15.95" customHeight="1" x14ac:dyDescent="0.25">
      <c r="A32" s="37" t="s">
        <v>55</v>
      </c>
      <c r="B32" s="38">
        <v>2.5106157112526502</v>
      </c>
      <c r="C32" s="39">
        <v>0.435244161358811</v>
      </c>
      <c r="D32" s="39">
        <v>1.4065817409766499</v>
      </c>
      <c r="E32" s="39">
        <v>0.52547770700636898</v>
      </c>
      <c r="F32" s="39">
        <v>0.50424628450106201</v>
      </c>
      <c r="G32" s="39">
        <v>0.76963906581741004</v>
      </c>
      <c r="H32" s="39">
        <v>2.8556263269639102</v>
      </c>
      <c r="I32" s="39">
        <v>1.1252653927813201</v>
      </c>
      <c r="J32" s="39">
        <v>0.82802547770700596</v>
      </c>
      <c r="K32" s="39">
        <v>0.75371549893842904</v>
      </c>
      <c r="L32" s="39">
        <v>3.3439490445859898</v>
      </c>
      <c r="M32" s="39">
        <v>2.02229299363057</v>
      </c>
      <c r="N32" s="39">
        <v>1.92675159235669</v>
      </c>
      <c r="O32" s="39">
        <v>0.36093418259023402</v>
      </c>
      <c r="P32" s="39">
        <v>2.0806794055201698</v>
      </c>
      <c r="Q32" s="39">
        <v>0.90764331210191096</v>
      </c>
      <c r="R32" s="39">
        <v>4.7186836518046702</v>
      </c>
      <c r="S32" s="39">
        <v>1.2154989384288699</v>
      </c>
      <c r="T32" s="39">
        <v>0.774946921443737</v>
      </c>
      <c r="U32" s="39">
        <v>0.92356687898089196</v>
      </c>
      <c r="V32" s="39">
        <v>0.854564755838641</v>
      </c>
      <c r="W32" s="39">
        <v>1.1305732484076401</v>
      </c>
      <c r="X32" s="39">
        <v>1.6135881104034</v>
      </c>
      <c r="Y32" s="39">
        <v>2.0382165605095501</v>
      </c>
      <c r="Z32" s="39">
        <v>2.6114649681528701</v>
      </c>
      <c r="AA32" s="39">
        <v>2.6857749469214398</v>
      </c>
      <c r="AB32" s="39">
        <v>0.435244161358811</v>
      </c>
      <c r="AC32" s="39">
        <v>1.54458598726115</v>
      </c>
      <c r="AD32" s="39">
        <v>0.249469214437367</v>
      </c>
      <c r="AE32" s="39">
        <v>0.94479830148620003</v>
      </c>
      <c r="AF32" s="39">
        <v>7.8609341825902304</v>
      </c>
      <c r="AG32" s="39">
        <v>3.7898089171974498</v>
      </c>
      <c r="AH32" s="39">
        <v>1.86836518046709</v>
      </c>
      <c r="AI32" s="39">
        <v>2.1921443736730399</v>
      </c>
      <c r="AJ32" s="39">
        <v>0.84394904458598696</v>
      </c>
      <c r="AK32" s="39">
        <v>0.69532908704883201</v>
      </c>
      <c r="AL32" s="39">
        <v>1.1199575371549899</v>
      </c>
      <c r="AM32" s="39">
        <v>1.7197452229299399</v>
      </c>
      <c r="AN32" s="39">
        <v>0.47239915074310002</v>
      </c>
      <c r="AO32" s="39">
        <v>2.2239915074310002</v>
      </c>
      <c r="AP32" s="39">
        <v>0.201698513800425</v>
      </c>
      <c r="AQ32" s="39">
        <v>2.3779193205944802</v>
      </c>
      <c r="AR32" s="39">
        <v>0.36624203821656098</v>
      </c>
      <c r="BC32"/>
      <c r="BD32"/>
      <c r="BE32"/>
      <c r="BF32"/>
      <c r="BH32"/>
      <c r="BI32"/>
      <c r="BJ32"/>
    </row>
    <row r="33" spans="1:55" ht="15.95" customHeight="1" x14ac:dyDescent="0.25">
      <c r="A33" s="37" t="s">
        <v>56</v>
      </c>
      <c r="B33" s="38">
        <v>2.0717736E-2</v>
      </c>
      <c r="C33" s="39">
        <v>1.5222315E-2</v>
      </c>
      <c r="D33" s="39">
        <v>4.2966559000000001E-2</v>
      </c>
      <c r="E33" s="39">
        <v>3.7025990000000002E-2</v>
      </c>
      <c r="F33" s="39">
        <v>4.2897905E-2</v>
      </c>
      <c r="G33" s="39">
        <v>6.1576321000000003E-2</v>
      </c>
      <c r="H33" s="39">
        <v>6.4325782999999997E-2</v>
      </c>
      <c r="I33" s="39">
        <v>0.10009971099999999</v>
      </c>
      <c r="J33" s="39">
        <v>0.16019108900000001</v>
      </c>
      <c r="K33" s="39">
        <v>0.231869345</v>
      </c>
      <c r="L33" s="39">
        <v>0.30351890399999998</v>
      </c>
      <c r="M33" s="39">
        <v>0.33763197</v>
      </c>
      <c r="N33" s="39">
        <v>0.45104836300000001</v>
      </c>
      <c r="O33" s="39">
        <v>0.63524902699999997</v>
      </c>
      <c r="P33" s="39">
        <v>0.77002775800000001</v>
      </c>
      <c r="Q33" s="39">
        <v>0.90458542900000005</v>
      </c>
      <c r="R33" s="39">
        <v>0.99100597700000004</v>
      </c>
      <c r="S33" s="39">
        <v>0.97120512800000003</v>
      </c>
      <c r="T33" s="39">
        <v>0.83015895699999998</v>
      </c>
      <c r="U33" s="39">
        <v>0.83953764900000005</v>
      </c>
      <c r="V33" s="39">
        <v>0.820831117</v>
      </c>
      <c r="W33" s="39">
        <v>0.81966265900000002</v>
      </c>
      <c r="X33" s="39">
        <v>0.79467842799999999</v>
      </c>
      <c r="Y33" s="39">
        <v>0.71124956900000003</v>
      </c>
      <c r="Z33" s="39">
        <v>0.69688401300000002</v>
      </c>
      <c r="AA33" s="39">
        <v>0.64439632700000005</v>
      </c>
      <c r="AB33" s="39">
        <v>0.54138334899999996</v>
      </c>
      <c r="AC33" s="39">
        <v>0.52919176300000004</v>
      </c>
      <c r="AD33" s="39">
        <v>0.51609940200000004</v>
      </c>
      <c r="AE33" s="39">
        <v>0.45744988199999997</v>
      </c>
      <c r="AF33" s="39">
        <v>0.419601744</v>
      </c>
      <c r="AG33" s="39">
        <v>0.38828390099999999</v>
      </c>
      <c r="AH33" s="39">
        <v>0.345654664</v>
      </c>
      <c r="AI33" s="39">
        <v>0.30819319499999998</v>
      </c>
      <c r="AJ33" s="39">
        <v>0.27954370299999998</v>
      </c>
      <c r="AK33" s="39">
        <v>0.24680348999999999</v>
      </c>
      <c r="AL33" s="39">
        <v>0.234160599</v>
      </c>
      <c r="AM33" s="39">
        <v>0.13769585100000001</v>
      </c>
      <c r="AN33" s="39">
        <v>6.5912450999999997E-2</v>
      </c>
      <c r="AO33" s="39">
        <v>4.0525350000000003E-3</v>
      </c>
      <c r="AP33" s="39">
        <v>4.7455707E-2</v>
      </c>
      <c r="AQ33" s="41">
        <v>7.7373379999999999E-3</v>
      </c>
      <c r="AR33" s="41">
        <v>1.6740794E-2</v>
      </c>
      <c r="AS33" s="42"/>
      <c r="AT33" s="42"/>
      <c r="BC33" s="8"/>
    </row>
    <row r="34" spans="1:55" ht="15.95" customHeight="1" x14ac:dyDescent="0.25">
      <c r="A34" s="37" t="s">
        <v>57</v>
      </c>
      <c r="B34" s="38">
        <v>0.302861832</v>
      </c>
      <c r="C34" s="39">
        <v>0.29080698599999999</v>
      </c>
      <c r="D34" s="39">
        <v>0.397429437</v>
      </c>
      <c r="E34" s="39">
        <v>0.38550096</v>
      </c>
      <c r="F34" s="39">
        <v>0.38938383700000001</v>
      </c>
      <c r="G34" s="39">
        <v>0.40414445100000002</v>
      </c>
      <c r="H34" s="39">
        <v>0.449680095</v>
      </c>
      <c r="I34" s="39">
        <v>0.47286895299999998</v>
      </c>
      <c r="J34" s="39">
        <v>0.53142278700000001</v>
      </c>
      <c r="K34" s="39">
        <v>0.56660206400000002</v>
      </c>
      <c r="L34" s="39">
        <v>0.61796783899999996</v>
      </c>
      <c r="M34" s="39">
        <v>0.63459216600000001</v>
      </c>
      <c r="N34" s="39">
        <v>0.71230791299999996</v>
      </c>
      <c r="O34" s="39">
        <v>0.78699978599999998</v>
      </c>
      <c r="P34" s="39">
        <v>0.88191046200000001</v>
      </c>
      <c r="Q34" s="39">
        <v>0.94740128800000001</v>
      </c>
      <c r="R34" s="39">
        <v>1.004913248</v>
      </c>
      <c r="S34" s="39">
        <v>1.0165243559999999</v>
      </c>
      <c r="T34" s="39">
        <v>1.091804547</v>
      </c>
      <c r="U34" s="39">
        <v>1.0958010309999999</v>
      </c>
      <c r="V34" s="39">
        <v>1.114252756</v>
      </c>
      <c r="W34" s="39">
        <v>1.10020377</v>
      </c>
      <c r="X34" s="39">
        <v>1.1323919149999999</v>
      </c>
      <c r="Y34" s="39">
        <v>1.181990463</v>
      </c>
      <c r="Z34" s="39">
        <v>1.192485322</v>
      </c>
      <c r="AA34" s="39">
        <v>1.222417517</v>
      </c>
      <c r="AB34" s="39">
        <v>1.3058235460000001</v>
      </c>
      <c r="AC34" s="39">
        <v>1.2833706600000001</v>
      </c>
      <c r="AD34" s="39">
        <v>1.323582279</v>
      </c>
      <c r="AE34" s="39">
        <v>1.403651516</v>
      </c>
      <c r="AF34" s="39">
        <v>1.4289827939999999</v>
      </c>
      <c r="AG34" s="39">
        <v>1.4684885649999999</v>
      </c>
      <c r="AH34" s="39">
        <v>1.558611959</v>
      </c>
      <c r="AI34" s="39">
        <v>1.5972546329999999</v>
      </c>
      <c r="AJ34" s="39">
        <v>1.5658730489999999</v>
      </c>
      <c r="AK34" s="39">
        <v>1.70280524</v>
      </c>
      <c r="AL34" s="39">
        <v>1.7269168669999999</v>
      </c>
      <c r="AM34" s="39">
        <v>1.999012107</v>
      </c>
      <c r="AN34" s="39">
        <v>2.289532951</v>
      </c>
      <c r="AO34" s="47">
        <v>4.2274900840000003</v>
      </c>
      <c r="AP34" s="47">
        <v>2.5021483959999999</v>
      </c>
      <c r="AQ34" s="48">
        <v>3.3180167900000002</v>
      </c>
      <c r="AR34" s="48">
        <v>3.0283926870000002</v>
      </c>
      <c r="AS34" s="42"/>
      <c r="AT34" s="42"/>
    </row>
    <row r="35" spans="1:55" s="44" customFormat="1" ht="14.25" x14ac:dyDescent="0.2">
      <c r="A35" s="45" t="s">
        <v>58</v>
      </c>
      <c r="B35" s="50">
        <v>0.77248244717848602</v>
      </c>
      <c r="C35" s="49">
        <v>0.91963072627193099</v>
      </c>
      <c r="D35" s="49">
        <v>0.81631225313819</v>
      </c>
      <c r="E35" s="49">
        <v>0.85431651590331303</v>
      </c>
      <c r="F35" s="49">
        <v>0.98079705412123597</v>
      </c>
      <c r="G35" s="49">
        <v>0.49250961589673098</v>
      </c>
      <c r="H35" s="49">
        <v>0.67555246029029503</v>
      </c>
      <c r="I35" s="49">
        <v>0.845565881160522</v>
      </c>
      <c r="J35" s="49">
        <v>0.43790519372522202</v>
      </c>
      <c r="K35" s="49">
        <v>0.94970312814717095</v>
      </c>
      <c r="L35" s="49">
        <v>0.84057002998597197</v>
      </c>
      <c r="M35" s="49">
        <v>0.91270203095170599</v>
      </c>
      <c r="N35" s="49">
        <v>0.89589596805048999</v>
      </c>
      <c r="O35" s="49">
        <v>1</v>
      </c>
      <c r="P35" s="49">
        <v>0.976855939470055</v>
      </c>
      <c r="Q35" s="49">
        <v>0.96310157160517995</v>
      </c>
      <c r="R35" s="49">
        <v>0.71797820556551795</v>
      </c>
      <c r="S35" s="49">
        <v>0.60938495986144403</v>
      </c>
      <c r="T35" s="49">
        <v>0.53147056505092405</v>
      </c>
      <c r="U35" s="49">
        <v>0.63327854030320596</v>
      </c>
      <c r="V35" s="49">
        <v>0.86883658389205898</v>
      </c>
      <c r="W35" s="49">
        <v>0.83926285619514795</v>
      </c>
      <c r="X35" s="49">
        <v>0.88168177628999</v>
      </c>
      <c r="Y35" s="49">
        <v>0.83877111248712399</v>
      </c>
      <c r="Z35" s="49">
        <v>0.80038172767711802</v>
      </c>
      <c r="AA35" s="49">
        <v>0.70877869560586504</v>
      </c>
      <c r="AB35" s="49">
        <v>0.44443714819283803</v>
      </c>
      <c r="AC35" s="49">
        <v>0.99967958625953601</v>
      </c>
      <c r="AD35" s="49">
        <v>0.98181677722578098</v>
      </c>
      <c r="AE35" s="49">
        <v>0.88176383450972495</v>
      </c>
      <c r="AF35" s="49">
        <v>0.52113282850956499</v>
      </c>
      <c r="AG35" s="49">
        <v>0.69742541996826801</v>
      </c>
      <c r="AH35" s="49">
        <v>0.75947753112861205</v>
      </c>
      <c r="AI35" s="49">
        <v>0.49379481897334099</v>
      </c>
      <c r="AJ35" s="49">
        <v>0.96595482443424796</v>
      </c>
      <c r="AK35" s="49">
        <v>0.625855106701107</v>
      </c>
      <c r="AL35" s="49">
        <v>0.65769789314988003</v>
      </c>
      <c r="AM35" s="49">
        <v>0.58461291669696103</v>
      </c>
      <c r="AN35" s="49">
        <v>0.54805102141662798</v>
      </c>
      <c r="AO35" s="49">
        <v>0.499560438650197</v>
      </c>
      <c r="AP35" s="49">
        <v>0.61077928160510098</v>
      </c>
      <c r="AQ35" s="49">
        <v>0.67238533774739595</v>
      </c>
      <c r="AR35" s="49">
        <v>0.53810422469540997</v>
      </c>
      <c r="AS35" s="46"/>
      <c r="AT35" s="46"/>
    </row>
    <row r="36" spans="1:55" s="54" customFormat="1" ht="14.25" x14ac:dyDescent="0.2">
      <c r="A36" s="57" t="s">
        <v>69</v>
      </c>
      <c r="B36" s="56">
        <f>COUNTIF(B3:B30,"&gt;1")</f>
        <v>12</v>
      </c>
      <c r="C36" s="53">
        <f t="shared" ref="C36:AR36" si="6">COUNTIF(C3:C30,"&gt;1")</f>
        <v>5</v>
      </c>
      <c r="D36" s="53">
        <f t="shared" si="6"/>
        <v>10</v>
      </c>
      <c r="E36" s="53">
        <f t="shared" si="6"/>
        <v>4</v>
      </c>
      <c r="F36" s="53">
        <f t="shared" si="6"/>
        <v>4</v>
      </c>
      <c r="G36" s="53">
        <f t="shared" si="6"/>
        <v>7</v>
      </c>
      <c r="H36" s="53">
        <f t="shared" si="6"/>
        <v>14</v>
      </c>
      <c r="I36" s="53">
        <f t="shared" si="6"/>
        <v>8</v>
      </c>
      <c r="J36" s="53">
        <f t="shared" si="6"/>
        <v>5</v>
      </c>
      <c r="K36" s="53">
        <f t="shared" si="6"/>
        <v>6</v>
      </c>
      <c r="L36" s="53">
        <f t="shared" si="6"/>
        <v>16</v>
      </c>
      <c r="M36" s="53">
        <f t="shared" si="6"/>
        <v>10</v>
      </c>
      <c r="N36" s="53">
        <f t="shared" si="6"/>
        <v>16</v>
      </c>
      <c r="O36" s="53">
        <f t="shared" si="6"/>
        <v>6</v>
      </c>
      <c r="P36" s="53">
        <f t="shared" si="6"/>
        <v>14</v>
      </c>
      <c r="Q36" s="53">
        <f t="shared" si="6"/>
        <v>7</v>
      </c>
      <c r="R36" s="53">
        <f t="shared" si="6"/>
        <v>18</v>
      </c>
      <c r="S36" s="53">
        <f t="shared" si="6"/>
        <v>8</v>
      </c>
      <c r="T36" s="53">
        <f t="shared" si="6"/>
        <v>10</v>
      </c>
      <c r="U36" s="53">
        <f t="shared" si="6"/>
        <v>7</v>
      </c>
      <c r="V36" s="53">
        <f t="shared" si="6"/>
        <v>7</v>
      </c>
      <c r="W36" s="53">
        <f t="shared" si="6"/>
        <v>9</v>
      </c>
      <c r="X36" s="53">
        <f t="shared" si="6"/>
        <v>13</v>
      </c>
      <c r="Y36" s="53">
        <f t="shared" si="6"/>
        <v>8</v>
      </c>
      <c r="Z36" s="53">
        <f t="shared" si="6"/>
        <v>12</v>
      </c>
      <c r="AA36" s="53">
        <f t="shared" si="6"/>
        <v>17</v>
      </c>
      <c r="AB36" s="53">
        <f t="shared" si="6"/>
        <v>4</v>
      </c>
      <c r="AC36" s="53">
        <f t="shared" si="6"/>
        <v>20</v>
      </c>
      <c r="AD36" s="53">
        <f t="shared" si="6"/>
        <v>4</v>
      </c>
      <c r="AE36" s="53">
        <f t="shared" si="6"/>
        <v>7</v>
      </c>
      <c r="AF36" s="53">
        <f t="shared" si="6"/>
        <v>20</v>
      </c>
      <c r="AG36" s="53">
        <f t="shared" si="6"/>
        <v>20</v>
      </c>
      <c r="AH36" s="53">
        <f t="shared" si="6"/>
        <v>8</v>
      </c>
      <c r="AI36" s="53">
        <f t="shared" si="6"/>
        <v>10</v>
      </c>
      <c r="AJ36" s="53">
        <f t="shared" si="6"/>
        <v>9</v>
      </c>
      <c r="AK36" s="53">
        <f t="shared" si="6"/>
        <v>6</v>
      </c>
      <c r="AL36" s="53">
        <f t="shared" si="6"/>
        <v>8</v>
      </c>
      <c r="AM36" s="53">
        <f t="shared" si="6"/>
        <v>12</v>
      </c>
      <c r="AN36" s="53">
        <f t="shared" si="6"/>
        <v>6</v>
      </c>
      <c r="AO36" s="53">
        <f t="shared" si="6"/>
        <v>11</v>
      </c>
      <c r="AP36" s="53">
        <f t="shared" si="6"/>
        <v>4</v>
      </c>
      <c r="AQ36" s="53">
        <f t="shared" si="6"/>
        <v>12</v>
      </c>
      <c r="AR36" s="53">
        <f t="shared" si="6"/>
        <v>2</v>
      </c>
      <c r="AV36" s="46"/>
      <c r="AY36" s="46"/>
      <c r="AZ36" s="46"/>
      <c r="BA36" s="46"/>
      <c r="BB36" s="46"/>
      <c r="BC36" s="46"/>
    </row>
    <row r="37" spans="1:55" s="54" customFormat="1" ht="14.25" x14ac:dyDescent="0.2">
      <c r="A37" s="59" t="s">
        <v>68</v>
      </c>
      <c r="B37" s="58">
        <f>COUNTIF(B3:B30,"&gt;0")</f>
        <v>25</v>
      </c>
      <c r="C37" s="55">
        <f t="shared" ref="C37:AR37" si="7">COUNTIF(C3:C30,"&gt;0")</f>
        <v>18</v>
      </c>
      <c r="D37" s="55">
        <f t="shared" si="7"/>
        <v>24</v>
      </c>
      <c r="E37" s="55">
        <f t="shared" si="7"/>
        <v>21</v>
      </c>
      <c r="F37" s="55">
        <f t="shared" si="7"/>
        <v>27</v>
      </c>
      <c r="G37" s="55">
        <f t="shared" si="7"/>
        <v>23</v>
      </c>
      <c r="H37" s="55">
        <f t="shared" si="7"/>
        <v>28</v>
      </c>
      <c r="I37" s="55">
        <f t="shared" si="7"/>
        <v>25</v>
      </c>
      <c r="J37" s="55">
        <f t="shared" si="7"/>
        <v>26</v>
      </c>
      <c r="K37" s="55">
        <f t="shared" si="7"/>
        <v>22</v>
      </c>
      <c r="L37" s="55">
        <f t="shared" si="7"/>
        <v>24</v>
      </c>
      <c r="M37" s="55">
        <f t="shared" si="7"/>
        <v>28</v>
      </c>
      <c r="N37" s="55">
        <f t="shared" si="7"/>
        <v>28</v>
      </c>
      <c r="O37" s="55">
        <f t="shared" si="7"/>
        <v>13</v>
      </c>
      <c r="P37" s="55">
        <f t="shared" si="7"/>
        <v>25</v>
      </c>
      <c r="Q37" s="55">
        <f t="shared" si="7"/>
        <v>23</v>
      </c>
      <c r="R37" s="55">
        <f t="shared" si="7"/>
        <v>26</v>
      </c>
      <c r="S37" s="55">
        <f t="shared" si="7"/>
        <v>26</v>
      </c>
      <c r="T37" s="55">
        <f t="shared" si="7"/>
        <v>28</v>
      </c>
      <c r="U37" s="55">
        <f t="shared" si="7"/>
        <v>21</v>
      </c>
      <c r="V37" s="55">
        <f t="shared" si="7"/>
        <v>21</v>
      </c>
      <c r="W37" s="55">
        <f t="shared" si="7"/>
        <v>22</v>
      </c>
      <c r="X37" s="55">
        <f t="shared" si="7"/>
        <v>26</v>
      </c>
      <c r="Y37" s="55">
        <f t="shared" si="7"/>
        <v>24</v>
      </c>
      <c r="Z37" s="55">
        <f t="shared" si="7"/>
        <v>25</v>
      </c>
      <c r="AA37" s="55">
        <f t="shared" si="7"/>
        <v>28</v>
      </c>
      <c r="AB37" s="55">
        <f t="shared" si="7"/>
        <v>27</v>
      </c>
      <c r="AC37" s="55">
        <f t="shared" si="7"/>
        <v>28</v>
      </c>
      <c r="AD37" s="55">
        <f t="shared" si="7"/>
        <v>21</v>
      </c>
      <c r="AE37" s="55">
        <f t="shared" si="7"/>
        <v>26</v>
      </c>
      <c r="AF37" s="55">
        <f t="shared" si="7"/>
        <v>27</v>
      </c>
      <c r="AG37" s="55">
        <f t="shared" si="7"/>
        <v>28</v>
      </c>
      <c r="AH37" s="55">
        <f t="shared" si="7"/>
        <v>21</v>
      </c>
      <c r="AI37" s="55">
        <f t="shared" si="7"/>
        <v>25</v>
      </c>
      <c r="AJ37" s="55">
        <f t="shared" si="7"/>
        <v>26</v>
      </c>
      <c r="AK37" s="55">
        <f t="shared" si="7"/>
        <v>18</v>
      </c>
      <c r="AL37" s="55">
        <f t="shared" si="7"/>
        <v>23</v>
      </c>
      <c r="AM37" s="55">
        <f t="shared" si="7"/>
        <v>25</v>
      </c>
      <c r="AN37" s="55">
        <f t="shared" si="7"/>
        <v>24</v>
      </c>
      <c r="AO37" s="55">
        <f t="shared" si="7"/>
        <v>26</v>
      </c>
      <c r="AP37" s="55">
        <f t="shared" si="7"/>
        <v>20</v>
      </c>
      <c r="AQ37" s="55">
        <f t="shared" si="7"/>
        <v>26</v>
      </c>
      <c r="AR37" s="55">
        <f t="shared" si="7"/>
        <v>20</v>
      </c>
      <c r="AV37" s="46"/>
      <c r="AW37" s="46"/>
      <c r="AX37" s="46"/>
      <c r="AY37" s="46"/>
      <c r="AZ37" s="46"/>
      <c r="BA37" s="46"/>
      <c r="BB37" s="46"/>
      <c r="BC37" s="46"/>
    </row>
    <row r="38" spans="1:55" x14ac:dyDescent="0.25">
      <c r="A38"/>
      <c r="C38" s="43"/>
      <c r="D38" s="43"/>
      <c r="E38" s="43"/>
      <c r="F38" s="43"/>
      <c r="G38" s="43"/>
      <c r="H38" s="43"/>
    </row>
    <row r="39" spans="1:55" x14ac:dyDescent="0.25">
      <c r="A39"/>
      <c r="C39" s="43"/>
      <c r="D39" s="43"/>
      <c r="E39" s="43"/>
      <c r="F39" s="43"/>
      <c r="G39" s="43"/>
      <c r="H39" s="43"/>
    </row>
    <row r="48" spans="1:55" x14ac:dyDescent="0.25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</row>
    <row r="49" spans="1:63" x14ac:dyDescent="0.25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</row>
    <row r="50" spans="1:63" s="36" customFormat="1" x14ac:dyDescent="0.25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8"/>
      <c r="AT50" s="8"/>
      <c r="AU50" s="8"/>
      <c r="AV50"/>
      <c r="AW50" s="8"/>
      <c r="AX50" s="8"/>
      <c r="AY50"/>
      <c r="AZ50"/>
      <c r="BA50"/>
      <c r="BB50"/>
      <c r="BC50"/>
      <c r="BD50" s="8"/>
      <c r="BE50" s="8"/>
      <c r="BF50" s="8"/>
      <c r="BG50" s="8"/>
      <c r="BH50" s="8"/>
      <c r="BI50" s="8"/>
      <c r="BJ50" s="8"/>
      <c r="BK50" s="8"/>
    </row>
    <row r="55" spans="1:63" s="36" customFormat="1" x14ac:dyDescent="0.25">
      <c r="A55"/>
      <c r="AI55" s="43"/>
      <c r="AS55" s="8"/>
      <c r="AT55" s="8"/>
      <c r="AU55" s="8"/>
      <c r="AV55"/>
      <c r="AW55" s="8"/>
      <c r="AX55" s="8"/>
      <c r="AY55"/>
      <c r="AZ55"/>
      <c r="BA55"/>
      <c r="BB55"/>
      <c r="BC55"/>
      <c r="BD55" s="8"/>
      <c r="BE55" s="8"/>
      <c r="BF55" s="8"/>
      <c r="BG55" s="8"/>
      <c r="BH55" s="8"/>
      <c r="BI55" s="8"/>
      <c r="BJ55" s="8"/>
      <c r="BK55" s="8"/>
    </row>
    <row r="56" spans="1:63" s="36" customFormat="1" x14ac:dyDescent="0.25">
      <c r="A56"/>
      <c r="AI56" s="43"/>
      <c r="AS56" s="8"/>
      <c r="AT56" s="8"/>
      <c r="AU56" s="8"/>
      <c r="AV56"/>
      <c r="AW56" s="8"/>
      <c r="AX56" s="8"/>
      <c r="AY56"/>
      <c r="AZ56"/>
      <c r="BA56"/>
      <c r="BB56"/>
      <c r="BC56"/>
      <c r="BD56" s="8"/>
      <c r="BE56" s="8"/>
      <c r="BF56" s="8"/>
      <c r="BG56" s="8"/>
      <c r="BH56" s="8"/>
      <c r="BI56" s="8"/>
      <c r="BJ56" s="8"/>
      <c r="BK56" s="8"/>
    </row>
  </sheetData>
  <conditionalFormatting sqref="AU3:AU30">
    <cfRule type="colorScale" priority="11">
      <colorScale>
        <cfvo type="min"/>
        <cfvo type="max"/>
        <color rgb="FFFCFCFF"/>
        <color rgb="FFF8696B"/>
      </colorScale>
    </cfRule>
  </conditionalFormatting>
  <conditionalFormatting sqref="AS3:AT30">
    <cfRule type="colorScale" priority="12">
      <colorScale>
        <cfvo type="min"/>
        <cfvo type="max"/>
        <color rgb="FFFCFCFF"/>
        <color rgb="FF63BE7B"/>
      </colorScale>
    </cfRule>
  </conditionalFormatting>
  <conditionalFormatting sqref="B3:B30">
    <cfRule type="cellIs" dxfId="9" priority="10" operator="greaterThanOrEqual">
      <formula>$B$32</formula>
    </cfRule>
  </conditionalFormatting>
  <conditionalFormatting sqref="C3:C30">
    <cfRule type="cellIs" dxfId="8" priority="9" operator="greaterThanOrEqual">
      <formula>$C$32</formula>
    </cfRule>
  </conditionalFormatting>
  <conditionalFormatting sqref="D3:D30">
    <cfRule type="cellIs" dxfId="7" priority="8" operator="greaterThanOrEqual">
      <formula>$D$32</formula>
    </cfRule>
  </conditionalFormatting>
  <conditionalFormatting sqref="E3:E30">
    <cfRule type="cellIs" dxfId="6" priority="7" operator="greaterThanOrEqual">
      <formula>$E$32</formula>
    </cfRule>
  </conditionalFormatting>
  <conditionalFormatting sqref="F3:F30">
    <cfRule type="cellIs" dxfId="5" priority="6" operator="greaterThanOrEqual">
      <formula>$F$32</formula>
    </cfRule>
  </conditionalFormatting>
  <conditionalFormatting sqref="AO3:AO30">
    <cfRule type="cellIs" dxfId="4" priority="5" operator="greaterThanOrEqual">
      <formula>$AO$32</formula>
    </cfRule>
  </conditionalFormatting>
  <conditionalFormatting sqref="AP3:AP30">
    <cfRule type="cellIs" dxfId="3" priority="4" operator="greaterThanOrEqual">
      <formula>$AP$32</formula>
    </cfRule>
  </conditionalFormatting>
  <conditionalFormatting sqref="AQ3:AQ30">
    <cfRule type="cellIs" dxfId="2" priority="3" operator="greaterThanOrEqual">
      <formula>$AQ$32</formula>
    </cfRule>
  </conditionalFormatting>
  <conditionalFormatting sqref="AR3:AR30">
    <cfRule type="cellIs" dxfId="1" priority="2" operator="greaterThanOrEqual">
      <formula>$AR$32</formula>
    </cfRule>
  </conditionalFormatting>
  <conditionalFormatting sqref="B33:AR33">
    <cfRule type="cellIs" dxfId="0" priority="1" operator="lessThanOrEqual">
      <formula>0.05</formula>
    </cfRule>
  </conditionalFormatting>
  <pageMargins left="0.7" right="0.7" top="0.75" bottom="0.75" header="0.3" footer="0.3"/>
  <pageSetup scale="2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versions xmlns="http://schemas.microsoft.com/SolverFoundationForExcel/Version">
  <addinversion>3.1</addinversion>
</versions>
</file>

<file path=customXml/itemProps1.xml><?xml version="1.0" encoding="utf-8"?>
<ds:datastoreItem xmlns:ds="http://schemas.openxmlformats.org/officeDocument/2006/customXml" ds:itemID="{40827C12-B9E9-4461-96B7-73E02DB03290}">
  <ds:schemaRefs>
    <ds:schemaRef ds:uri="http://schemas.microsoft.com/SolverFoundationForExcel/Vers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</dc:creator>
  <cp:lastModifiedBy>Justine</cp:lastModifiedBy>
  <dcterms:created xsi:type="dcterms:W3CDTF">2020-02-04T16:28:53Z</dcterms:created>
  <dcterms:modified xsi:type="dcterms:W3CDTF">2020-05-04T15:50:41Z</dcterms:modified>
</cp:coreProperties>
</file>