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erieau/Desktop/"/>
    </mc:Choice>
  </mc:AlternateContent>
  <xr:revisionPtr revIDLastSave="0" documentId="13_ncr:1_{21896DD2-9EE3-5A46-ABD3-51B238F53C56}" xr6:coauthVersionLast="45" xr6:coauthVersionMax="45" xr10:uidLastSave="{00000000-0000-0000-0000-000000000000}"/>
  <bookViews>
    <workbookView xWindow="9760" yWindow="4540" windowWidth="24260" windowHeight="15240" xr2:uid="{22F1E957-DCA1-C547-9819-6AA673A0D9BC}"/>
  </bookViews>
  <sheets>
    <sheet name="Figure S2a" sheetId="1" r:id="rId1"/>
    <sheet name="Figure S2b" sheetId="2" r:id="rId2"/>
    <sheet name="Figure S2c" sheetId="3" r:id="rId3"/>
    <sheet name="Figures S2d" sheetId="4" r:id="rId4"/>
    <sheet name="Figure S2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4" l="1"/>
  <c r="E18" i="4"/>
  <c r="F18" i="4"/>
  <c r="G18" i="4"/>
  <c r="H18" i="4"/>
  <c r="I18" i="4"/>
  <c r="D19" i="4"/>
  <c r="E19" i="4"/>
  <c r="F19" i="4"/>
  <c r="G19" i="4"/>
  <c r="H19" i="4"/>
  <c r="I19" i="4"/>
  <c r="D20" i="4"/>
  <c r="E20" i="4"/>
  <c r="F20" i="4"/>
  <c r="G20" i="4"/>
  <c r="H20" i="4"/>
  <c r="I20" i="4"/>
  <c r="C19" i="4"/>
  <c r="C20" i="4"/>
  <c r="C18" i="4"/>
  <c r="E7" i="4"/>
  <c r="D17" i="5" l="1"/>
  <c r="E17" i="5"/>
  <c r="F17" i="5"/>
  <c r="D18" i="5"/>
  <c r="E18" i="5"/>
  <c r="F18" i="5"/>
  <c r="D19" i="5"/>
  <c r="E19" i="5"/>
  <c r="F19" i="5"/>
  <c r="C18" i="5"/>
  <c r="C19" i="5"/>
  <c r="C17" i="5"/>
  <c r="E7" i="5"/>
  <c r="AE24" i="2" l="1"/>
  <c r="AF24" i="2"/>
  <c r="AE25" i="2"/>
  <c r="AF25" i="2"/>
  <c r="AE26" i="2"/>
  <c r="AF26" i="2"/>
  <c r="AD25" i="2"/>
  <c r="AD26" i="2"/>
  <c r="AD24" i="2"/>
  <c r="AB24" i="2"/>
  <c r="AC24" i="2"/>
  <c r="AB25" i="2"/>
  <c r="AC25" i="2"/>
  <c r="AB26" i="2"/>
  <c r="AC26" i="2"/>
  <c r="AA25" i="2"/>
  <c r="AA26" i="2"/>
  <c r="AA24" i="2"/>
  <c r="Y24" i="2"/>
  <c r="Z24" i="2"/>
  <c r="Y25" i="2"/>
  <c r="Z25" i="2"/>
  <c r="Y26" i="2"/>
  <c r="Z26" i="2"/>
  <c r="X25" i="2"/>
  <c r="X26" i="2"/>
  <c r="X24" i="2"/>
  <c r="V24" i="2"/>
  <c r="W24" i="2"/>
  <c r="V25" i="2"/>
  <c r="W25" i="2"/>
  <c r="V26" i="2"/>
  <c r="W26" i="2"/>
  <c r="U25" i="2"/>
  <c r="U26" i="2"/>
  <c r="U24" i="2"/>
  <c r="S24" i="2"/>
  <c r="T24" i="2"/>
  <c r="S25" i="2"/>
  <c r="T25" i="2"/>
  <c r="S26" i="2"/>
  <c r="T26" i="2"/>
  <c r="R25" i="2"/>
  <c r="R26" i="2"/>
  <c r="R24" i="2"/>
  <c r="P24" i="2"/>
  <c r="Q24" i="2"/>
  <c r="P25" i="2"/>
  <c r="Q25" i="2"/>
  <c r="P26" i="2"/>
  <c r="Q26" i="2"/>
  <c r="O25" i="2"/>
  <c r="O26" i="2"/>
  <c r="O24" i="2"/>
  <c r="M24" i="2"/>
  <c r="N24" i="2"/>
  <c r="M25" i="2"/>
  <c r="N25" i="2"/>
  <c r="M26" i="2"/>
  <c r="N26" i="2"/>
  <c r="L25" i="2"/>
  <c r="L26" i="2"/>
  <c r="L24" i="2"/>
  <c r="J24" i="2"/>
  <c r="K24" i="2"/>
  <c r="J25" i="2"/>
  <c r="K25" i="2"/>
  <c r="J26" i="2"/>
  <c r="K26" i="2"/>
  <c r="I25" i="2"/>
  <c r="I26" i="2"/>
  <c r="I24" i="2"/>
  <c r="G24" i="2"/>
  <c r="H24" i="2"/>
  <c r="G25" i="2"/>
  <c r="H25" i="2"/>
  <c r="G26" i="2"/>
  <c r="H26" i="2"/>
  <c r="F25" i="2"/>
  <c r="F26" i="2"/>
  <c r="F24" i="2"/>
  <c r="AE7" i="2"/>
  <c r="AB7" i="2"/>
  <c r="Y7" i="2"/>
  <c r="V7" i="2"/>
  <c r="S7" i="2"/>
  <c r="P7" i="2"/>
  <c r="M7" i="2"/>
  <c r="J7" i="2"/>
  <c r="G7" i="2"/>
  <c r="D24" i="2"/>
  <c r="E24" i="2"/>
  <c r="D25" i="2"/>
  <c r="E25" i="2"/>
  <c r="D26" i="2"/>
  <c r="E26" i="2"/>
  <c r="C25" i="2"/>
  <c r="C26" i="2"/>
  <c r="C24" i="2"/>
  <c r="D7" i="2" l="1"/>
</calcChain>
</file>

<file path=xl/sharedStrings.xml><?xml version="1.0" encoding="utf-8"?>
<sst xmlns="http://schemas.openxmlformats.org/spreadsheetml/2006/main" count="160" uniqueCount="39">
  <si>
    <t>0</t>
  </si>
  <si>
    <t>100</t>
  </si>
  <si>
    <t>in %</t>
  </si>
  <si>
    <t xml:space="preserve">Raw data </t>
  </si>
  <si>
    <t>ZR75</t>
  </si>
  <si>
    <t>VC</t>
  </si>
  <si>
    <t>UAG</t>
  </si>
  <si>
    <t>FSK</t>
  </si>
  <si>
    <t>FSK+UAG</t>
  </si>
  <si>
    <t>CM</t>
  </si>
  <si>
    <t>CM+KT</t>
  </si>
  <si>
    <t>CM+UAG</t>
  </si>
  <si>
    <t>CM+SQ</t>
  </si>
  <si>
    <t>CM+cAMP-RP</t>
  </si>
  <si>
    <t>Raw data</t>
  </si>
  <si>
    <t>MDA-MB 468</t>
  </si>
  <si>
    <t>E2</t>
  </si>
  <si>
    <t>E2+UAG</t>
  </si>
  <si>
    <t>E2+UAG+PT20</t>
  </si>
  <si>
    <t>E2+UAG+PT200</t>
  </si>
  <si>
    <t>MDA-MB-468</t>
  </si>
  <si>
    <t>DAG</t>
  </si>
  <si>
    <t>ATP</t>
  </si>
  <si>
    <t>AG</t>
  </si>
  <si>
    <t>GNAI1</t>
  </si>
  <si>
    <t>GNAI2</t>
  </si>
  <si>
    <t>GNAI3</t>
  </si>
  <si>
    <t>Control</t>
  </si>
  <si>
    <t>GNAI1.1</t>
  </si>
  <si>
    <t>GNAI1.2</t>
  </si>
  <si>
    <t>GNAI1.3</t>
  </si>
  <si>
    <t>GNAI2.1</t>
  </si>
  <si>
    <t>GNAI2.2</t>
  </si>
  <si>
    <t>GNAI2.3</t>
  </si>
  <si>
    <t>GNAI3.1</t>
  </si>
  <si>
    <t>GNAI3.2</t>
  </si>
  <si>
    <t>GNAI3.3</t>
  </si>
  <si>
    <t>scrambled</t>
  </si>
  <si>
    <t>Validation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</si>
</sst>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4" xfId="0" applyFont="1" applyBorder="1"/>
    <xf numFmtId="0" fontId="2" fillId="0" borderId="0" xfId="0" applyFont="1"/>
    <xf numFmtId="0" fontId="2" fillId="0" borderId="5" xfId="0" applyFont="1" applyBorder="1"/>
    <xf numFmtId="0" fontId="1" fillId="3" borderId="4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4" borderId="0" xfId="0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90A9-4A7C-234D-B19A-C3D5CFCD6257}">
  <dimension ref="A1:K11"/>
  <sheetViews>
    <sheetView tabSelected="1" workbookViewId="0">
      <selection activeCell="C27" sqref="C27"/>
    </sheetView>
  </sheetViews>
  <sheetFormatPr baseColWidth="10" defaultRowHeight="16" x14ac:dyDescent="0.2"/>
  <sheetData>
    <row r="1" spans="1:11" x14ac:dyDescent="0.2">
      <c r="A1" t="s">
        <v>14</v>
      </c>
    </row>
    <row r="2" spans="1:11" x14ac:dyDescent="0.2">
      <c r="B2" s="2"/>
      <c r="C2" s="18" t="s">
        <v>21</v>
      </c>
      <c r="D2" s="18"/>
      <c r="E2" s="18"/>
      <c r="F2" s="19" t="s">
        <v>22</v>
      </c>
      <c r="G2" s="19"/>
      <c r="H2" s="19"/>
      <c r="I2" s="18" t="s">
        <v>23</v>
      </c>
      <c r="J2" s="18"/>
      <c r="K2" s="18"/>
    </row>
    <row r="3" spans="1:11" x14ac:dyDescent="0.2">
      <c r="B3" s="1">
        <v>9.9999999999999998E-13</v>
      </c>
      <c r="C3" s="1">
        <v>1.7000000000000001E-2</v>
      </c>
      <c r="D3" s="1">
        <v>2.5000000000000001E-2</v>
      </c>
      <c r="E3" s="1">
        <v>6.0000000000000001E-3</v>
      </c>
      <c r="F3" s="4">
        <v>2.9000000000000001E-2</v>
      </c>
      <c r="G3" s="4">
        <v>4.7E-2</v>
      </c>
      <c r="H3" s="4">
        <v>3.5000000000000003E-2</v>
      </c>
      <c r="I3" s="1">
        <v>3.2000000000000001E-2</v>
      </c>
      <c r="J3" s="1">
        <v>8.9999999999999993E-3</v>
      </c>
      <c r="K3" s="1">
        <v>1.7000000000000001E-2</v>
      </c>
    </row>
    <row r="4" spans="1:11" x14ac:dyDescent="0.2">
      <c r="B4" s="1">
        <v>9.9999999999999994E-12</v>
      </c>
      <c r="C4" s="1">
        <v>2.3E-2</v>
      </c>
      <c r="D4" s="1">
        <v>3.2000000000000001E-2</v>
      </c>
      <c r="E4" s="1">
        <v>1.6E-2</v>
      </c>
      <c r="F4" s="4">
        <v>4.1000000000000002E-2</v>
      </c>
      <c r="G4" s="4">
        <v>6.8000000000000005E-2</v>
      </c>
      <c r="H4" s="4">
        <v>3.2000000000000001E-2</v>
      </c>
      <c r="I4" s="1">
        <v>2.9000000000000001E-2</v>
      </c>
      <c r="J4" s="1">
        <v>4.5999999999999999E-2</v>
      </c>
      <c r="K4" s="1">
        <v>2.4E-2</v>
      </c>
    </row>
    <row r="5" spans="1:11" x14ac:dyDescent="0.2">
      <c r="B5" s="1">
        <v>1E-10</v>
      </c>
      <c r="C5" s="1">
        <v>3.1E-2</v>
      </c>
      <c r="D5" s="1">
        <v>-7.0000000000000001E-3</v>
      </c>
      <c r="E5" s="1">
        <v>7.0000000000000001E-3</v>
      </c>
      <c r="F5" s="4">
        <v>2.5000000000000001E-2</v>
      </c>
      <c r="G5" s="4">
        <v>3.6999999999999998E-2</v>
      </c>
      <c r="H5" s="4">
        <v>6.4000000000000001E-2</v>
      </c>
      <c r="I5" s="1">
        <v>2.4E-2</v>
      </c>
      <c r="J5" s="1">
        <v>2.8000000000000001E-2</v>
      </c>
      <c r="K5" s="1">
        <v>0.04</v>
      </c>
    </row>
    <row r="6" spans="1:11" x14ac:dyDescent="0.2">
      <c r="B6" s="1">
        <v>1.0000000000000001E-9</v>
      </c>
      <c r="C6" s="1">
        <v>2.8000000000000001E-2</v>
      </c>
      <c r="D6" s="1">
        <v>4.0000000000000001E-3</v>
      </c>
      <c r="E6" s="1">
        <v>6.7000000000000004E-2</v>
      </c>
      <c r="F6" s="4">
        <v>1.9E-2</v>
      </c>
      <c r="G6" s="4">
        <v>2.1999999999999999E-2</v>
      </c>
      <c r="H6" s="4">
        <v>3.5000000000000003E-2</v>
      </c>
      <c r="I6" s="1">
        <v>3.7999999999999999E-2</v>
      </c>
      <c r="J6" s="1">
        <v>1.2999999999999999E-2</v>
      </c>
      <c r="K6" s="1">
        <v>2.5000000000000001E-2</v>
      </c>
    </row>
    <row r="7" spans="1:11" x14ac:dyDescent="0.2">
      <c r="B7" s="1">
        <v>1E-8</v>
      </c>
      <c r="C7" s="1">
        <v>2.8000000000000001E-2</v>
      </c>
      <c r="D7" s="1">
        <v>0.04</v>
      </c>
      <c r="E7" s="1">
        <v>2.9000000000000001E-2</v>
      </c>
      <c r="F7" s="4">
        <v>3.5999999999999997E-2</v>
      </c>
      <c r="G7" s="4">
        <v>1.7000000000000001E-2</v>
      </c>
      <c r="H7" s="4">
        <v>2.1999999999999999E-2</v>
      </c>
      <c r="I7" s="1">
        <v>1.0999999999999999E-2</v>
      </c>
      <c r="J7" s="1">
        <v>8.9999999999999993E-3</v>
      </c>
      <c r="K7" s="1">
        <v>5.0000000000000001E-3</v>
      </c>
    </row>
    <row r="8" spans="1:11" x14ac:dyDescent="0.2">
      <c r="B8" s="1">
        <v>9.9999999999999995E-8</v>
      </c>
      <c r="C8" s="1">
        <v>0</v>
      </c>
      <c r="D8" s="1">
        <v>3.4000000000000002E-2</v>
      </c>
      <c r="E8" s="1">
        <v>6.5000000000000002E-2</v>
      </c>
      <c r="F8" s="4">
        <v>0.11799999999999999</v>
      </c>
      <c r="G8" s="4">
        <v>7.1999999999999995E-2</v>
      </c>
      <c r="H8" s="4">
        <v>0.151</v>
      </c>
      <c r="I8" s="1">
        <v>1E-3</v>
      </c>
      <c r="J8" s="1">
        <v>1.7000000000000001E-2</v>
      </c>
      <c r="K8" s="1">
        <v>8.0000000000000002E-3</v>
      </c>
    </row>
    <row r="9" spans="1:11" x14ac:dyDescent="0.2">
      <c r="B9" s="1">
        <v>9.9999999999999995E-7</v>
      </c>
      <c r="C9" s="1">
        <v>3.6999999999999998E-2</v>
      </c>
      <c r="D9" s="1">
        <v>4.5999999999999999E-2</v>
      </c>
      <c r="E9" s="1">
        <v>-6.0000000000000001E-3</v>
      </c>
      <c r="F9" s="4">
        <v>0.36299999999999999</v>
      </c>
      <c r="G9" s="4">
        <v>0.49199999999999999</v>
      </c>
      <c r="H9" s="4">
        <v>0.58299999999999996</v>
      </c>
      <c r="I9" s="1">
        <v>5.0999999999999997E-2</v>
      </c>
      <c r="J9" s="1">
        <v>4.4999999999999998E-2</v>
      </c>
      <c r="K9" s="1">
        <v>5.8000000000000003E-2</v>
      </c>
    </row>
    <row r="10" spans="1:11" x14ac:dyDescent="0.2">
      <c r="B10" s="1">
        <v>1.0000000000000001E-5</v>
      </c>
      <c r="C10" s="1">
        <v>3.9E-2</v>
      </c>
      <c r="D10" s="1">
        <v>0.02</v>
      </c>
      <c r="E10" s="1">
        <v>2.9000000000000001E-2</v>
      </c>
      <c r="F10" s="4">
        <v>0.79300000000000004</v>
      </c>
      <c r="G10" s="4">
        <v>0.84199999999999997</v>
      </c>
      <c r="H10" s="4">
        <v>0.79600000000000004</v>
      </c>
      <c r="I10" s="1">
        <v>2.5999999999999999E-2</v>
      </c>
      <c r="J10" s="1">
        <v>1.7000000000000001E-2</v>
      </c>
      <c r="K10" s="1">
        <v>1.6E-2</v>
      </c>
    </row>
    <row r="11" spans="1:11" x14ac:dyDescent="0.2">
      <c r="B11" s="1">
        <v>1E-4</v>
      </c>
      <c r="C11" s="1">
        <v>1.2E-2</v>
      </c>
      <c r="D11" s="1">
        <v>4.3999999999999997E-2</v>
      </c>
      <c r="E11" s="1">
        <v>5.8999999999999997E-2</v>
      </c>
      <c r="F11" s="4">
        <v>0.73199999999999998</v>
      </c>
      <c r="G11" s="4">
        <v>0.89800000000000002</v>
      </c>
      <c r="H11" s="4">
        <v>0.72599999999999998</v>
      </c>
      <c r="I11" s="1"/>
      <c r="J11" s="1"/>
      <c r="K11" s="1"/>
    </row>
  </sheetData>
  <mergeCells count="3">
    <mergeCell ref="C2:E2"/>
    <mergeCell ref="F2:H2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C6FF1-23FC-7A4E-B17C-061B75731981}">
  <dimension ref="A1:AH40"/>
  <sheetViews>
    <sheetView zoomScale="63" zoomScaleNormal="63" workbookViewId="0">
      <selection activeCell="F45" sqref="F45"/>
    </sheetView>
  </sheetViews>
  <sheetFormatPr baseColWidth="10" defaultRowHeight="16" x14ac:dyDescent="0.2"/>
  <cols>
    <col min="1" max="1" width="13.1640625" customWidth="1"/>
  </cols>
  <sheetData>
    <row r="1" spans="1:34" x14ac:dyDescent="0.2">
      <c r="A1" t="s">
        <v>14</v>
      </c>
      <c r="C1" s="6" t="s">
        <v>24</v>
      </c>
      <c r="D1" s="7"/>
      <c r="E1" s="7"/>
      <c r="F1" s="7"/>
      <c r="G1" s="7"/>
      <c r="H1" s="7"/>
      <c r="I1" s="7"/>
      <c r="J1" s="7"/>
      <c r="K1" s="8"/>
      <c r="L1" t="s">
        <v>25</v>
      </c>
      <c r="U1" s="6" t="s">
        <v>26</v>
      </c>
      <c r="V1" s="7"/>
      <c r="W1" s="7"/>
      <c r="X1" s="7"/>
      <c r="Y1" s="7"/>
      <c r="Z1" s="7"/>
      <c r="AA1" s="7"/>
      <c r="AB1" s="7"/>
      <c r="AC1" s="8"/>
      <c r="AD1" t="s">
        <v>27</v>
      </c>
    </row>
    <row r="2" spans="1:34" x14ac:dyDescent="0.2">
      <c r="A2" t="s">
        <v>20</v>
      </c>
      <c r="C2" s="9" t="s">
        <v>28</v>
      </c>
      <c r="F2" t="s">
        <v>29</v>
      </c>
      <c r="I2" t="s">
        <v>30</v>
      </c>
      <c r="K2" s="10"/>
      <c r="L2" s="9" t="s">
        <v>31</v>
      </c>
      <c r="O2" t="s">
        <v>32</v>
      </c>
      <c r="R2" t="s">
        <v>33</v>
      </c>
      <c r="U2" s="11" t="s">
        <v>34</v>
      </c>
      <c r="V2" s="12"/>
      <c r="W2" s="12"/>
      <c r="X2" s="12" t="s">
        <v>35</v>
      </c>
      <c r="Y2" s="12"/>
      <c r="Z2" s="12"/>
      <c r="AA2" s="12" t="s">
        <v>36</v>
      </c>
      <c r="AB2" s="12"/>
      <c r="AC2" s="13"/>
      <c r="AD2" t="s">
        <v>37</v>
      </c>
    </row>
    <row r="3" spans="1:34" x14ac:dyDescent="0.2">
      <c r="C3" s="14" t="s">
        <v>0</v>
      </c>
      <c r="D3" s="15" t="s">
        <v>0</v>
      </c>
      <c r="E3" s="15" t="s">
        <v>1</v>
      </c>
      <c r="F3" s="3" t="s">
        <v>0</v>
      </c>
      <c r="G3" s="3" t="s">
        <v>0</v>
      </c>
      <c r="H3" s="3" t="s">
        <v>1</v>
      </c>
      <c r="I3" s="15" t="s">
        <v>0</v>
      </c>
      <c r="J3" s="15" t="s">
        <v>0</v>
      </c>
      <c r="K3" s="16" t="s">
        <v>1</v>
      </c>
      <c r="L3" s="3" t="s">
        <v>0</v>
      </c>
      <c r="M3" s="3" t="s">
        <v>0</v>
      </c>
      <c r="N3" s="3" t="s">
        <v>1</v>
      </c>
      <c r="O3" s="15" t="s">
        <v>0</v>
      </c>
      <c r="P3" s="15" t="s">
        <v>0</v>
      </c>
      <c r="Q3" s="15" t="s">
        <v>1</v>
      </c>
      <c r="R3" s="3" t="s">
        <v>0</v>
      </c>
      <c r="S3" s="3" t="s">
        <v>0</v>
      </c>
      <c r="T3" s="3" t="s">
        <v>1</v>
      </c>
      <c r="U3" s="14" t="s">
        <v>0</v>
      </c>
      <c r="V3" s="15" t="s">
        <v>0</v>
      </c>
      <c r="W3" s="15" t="s">
        <v>1</v>
      </c>
      <c r="X3" s="3" t="s">
        <v>0</v>
      </c>
      <c r="Y3" s="3" t="s">
        <v>0</v>
      </c>
      <c r="Z3" s="3" t="s">
        <v>1</v>
      </c>
      <c r="AA3" s="15" t="s">
        <v>0</v>
      </c>
      <c r="AB3" s="15" t="s">
        <v>0</v>
      </c>
      <c r="AC3" s="16" t="s">
        <v>1</v>
      </c>
      <c r="AD3" s="3" t="s">
        <v>0</v>
      </c>
      <c r="AE3" s="3" t="s">
        <v>0</v>
      </c>
      <c r="AF3" s="3" t="s">
        <v>1</v>
      </c>
    </row>
    <row r="4" spans="1:34" x14ac:dyDescent="0.2">
      <c r="C4" s="1">
        <v>1017</v>
      </c>
      <c r="D4" s="1">
        <v>3111</v>
      </c>
      <c r="E4" s="1">
        <v>1754</v>
      </c>
      <c r="F4" s="1">
        <v>1361</v>
      </c>
      <c r="G4" s="1">
        <v>4081</v>
      </c>
      <c r="H4" s="1">
        <v>2284</v>
      </c>
      <c r="I4" s="1">
        <v>1370</v>
      </c>
      <c r="J4" s="1">
        <v>3446</v>
      </c>
      <c r="K4" s="1">
        <v>1985</v>
      </c>
      <c r="L4" s="1">
        <v>579</v>
      </c>
      <c r="M4" s="1">
        <v>2432</v>
      </c>
      <c r="N4" s="1">
        <v>2674</v>
      </c>
      <c r="O4" s="1">
        <v>1109</v>
      </c>
      <c r="P4" s="1">
        <v>2715</v>
      </c>
      <c r="Q4" s="1">
        <v>3438</v>
      </c>
      <c r="R4" s="1">
        <v>1621</v>
      </c>
      <c r="S4" s="1">
        <v>5308</v>
      </c>
      <c r="T4" s="1">
        <v>4976</v>
      </c>
      <c r="U4" s="1">
        <v>1739</v>
      </c>
      <c r="V4" s="1">
        <v>5309</v>
      </c>
      <c r="W4" s="1">
        <v>2761</v>
      </c>
      <c r="X4" s="1">
        <v>1475</v>
      </c>
      <c r="Y4" s="1">
        <v>4356</v>
      </c>
      <c r="Z4" s="1">
        <v>1818</v>
      </c>
      <c r="AA4" s="1">
        <v>2191</v>
      </c>
      <c r="AB4" s="1">
        <v>5859</v>
      </c>
      <c r="AC4" s="1">
        <v>3266</v>
      </c>
      <c r="AD4" s="1">
        <v>2667</v>
      </c>
      <c r="AE4" s="1">
        <v>13314</v>
      </c>
      <c r="AF4" s="1">
        <v>5554</v>
      </c>
      <c r="AG4" s="1"/>
      <c r="AH4" s="1"/>
    </row>
    <row r="5" spans="1:34" x14ac:dyDescent="0.2">
      <c r="C5" s="1">
        <v>1148</v>
      </c>
      <c r="D5" s="1">
        <v>3191</v>
      </c>
      <c r="E5" s="1">
        <v>1897</v>
      </c>
      <c r="F5" s="1">
        <v>1504</v>
      </c>
      <c r="G5" s="1">
        <v>4050</v>
      </c>
      <c r="H5" s="1">
        <v>2362</v>
      </c>
      <c r="I5" s="1">
        <v>1358</v>
      </c>
      <c r="J5" s="1">
        <v>3603</v>
      </c>
      <c r="K5" s="1">
        <v>2119</v>
      </c>
      <c r="L5" s="1">
        <v>889</v>
      </c>
      <c r="M5" s="1">
        <v>2564</v>
      </c>
      <c r="N5" s="1">
        <v>2611</v>
      </c>
      <c r="O5" s="1">
        <v>999</v>
      </c>
      <c r="P5" s="1">
        <v>2708</v>
      </c>
      <c r="Q5" s="1">
        <v>3114</v>
      </c>
      <c r="R5" s="1">
        <v>1582</v>
      </c>
      <c r="S5" s="1">
        <v>4169</v>
      </c>
      <c r="T5" s="1">
        <v>4737</v>
      </c>
      <c r="U5" s="1">
        <v>1792</v>
      </c>
      <c r="V5" s="1">
        <v>5198</v>
      </c>
      <c r="W5" s="1">
        <v>2798</v>
      </c>
      <c r="X5" s="1">
        <v>1409</v>
      </c>
      <c r="Y5" s="1">
        <v>4690</v>
      </c>
      <c r="Z5" s="1">
        <v>1829</v>
      </c>
      <c r="AA5" s="1">
        <v>2000</v>
      </c>
      <c r="AB5" s="1">
        <v>6022</v>
      </c>
      <c r="AC5" s="1">
        <v>3479</v>
      </c>
      <c r="AD5" s="1">
        <v>2695</v>
      </c>
      <c r="AE5" s="1">
        <v>12990</v>
      </c>
      <c r="AF5" s="1">
        <v>5394</v>
      </c>
      <c r="AG5" s="1"/>
      <c r="AH5" s="1"/>
    </row>
    <row r="6" spans="1:34" x14ac:dyDescent="0.2">
      <c r="C6" s="1">
        <v>1015</v>
      </c>
      <c r="D6" s="1">
        <v>3129</v>
      </c>
      <c r="E6" s="1">
        <v>1871</v>
      </c>
      <c r="F6" s="1">
        <v>1554</v>
      </c>
      <c r="G6" s="1">
        <v>3739</v>
      </c>
      <c r="H6" s="1">
        <v>2286</v>
      </c>
      <c r="I6" s="1">
        <v>1188</v>
      </c>
      <c r="J6" s="1">
        <v>3587</v>
      </c>
      <c r="K6" s="1">
        <v>1958</v>
      </c>
      <c r="L6" s="1">
        <v>776</v>
      </c>
      <c r="M6" s="1">
        <v>2423</v>
      </c>
      <c r="N6" s="1">
        <v>2584</v>
      </c>
      <c r="O6" s="1">
        <v>1010</v>
      </c>
      <c r="P6" s="1">
        <v>2846</v>
      </c>
      <c r="Q6" s="1">
        <v>3029</v>
      </c>
      <c r="R6" s="1">
        <v>1619</v>
      </c>
      <c r="S6" s="1">
        <v>4411</v>
      </c>
      <c r="T6" s="1">
        <v>4864</v>
      </c>
      <c r="U6" s="1">
        <v>1788</v>
      </c>
      <c r="V6" s="1">
        <v>5544</v>
      </c>
      <c r="W6" s="1">
        <v>2711</v>
      </c>
      <c r="X6" s="1">
        <v>1437</v>
      </c>
      <c r="Y6" s="1">
        <v>4650</v>
      </c>
      <c r="Z6" s="1">
        <v>1819</v>
      </c>
      <c r="AA6" s="1">
        <v>2073</v>
      </c>
      <c r="AB6" s="1">
        <v>5714</v>
      </c>
      <c r="AC6" s="1">
        <v>3252</v>
      </c>
      <c r="AD6" s="1">
        <v>2550</v>
      </c>
      <c r="AE6" s="1">
        <v>9334</v>
      </c>
      <c r="AF6" s="1">
        <v>5469</v>
      </c>
      <c r="AG6" s="1"/>
      <c r="AH6" s="1"/>
    </row>
    <row r="7" spans="1:34" x14ac:dyDescent="0.2">
      <c r="C7" s="1"/>
      <c r="D7" s="1">
        <f>AVERAGE(D4:D6)</f>
        <v>3143.6666666666665</v>
      </c>
      <c r="E7" s="1"/>
      <c r="F7" s="1"/>
      <c r="G7" s="1">
        <f>AVERAGE(G4:G6)</f>
        <v>3956.6666666666665</v>
      </c>
      <c r="H7" s="1"/>
      <c r="I7" s="1"/>
      <c r="J7" s="1">
        <f>AVERAGE(J4:J6)</f>
        <v>3545.3333333333335</v>
      </c>
      <c r="K7" s="1"/>
      <c r="L7" s="1"/>
      <c r="M7" s="1">
        <f>AVERAGE(M4:M6)</f>
        <v>2473</v>
      </c>
      <c r="N7" s="1"/>
      <c r="O7" s="1"/>
      <c r="P7" s="1">
        <f>AVERAGE(P4:P6)</f>
        <v>2756.3333333333335</v>
      </c>
      <c r="S7" s="1">
        <f>AVERAGE(S4:S6)</f>
        <v>4629.333333333333</v>
      </c>
      <c r="V7" s="1">
        <f>AVERAGE(V4:V6)</f>
        <v>5350.333333333333</v>
      </c>
      <c r="Y7" s="1">
        <f>AVERAGE(Y4:Y6)</f>
        <v>4565.333333333333</v>
      </c>
      <c r="AB7" s="1">
        <f>AVERAGE(AB4:AB6)</f>
        <v>5865</v>
      </c>
      <c r="AD7" s="1"/>
      <c r="AE7" s="1">
        <f>AVERAGE(AE4:AE6)</f>
        <v>11879.333333333334</v>
      </c>
      <c r="AF7" s="1"/>
    </row>
    <row r="8" spans="1:34" x14ac:dyDescent="0.2">
      <c r="AD8" s="1"/>
      <c r="AE8" s="1"/>
      <c r="AF8" s="1"/>
    </row>
    <row r="9" spans="1:34" x14ac:dyDescent="0.2">
      <c r="AD9" s="1"/>
      <c r="AE9" s="1"/>
      <c r="AF9" s="1"/>
    </row>
    <row r="10" spans="1:34" x14ac:dyDescent="0.2">
      <c r="AD10" s="1"/>
      <c r="AE10" s="1"/>
      <c r="AF10" s="1"/>
    </row>
    <row r="16" spans="1:34" x14ac:dyDescent="0.2">
      <c r="C16" s="6" t="s">
        <v>24</v>
      </c>
      <c r="D16" s="7"/>
      <c r="E16" s="7"/>
      <c r="F16" s="7"/>
      <c r="G16" s="7"/>
      <c r="H16" s="7"/>
      <c r="I16" s="7"/>
      <c r="J16" s="7"/>
      <c r="K16" s="8"/>
      <c r="L16" t="s">
        <v>25</v>
      </c>
      <c r="U16" s="6" t="s">
        <v>26</v>
      </c>
      <c r="V16" s="7"/>
      <c r="W16" s="7"/>
      <c r="X16" s="7"/>
      <c r="Y16" s="7"/>
      <c r="Z16" s="7"/>
      <c r="AA16" s="7"/>
      <c r="AB16" s="7"/>
      <c r="AC16" s="8"/>
      <c r="AD16" t="s">
        <v>27</v>
      </c>
    </row>
    <row r="17" spans="1:32" x14ac:dyDescent="0.2">
      <c r="A17" t="s">
        <v>2</v>
      </c>
      <c r="C17" s="9" t="s">
        <v>28</v>
      </c>
      <c r="F17" t="s">
        <v>29</v>
      </c>
      <c r="I17" t="s">
        <v>30</v>
      </c>
      <c r="K17" s="10"/>
      <c r="L17" s="9" t="s">
        <v>31</v>
      </c>
      <c r="O17" t="s">
        <v>32</v>
      </c>
      <c r="R17" t="s">
        <v>33</v>
      </c>
      <c r="U17" s="11" t="s">
        <v>34</v>
      </c>
      <c r="V17" s="12"/>
      <c r="W17" s="12"/>
      <c r="X17" s="12" t="s">
        <v>35</v>
      </c>
      <c r="Y17" s="12"/>
      <c r="Z17" s="12"/>
      <c r="AA17" s="12" t="s">
        <v>36</v>
      </c>
      <c r="AB17" s="12"/>
      <c r="AC17" s="13"/>
      <c r="AD17" t="s">
        <v>37</v>
      </c>
    </row>
    <row r="18" spans="1:32" x14ac:dyDescent="0.2">
      <c r="C18" s="14" t="s">
        <v>0</v>
      </c>
      <c r="D18" s="15" t="s">
        <v>0</v>
      </c>
      <c r="E18" s="15" t="s">
        <v>1</v>
      </c>
      <c r="F18" s="3" t="s">
        <v>0</v>
      </c>
      <c r="G18" s="3" t="s">
        <v>0</v>
      </c>
      <c r="H18" s="3" t="s">
        <v>1</v>
      </c>
      <c r="I18" s="15" t="s">
        <v>0</v>
      </c>
      <c r="J18" s="15" t="s">
        <v>0</v>
      </c>
      <c r="K18" s="16" t="s">
        <v>1</v>
      </c>
      <c r="L18" s="3" t="s">
        <v>0</v>
      </c>
      <c r="M18" s="3" t="s">
        <v>0</v>
      </c>
      <c r="N18" s="3" t="s">
        <v>1</v>
      </c>
      <c r="O18" s="15" t="s">
        <v>0</v>
      </c>
      <c r="P18" s="15" t="s">
        <v>0</v>
      </c>
      <c r="Q18" s="15" t="s">
        <v>1</v>
      </c>
      <c r="R18" s="3" t="s">
        <v>0</v>
      </c>
      <c r="S18" s="3" t="s">
        <v>0</v>
      </c>
      <c r="T18" s="3" t="s">
        <v>1</v>
      </c>
      <c r="U18" s="14" t="s">
        <v>0</v>
      </c>
      <c r="V18" s="15" t="s">
        <v>0</v>
      </c>
      <c r="W18" s="15" t="s">
        <v>1</v>
      </c>
      <c r="X18" s="3" t="s">
        <v>0</v>
      </c>
      <c r="Y18" s="3" t="s">
        <v>0</v>
      </c>
      <c r="Z18" s="3" t="s">
        <v>1</v>
      </c>
      <c r="AA18" s="15" t="s">
        <v>0</v>
      </c>
      <c r="AB18" s="15" t="s">
        <v>0</v>
      </c>
      <c r="AC18" s="16" t="s">
        <v>1</v>
      </c>
      <c r="AD18" s="3" t="s">
        <v>0</v>
      </c>
      <c r="AE18" s="3" t="s">
        <v>0</v>
      </c>
      <c r="AF18" s="3" t="s">
        <v>1</v>
      </c>
    </row>
    <row r="19" spans="1:32" x14ac:dyDescent="0.2">
      <c r="C19" s="1">
        <v>32.350757799999997</v>
      </c>
      <c r="D19" s="1">
        <v>98.960872699999996</v>
      </c>
      <c r="E19" s="1">
        <v>55.794719000000001</v>
      </c>
      <c r="F19" s="1">
        <v>34.397640799999998</v>
      </c>
      <c r="G19" s="1">
        <v>103.142375</v>
      </c>
      <c r="H19" s="1">
        <v>57.725357600000002</v>
      </c>
      <c r="I19" s="1">
        <v>38.642347100000002</v>
      </c>
      <c r="J19" s="1">
        <v>97.198195699999999</v>
      </c>
      <c r="K19" s="1">
        <v>55.989094199999997</v>
      </c>
      <c r="L19" s="1">
        <v>23.4128589</v>
      </c>
      <c r="M19" s="1">
        <v>98.342094599999996</v>
      </c>
      <c r="N19" s="1">
        <v>108.12778</v>
      </c>
      <c r="O19" s="1">
        <v>40.234611700000002</v>
      </c>
      <c r="P19" s="1">
        <v>98.500424499999994</v>
      </c>
      <c r="Q19" s="1">
        <v>124.730924</v>
      </c>
      <c r="R19" s="1">
        <v>35.015841299999998</v>
      </c>
      <c r="S19" s="1">
        <v>114.660139</v>
      </c>
      <c r="T19" s="1">
        <v>107.48848</v>
      </c>
      <c r="U19" s="1">
        <v>32.502650000000003</v>
      </c>
      <c r="V19" s="1">
        <v>99.227469999999997</v>
      </c>
      <c r="W19" s="1">
        <v>51.604259999999996</v>
      </c>
      <c r="X19" s="1">
        <v>32.308709999999998</v>
      </c>
      <c r="Y19" s="1">
        <v>95.414730000000006</v>
      </c>
      <c r="Z19" s="1">
        <v>39.821849999999998</v>
      </c>
      <c r="AA19" s="1">
        <v>37.357199999999999</v>
      </c>
      <c r="AB19" s="1">
        <v>99.8977</v>
      </c>
      <c r="AC19" s="1">
        <v>55.68627</v>
      </c>
      <c r="AD19" s="1">
        <v>22.450755399999998</v>
      </c>
      <c r="AE19" s="1">
        <v>112.077</v>
      </c>
      <c r="AF19" s="1">
        <v>46.753466699999997</v>
      </c>
    </row>
    <row r="20" spans="1:32" x14ac:dyDescent="0.2">
      <c r="C20" s="1">
        <v>36.5178662</v>
      </c>
      <c r="D20" s="1">
        <v>101.505672</v>
      </c>
      <c r="E20" s="1">
        <v>60.343547200000003</v>
      </c>
      <c r="F20" s="1">
        <v>38.011794100000003</v>
      </c>
      <c r="G20" s="1">
        <v>102.358887</v>
      </c>
      <c r="H20" s="1">
        <v>59.696713899999999</v>
      </c>
      <c r="I20" s="1">
        <v>38.303874</v>
      </c>
      <c r="J20" s="1">
        <v>101.626552</v>
      </c>
      <c r="K20" s="1">
        <v>59.768710599999999</v>
      </c>
      <c r="L20" s="1">
        <v>35.948241000000003</v>
      </c>
      <c r="M20" s="1">
        <v>103.67974100000001</v>
      </c>
      <c r="N20" s="1">
        <v>105.58026700000001</v>
      </c>
      <c r="O20" s="1">
        <v>36.243802600000002</v>
      </c>
      <c r="P20" s="1">
        <v>98.246463899999995</v>
      </c>
      <c r="Q20" s="1">
        <v>112.97617700000001</v>
      </c>
      <c r="R20" s="1">
        <v>34.173387300000002</v>
      </c>
      <c r="S20" s="1">
        <v>90.056164199999998</v>
      </c>
      <c r="T20" s="1">
        <v>102.32575</v>
      </c>
      <c r="U20" s="1">
        <v>33.49324</v>
      </c>
      <c r="V20" s="1">
        <v>97.152829999999994</v>
      </c>
      <c r="W20" s="1">
        <v>52.295810000000003</v>
      </c>
      <c r="X20" s="1">
        <v>30.863029999999998</v>
      </c>
      <c r="Y20" s="1">
        <v>102.7307</v>
      </c>
      <c r="Z20" s="1">
        <v>40.06279</v>
      </c>
      <c r="AA20" s="1">
        <v>34.1006</v>
      </c>
      <c r="AB20" s="1">
        <v>102.6769</v>
      </c>
      <c r="AC20" s="1">
        <v>59.317990000000002</v>
      </c>
      <c r="AD20" s="1">
        <v>22.686458900000002</v>
      </c>
      <c r="AE20" s="1">
        <v>109.349574</v>
      </c>
      <c r="AF20" s="1">
        <v>45.406589699999998</v>
      </c>
    </row>
    <row r="21" spans="1:32" x14ac:dyDescent="0.2">
      <c r="C21" s="1">
        <v>32.287137799999996</v>
      </c>
      <c r="D21" s="1">
        <v>99.533452400000002</v>
      </c>
      <c r="E21" s="1">
        <v>59.516487499999997</v>
      </c>
      <c r="F21" s="1">
        <v>39.2754841</v>
      </c>
      <c r="G21" s="1">
        <v>94.498735499999995</v>
      </c>
      <c r="H21" s="1">
        <v>57.775905199999997</v>
      </c>
      <c r="I21" s="1">
        <v>33.5088382</v>
      </c>
      <c r="J21" s="1">
        <v>101.17525500000001</v>
      </c>
      <c r="K21" s="1">
        <v>55.227529699999998</v>
      </c>
      <c r="L21" s="1">
        <v>31.378892</v>
      </c>
      <c r="M21" s="1">
        <v>97.978164199999995</v>
      </c>
      <c r="N21" s="1">
        <v>104.48847600000001</v>
      </c>
      <c r="O21" s="1">
        <v>36.642883500000003</v>
      </c>
      <c r="P21" s="1">
        <v>103.25311499999999</v>
      </c>
      <c r="Q21" s="1">
        <v>109.89237</v>
      </c>
      <c r="R21" s="1">
        <v>34.972638500000002</v>
      </c>
      <c r="S21" s="1">
        <v>95.283698799999996</v>
      </c>
      <c r="T21" s="1">
        <v>105.069125</v>
      </c>
      <c r="U21" s="1">
        <v>33.418480000000002</v>
      </c>
      <c r="V21" s="1">
        <v>103.61969999999999</v>
      </c>
      <c r="W21" s="1">
        <v>50.669739999999997</v>
      </c>
      <c r="X21" s="1">
        <v>31.47635</v>
      </c>
      <c r="Y21" s="1">
        <v>101.8546</v>
      </c>
      <c r="Z21" s="1">
        <v>39.84375</v>
      </c>
      <c r="AA21" s="1">
        <v>35.345269999999999</v>
      </c>
      <c r="AB21" s="1">
        <v>97.425399999999996</v>
      </c>
      <c r="AC21" s="1">
        <v>55.447569999999999</v>
      </c>
      <c r="AD21" s="1">
        <v>21.465851700000002</v>
      </c>
      <c r="AE21" s="1">
        <v>78.573435099999998</v>
      </c>
      <c r="AF21" s="1">
        <v>46.0379383</v>
      </c>
    </row>
    <row r="23" spans="1:32" s="17" customFormat="1" x14ac:dyDescent="0.2">
      <c r="A23" s="17" t="s">
        <v>38</v>
      </c>
    </row>
    <row r="24" spans="1:32" x14ac:dyDescent="0.2">
      <c r="C24">
        <f>C4*100/3143.6667</f>
        <v>32.350757795029601</v>
      </c>
      <c r="D24">
        <f t="shared" ref="D24:E24" si="0">D4*100/3143.6667</f>
        <v>98.960872665031559</v>
      </c>
      <c r="E24">
        <f t="shared" si="0"/>
        <v>55.794718950326377</v>
      </c>
      <c r="F24" s="1">
        <f>F4*100/3956.6667</f>
        <v>34.397640822260819</v>
      </c>
      <c r="G24" s="1">
        <f t="shared" ref="G24:H24" si="1">G4*100/3956.6667</f>
        <v>103.14237486821925</v>
      </c>
      <c r="H24" s="1">
        <f t="shared" si="1"/>
        <v>57.725357559179798</v>
      </c>
      <c r="I24">
        <f>I4*100/3545.3333</f>
        <v>38.642347110213869</v>
      </c>
      <c r="J24">
        <f t="shared" ref="J24:K24" si="2">J4*100/3545.3333</f>
        <v>97.198195723939421</v>
      </c>
      <c r="K24">
        <f t="shared" si="2"/>
        <v>55.989094170638346</v>
      </c>
      <c r="L24">
        <f>L4*100/2473</f>
        <v>23.412858875859282</v>
      </c>
      <c r="M24">
        <f t="shared" ref="M24:N24" si="3">M4*100/2473</f>
        <v>98.342094621916701</v>
      </c>
      <c r="N24">
        <f t="shared" si="3"/>
        <v>108.12778002426202</v>
      </c>
      <c r="O24">
        <f>O4*100/2756.3333</f>
        <v>40.234611685023729</v>
      </c>
      <c r="P24">
        <f t="shared" ref="P24:Q24" si="4">P4*100/2756.3333</f>
        <v>98.500424458827254</v>
      </c>
      <c r="Q24">
        <f t="shared" si="4"/>
        <v>124.73092423184092</v>
      </c>
      <c r="R24">
        <f>R4*100/4629.3333</f>
        <v>35.015841265955075</v>
      </c>
      <c r="S24">
        <f t="shared" ref="S24:T24" si="5">S4*100/4629.3333</f>
        <v>114.66013907445377</v>
      </c>
      <c r="T24">
        <f t="shared" si="5"/>
        <v>107.4884800366394</v>
      </c>
      <c r="U24">
        <f>U4*100/5350.3333</f>
        <v>32.502648012601384</v>
      </c>
      <c r="V24">
        <f t="shared" ref="V24:W24" si="6">V4*100/5350.3333</f>
        <v>99.227463081599041</v>
      </c>
      <c r="W24">
        <f t="shared" si="6"/>
        <v>51.604261738236005</v>
      </c>
      <c r="X24">
        <f>X4*100/4565.3333</f>
        <v>32.308703506926861</v>
      </c>
      <c r="Y24">
        <f t="shared" ref="Y24:Z24" si="7">Y4*100/4565.3333</f>
        <v>95.414720322829439</v>
      </c>
      <c r="Z24">
        <f t="shared" si="7"/>
        <v>39.821846085147826</v>
      </c>
      <c r="AA24">
        <f>AA4*100/5865</f>
        <v>37.357203751065647</v>
      </c>
      <c r="AB24">
        <f t="shared" ref="AB24:AC24" si="8">AB4*100/5865</f>
        <v>99.897698209718669</v>
      </c>
      <c r="AC24">
        <f t="shared" si="8"/>
        <v>55.686274509803923</v>
      </c>
      <c r="AD24">
        <f>AD4*100/11879.333</f>
        <v>22.450755442245789</v>
      </c>
      <c r="AE24">
        <f t="shared" ref="AE24:AF24" si="9">AE4*100/11879.333</f>
        <v>112.07699960932149</v>
      </c>
      <c r="AF24">
        <f t="shared" si="9"/>
        <v>46.753466713998165</v>
      </c>
    </row>
    <row r="25" spans="1:32" x14ac:dyDescent="0.2">
      <c r="C25">
        <f t="shared" ref="C25:E26" si="10">C5*100/3143.6667</f>
        <v>36.517866222904608</v>
      </c>
      <c r="D25">
        <f t="shared" si="10"/>
        <v>101.50567170495523</v>
      </c>
      <c r="E25">
        <f t="shared" si="10"/>
        <v>60.343547234189934</v>
      </c>
      <c r="F25" s="1">
        <f t="shared" ref="F25:H26" si="11">F5*100/3956.6667</f>
        <v>38.011794119529952</v>
      </c>
      <c r="G25" s="1">
        <f t="shared" si="11"/>
        <v>102.35888709048957</v>
      </c>
      <c r="H25" s="1">
        <f t="shared" si="11"/>
        <v>59.696713903144783</v>
      </c>
      <c r="I25">
        <f t="shared" ref="I25:K26" si="12">I5*100/3545.3333</f>
        <v>38.303873996839734</v>
      </c>
      <c r="J25">
        <f t="shared" si="12"/>
        <v>101.62655229058437</v>
      </c>
      <c r="K25">
        <f t="shared" si="12"/>
        <v>59.768710603316201</v>
      </c>
      <c r="L25">
        <f t="shared" ref="L25:N26" si="13">L5*100/2473</f>
        <v>35.948241002830571</v>
      </c>
      <c r="M25">
        <f t="shared" si="13"/>
        <v>103.67974120501415</v>
      </c>
      <c r="N25">
        <f t="shared" si="13"/>
        <v>105.58026688232916</v>
      </c>
      <c r="O25">
        <f t="shared" ref="O25:Q26" si="14">O5*100/2756.3333</f>
        <v>36.243802590927594</v>
      </c>
      <c r="P25">
        <f t="shared" si="14"/>
        <v>98.246463880112046</v>
      </c>
      <c r="Q25">
        <f t="shared" si="14"/>
        <v>112.97617744559412</v>
      </c>
      <c r="R25">
        <f t="shared" ref="R25:T26" si="15">R5*100/4629.3333</f>
        <v>34.173387342838332</v>
      </c>
      <c r="S25">
        <f t="shared" si="15"/>
        <v>90.056164242915926</v>
      </c>
      <c r="T25">
        <f t="shared" si="15"/>
        <v>102.32574958471881</v>
      </c>
      <c r="U25">
        <f t="shared" ref="U25:W26" si="16">U5*100/5350.3333</f>
        <v>33.493240505222353</v>
      </c>
      <c r="V25">
        <f t="shared" si="16"/>
        <v>97.152825974411726</v>
      </c>
      <c r="W25">
        <f t="shared" si="16"/>
        <v>52.295807440631783</v>
      </c>
      <c r="X25">
        <f t="shared" ref="X25:Z26" si="17">X5*100/4565.3333</f>
        <v>30.863025926277935</v>
      </c>
      <c r="Y25">
        <f t="shared" si="17"/>
        <v>102.73072504914373</v>
      </c>
      <c r="Z25">
        <f t="shared" si="17"/>
        <v>40.062792348589312</v>
      </c>
      <c r="AA25">
        <f t="shared" ref="AA25:AC26" si="18">AA5*100/5865</f>
        <v>34.10059676044331</v>
      </c>
      <c r="AB25">
        <f t="shared" si="18"/>
        <v>102.6768968456948</v>
      </c>
      <c r="AC25">
        <f t="shared" si="18"/>
        <v>59.31798806479113</v>
      </c>
      <c r="AD25">
        <f t="shared" ref="AD25:AF26" si="19">AD5*100/11879.333</f>
        <v>22.686458911455716</v>
      </c>
      <c r="AE25">
        <f t="shared" si="19"/>
        <v>109.34957375132088</v>
      </c>
      <c r="AF25">
        <f t="shared" si="19"/>
        <v>45.406589747084283</v>
      </c>
    </row>
    <row r="26" spans="1:32" x14ac:dyDescent="0.2">
      <c r="C26">
        <f t="shared" si="10"/>
        <v>32.287137819031514</v>
      </c>
      <c r="D26">
        <f t="shared" si="10"/>
        <v>99.533452449014391</v>
      </c>
      <c r="E26">
        <f t="shared" si="10"/>
        <v>59.516487546214741</v>
      </c>
      <c r="F26" s="1">
        <f t="shared" si="11"/>
        <v>39.275484083610074</v>
      </c>
      <c r="G26" s="1">
        <f t="shared" si="11"/>
        <v>94.498735513911242</v>
      </c>
      <c r="H26" s="1">
        <f t="shared" si="11"/>
        <v>57.775905157743004</v>
      </c>
      <c r="I26">
        <f t="shared" si="12"/>
        <v>33.508838224039472</v>
      </c>
      <c r="J26">
        <f t="shared" si="12"/>
        <v>101.17525480608552</v>
      </c>
      <c r="K26">
        <f t="shared" si="12"/>
        <v>55.227529665546541</v>
      </c>
      <c r="L26">
        <f t="shared" si="13"/>
        <v>31.378892033966842</v>
      </c>
      <c r="M26">
        <f t="shared" si="13"/>
        <v>97.978164173069146</v>
      </c>
      <c r="N26">
        <f t="shared" si="13"/>
        <v>104.48847553578649</v>
      </c>
      <c r="O26">
        <f t="shared" si="14"/>
        <v>36.642883500337206</v>
      </c>
      <c r="P26">
        <f t="shared" si="14"/>
        <v>103.253115289069</v>
      </c>
      <c r="Q26">
        <f t="shared" si="14"/>
        <v>109.89237041833802</v>
      </c>
      <c r="R26">
        <f t="shared" si="15"/>
        <v>34.972638500667038</v>
      </c>
      <c r="S26">
        <f t="shared" si="15"/>
        <v>95.283698842768558</v>
      </c>
      <c r="T26">
        <f t="shared" si="15"/>
        <v>105.06912518050925</v>
      </c>
      <c r="U26">
        <f t="shared" si="16"/>
        <v>33.418478807666055</v>
      </c>
      <c r="V26">
        <f t="shared" si="16"/>
        <v>103.61971281303167</v>
      </c>
      <c r="W26">
        <f t="shared" si="16"/>
        <v>50.669740518782255</v>
      </c>
      <c r="X26">
        <f t="shared" si="17"/>
        <v>31.476343687765358</v>
      </c>
      <c r="Y26">
        <f t="shared" si="17"/>
        <v>101.85455681844741</v>
      </c>
      <c r="Z26">
        <f t="shared" si="17"/>
        <v>39.843750290915231</v>
      </c>
      <c r="AA26">
        <f t="shared" si="18"/>
        <v>35.345268542199491</v>
      </c>
      <c r="AB26">
        <f t="shared" si="18"/>
        <v>97.425404944586532</v>
      </c>
      <c r="AC26">
        <f t="shared" si="18"/>
        <v>55.447570332480815</v>
      </c>
      <c r="AD26">
        <f t="shared" si="19"/>
        <v>21.465851660190012</v>
      </c>
      <c r="AE26">
        <f t="shared" si="19"/>
        <v>78.573435057338656</v>
      </c>
      <c r="AF26">
        <f t="shared" si="19"/>
        <v>46.037938325325165</v>
      </c>
    </row>
    <row r="33" spans="3:16" x14ac:dyDescent="0.2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3:16" x14ac:dyDescent="0.2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3:16" x14ac:dyDescent="0.2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3:16" x14ac:dyDescent="0.2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3:16" x14ac:dyDescent="0.2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3:16" x14ac:dyDescent="0.2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3:16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3:16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5F45C-3E65-CA49-90F3-E91B7759A6FB}">
  <dimension ref="A1:G7"/>
  <sheetViews>
    <sheetView workbookViewId="0">
      <selection activeCell="E28" sqref="E28"/>
    </sheetView>
  </sheetViews>
  <sheetFormatPr baseColWidth="10" defaultRowHeight="16" x14ac:dyDescent="0.2"/>
  <cols>
    <col min="6" max="6" width="14.1640625" customWidth="1"/>
    <col min="7" max="7" width="15.83203125" customWidth="1"/>
  </cols>
  <sheetData>
    <row r="1" spans="1:7" x14ac:dyDescent="0.2">
      <c r="A1" t="s">
        <v>14</v>
      </c>
    </row>
    <row r="2" spans="1:7" x14ac:dyDescent="0.2">
      <c r="A2" t="s">
        <v>4</v>
      </c>
    </row>
    <row r="3" spans="1:7" x14ac:dyDescent="0.2">
      <c r="C3" t="s">
        <v>5</v>
      </c>
      <c r="D3" t="s">
        <v>16</v>
      </c>
      <c r="E3" t="s">
        <v>17</v>
      </c>
      <c r="F3" t="s">
        <v>18</v>
      </c>
      <c r="G3" t="s">
        <v>19</v>
      </c>
    </row>
    <row r="4" spans="1:7" x14ac:dyDescent="0.2">
      <c r="C4" s="2" t="s">
        <v>0</v>
      </c>
      <c r="D4" s="2" t="s">
        <v>0</v>
      </c>
      <c r="E4" s="2" t="s">
        <v>1</v>
      </c>
      <c r="F4" s="2" t="s">
        <v>1</v>
      </c>
      <c r="G4" s="2" t="s">
        <v>1</v>
      </c>
    </row>
    <row r="5" spans="1:7" x14ac:dyDescent="0.2">
      <c r="C5" s="1">
        <v>1588</v>
      </c>
      <c r="D5" s="1">
        <v>4617</v>
      </c>
      <c r="E5" s="1">
        <v>1458</v>
      </c>
      <c r="F5" s="1">
        <v>6987</v>
      </c>
      <c r="G5" s="1">
        <v>5407</v>
      </c>
    </row>
    <row r="6" spans="1:7" x14ac:dyDescent="0.2">
      <c r="C6" s="1">
        <v>1744</v>
      </c>
      <c r="D6" s="1">
        <v>5225</v>
      </c>
      <c r="E6" s="1">
        <v>2147</v>
      </c>
      <c r="F6" s="1">
        <v>6672</v>
      </c>
      <c r="G6" s="1">
        <v>6117</v>
      </c>
    </row>
    <row r="7" spans="1:7" x14ac:dyDescent="0.2">
      <c r="C7" s="1">
        <v>2499</v>
      </c>
      <c r="D7" s="1">
        <v>5567</v>
      </c>
      <c r="E7" s="1">
        <v>2720</v>
      </c>
      <c r="F7" s="1">
        <v>7708</v>
      </c>
      <c r="G7" s="1">
        <v>6193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0A5AC-6A11-AD4F-B2B2-11FB730EFA6C}">
  <dimension ref="A1:I25"/>
  <sheetViews>
    <sheetView workbookViewId="0">
      <selection activeCell="I28" sqref="I28"/>
    </sheetView>
  </sheetViews>
  <sheetFormatPr baseColWidth="10" defaultRowHeight="16" x14ac:dyDescent="0.2"/>
  <cols>
    <col min="1" max="1" width="13.83203125" customWidth="1"/>
  </cols>
  <sheetData>
    <row r="1" spans="1:9" x14ac:dyDescent="0.2">
      <c r="A1" t="s">
        <v>14</v>
      </c>
    </row>
    <row r="2" spans="1:9" x14ac:dyDescent="0.2">
      <c r="A2" t="s">
        <v>15</v>
      </c>
      <c r="C2" t="s">
        <v>5</v>
      </c>
      <c r="D2" t="s">
        <v>6</v>
      </c>
      <c r="E2" t="s">
        <v>9</v>
      </c>
      <c r="F2" t="s">
        <v>11</v>
      </c>
      <c r="G2" t="s">
        <v>10</v>
      </c>
      <c r="H2" t="s">
        <v>12</v>
      </c>
      <c r="I2" t="s">
        <v>13</v>
      </c>
    </row>
    <row r="3" spans="1:9" x14ac:dyDescent="0.2">
      <c r="C3" s="5" t="s">
        <v>0</v>
      </c>
      <c r="D3" s="5" t="s">
        <v>1</v>
      </c>
      <c r="E3" s="5" t="s">
        <v>0</v>
      </c>
      <c r="F3" s="5" t="s">
        <v>1</v>
      </c>
      <c r="G3" s="5" t="s">
        <v>0</v>
      </c>
      <c r="H3" s="5" t="s">
        <v>0</v>
      </c>
      <c r="I3" s="5" t="s">
        <v>0</v>
      </c>
    </row>
    <row r="4" spans="1:9" x14ac:dyDescent="0.2">
      <c r="C4">
        <v>202</v>
      </c>
      <c r="D4">
        <v>668</v>
      </c>
      <c r="E4">
        <v>1499</v>
      </c>
      <c r="F4">
        <v>480</v>
      </c>
      <c r="G4">
        <v>278</v>
      </c>
      <c r="H4">
        <v>335</v>
      </c>
      <c r="I4">
        <v>309</v>
      </c>
    </row>
    <row r="5" spans="1:9" x14ac:dyDescent="0.2">
      <c r="C5">
        <v>413</v>
      </c>
      <c r="D5">
        <v>690</v>
      </c>
      <c r="E5">
        <v>1199</v>
      </c>
      <c r="F5">
        <v>310</v>
      </c>
      <c r="G5">
        <v>272</v>
      </c>
      <c r="H5">
        <v>318</v>
      </c>
      <c r="I5">
        <v>290</v>
      </c>
    </row>
    <row r="6" spans="1:9" x14ac:dyDescent="0.2">
      <c r="C6">
        <v>345</v>
      </c>
      <c r="D6">
        <v>696</v>
      </c>
      <c r="E6">
        <v>1300</v>
      </c>
      <c r="F6">
        <v>466</v>
      </c>
      <c r="G6">
        <v>267</v>
      </c>
      <c r="H6">
        <v>384</v>
      </c>
      <c r="I6">
        <v>339</v>
      </c>
    </row>
    <row r="7" spans="1:9" x14ac:dyDescent="0.2">
      <c r="E7">
        <f>AVERAGE(E4:E6)</f>
        <v>1332.6666666666667</v>
      </c>
    </row>
    <row r="10" spans="1:9" x14ac:dyDescent="0.2">
      <c r="B10" t="s">
        <v>2</v>
      </c>
      <c r="C10" t="s">
        <v>5</v>
      </c>
      <c r="D10" t="s">
        <v>6</v>
      </c>
      <c r="E10" t="s">
        <v>9</v>
      </c>
      <c r="F10" t="s">
        <v>11</v>
      </c>
      <c r="G10" t="s">
        <v>10</v>
      </c>
      <c r="H10" t="s">
        <v>12</v>
      </c>
      <c r="I10" t="s">
        <v>13</v>
      </c>
    </row>
    <row r="11" spans="1:9" x14ac:dyDescent="0.2">
      <c r="C11" s="2" t="s">
        <v>0</v>
      </c>
      <c r="D11" s="2" t="s">
        <v>1</v>
      </c>
      <c r="E11" s="2" t="s">
        <v>0</v>
      </c>
      <c r="F11" s="2" t="s">
        <v>1</v>
      </c>
      <c r="G11" s="2" t="s">
        <v>0</v>
      </c>
      <c r="H11" s="2" t="s">
        <v>0</v>
      </c>
      <c r="I11" s="2" t="s">
        <v>0</v>
      </c>
    </row>
    <row r="12" spans="1:9" x14ac:dyDescent="0.2">
      <c r="C12" s="1">
        <v>15.157578751481793</v>
      </c>
      <c r="D12" s="1">
        <v>50.12506240589029</v>
      </c>
      <c r="E12" s="1">
        <v>112.48124033896637</v>
      </c>
      <c r="F12" s="1">
        <v>36.018008914412185</v>
      </c>
      <c r="G12" s="1">
        <v>20.860430162930388</v>
      </c>
      <c r="H12" s="1">
        <v>25.137568721516836</v>
      </c>
      <c r="I12" s="1">
        <v>23.186593238652843</v>
      </c>
    </row>
    <row r="13" spans="1:9" x14ac:dyDescent="0.2">
      <c r="C13" s="1">
        <v>30.990495170108815</v>
      </c>
      <c r="D13" s="1">
        <v>51.775887814467509</v>
      </c>
      <c r="E13" s="1">
        <v>89.969984767458769</v>
      </c>
      <c r="F13" s="1">
        <v>23.261630757224534</v>
      </c>
      <c r="G13" s="1">
        <v>20.410205051500238</v>
      </c>
      <c r="H13" s="1">
        <v>23.861930905798072</v>
      </c>
      <c r="I13" s="1">
        <v>21.760880385790692</v>
      </c>
    </row>
    <row r="14" spans="1:9" x14ac:dyDescent="0.2">
      <c r="C14" s="1">
        <v>25.887943907233755</v>
      </c>
      <c r="D14" s="1">
        <v>52.226112925897667</v>
      </c>
      <c r="E14" s="1">
        <v>97.548774143199665</v>
      </c>
      <c r="F14" s="1">
        <v>34.967483654408497</v>
      </c>
      <c r="G14" s="1">
        <v>20.035017458641775</v>
      </c>
      <c r="H14" s="1">
        <v>28.814407131529745</v>
      </c>
      <c r="I14" s="1">
        <v>25.437718795803605</v>
      </c>
    </row>
    <row r="17" spans="1:9" s="17" customFormat="1" x14ac:dyDescent="0.2">
      <c r="A17" s="17" t="s">
        <v>38</v>
      </c>
    </row>
    <row r="18" spans="1:9" x14ac:dyDescent="0.2">
      <c r="C18">
        <f>C4*100/1332.66667</f>
        <v>15.157578751481793</v>
      </c>
      <c r="D18">
        <f t="shared" ref="D18:I18" si="0">D4*100/1332.66667</f>
        <v>50.12506240589029</v>
      </c>
      <c r="E18">
        <f t="shared" si="0"/>
        <v>112.48124033896637</v>
      </c>
      <c r="F18">
        <f t="shared" si="0"/>
        <v>36.018008914412185</v>
      </c>
      <c r="G18">
        <f t="shared" si="0"/>
        <v>20.860430162930388</v>
      </c>
      <c r="H18">
        <f t="shared" si="0"/>
        <v>25.137568721516836</v>
      </c>
      <c r="I18">
        <f t="shared" si="0"/>
        <v>23.186593238652843</v>
      </c>
    </row>
    <row r="19" spans="1:9" x14ac:dyDescent="0.2">
      <c r="C19">
        <f t="shared" ref="C19:I20" si="1">C5*100/1332.66667</f>
        <v>30.990495170108815</v>
      </c>
      <c r="D19">
        <f t="shared" si="1"/>
        <v>51.775887814467509</v>
      </c>
      <c r="E19">
        <f t="shared" si="1"/>
        <v>89.969984767458769</v>
      </c>
      <c r="F19">
        <f t="shared" si="1"/>
        <v>23.261630757224534</v>
      </c>
      <c r="G19">
        <f t="shared" si="1"/>
        <v>20.410205051500238</v>
      </c>
      <c r="H19">
        <f t="shared" si="1"/>
        <v>23.861930905798072</v>
      </c>
      <c r="I19">
        <f t="shared" si="1"/>
        <v>21.760880385790692</v>
      </c>
    </row>
    <row r="20" spans="1:9" x14ac:dyDescent="0.2">
      <c r="C20">
        <f t="shared" si="1"/>
        <v>25.887943907233755</v>
      </c>
      <c r="D20">
        <f t="shared" si="1"/>
        <v>52.226112925897667</v>
      </c>
      <c r="E20">
        <f t="shared" si="1"/>
        <v>97.548774143199665</v>
      </c>
      <c r="F20">
        <f t="shared" si="1"/>
        <v>34.967483654408497</v>
      </c>
      <c r="G20">
        <f t="shared" si="1"/>
        <v>20.035017458641775</v>
      </c>
      <c r="H20">
        <f t="shared" si="1"/>
        <v>28.814407131529745</v>
      </c>
      <c r="I20">
        <f t="shared" si="1"/>
        <v>25.437718795803605</v>
      </c>
    </row>
    <row r="21" spans="1:9" x14ac:dyDescent="0.2">
      <c r="C21" s="1"/>
      <c r="D21" s="1"/>
      <c r="E21" s="1"/>
      <c r="F21" s="1"/>
      <c r="G21" s="1"/>
      <c r="H21" s="1"/>
      <c r="I21" s="1"/>
    </row>
    <row r="22" spans="1:9" x14ac:dyDescent="0.2">
      <c r="C22" s="1"/>
      <c r="D22" s="1"/>
      <c r="E22" s="1"/>
      <c r="F22" s="1"/>
      <c r="G22" s="1"/>
      <c r="H22" s="1"/>
      <c r="I22" s="1"/>
    </row>
    <row r="23" spans="1:9" x14ac:dyDescent="0.2">
      <c r="C23" s="20"/>
      <c r="D23" s="20"/>
      <c r="E23" s="20"/>
      <c r="F23" s="20"/>
      <c r="G23" s="20"/>
      <c r="H23" s="20"/>
      <c r="I23" s="20"/>
    </row>
    <row r="24" spans="1:9" x14ac:dyDescent="0.2">
      <c r="C24" s="20"/>
      <c r="D24" s="20"/>
      <c r="E24" s="20"/>
      <c r="F24" s="20"/>
      <c r="G24" s="20"/>
      <c r="H24" s="20"/>
      <c r="I24" s="20"/>
    </row>
    <row r="25" spans="1:9" x14ac:dyDescent="0.2">
      <c r="C25" s="20"/>
      <c r="D25" s="20"/>
      <c r="E25" s="20"/>
      <c r="F25" s="20"/>
      <c r="G25" s="20"/>
      <c r="H25" s="20"/>
      <c r="I25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2AB9-A4B5-DB48-9537-37A5FD26B3C7}">
  <dimension ref="A1:F19"/>
  <sheetViews>
    <sheetView workbookViewId="0">
      <selection activeCell="H4" sqref="H4"/>
    </sheetView>
  </sheetViews>
  <sheetFormatPr baseColWidth="10" defaultRowHeight="16" x14ac:dyDescent="0.2"/>
  <sheetData>
    <row r="1" spans="1:6" x14ac:dyDescent="0.2">
      <c r="A1" t="s">
        <v>3</v>
      </c>
    </row>
    <row r="2" spans="1:6" x14ac:dyDescent="0.2">
      <c r="A2" t="s">
        <v>4</v>
      </c>
      <c r="C2" t="s">
        <v>5</v>
      </c>
      <c r="D2" t="s">
        <v>6</v>
      </c>
      <c r="E2" t="s">
        <v>7</v>
      </c>
      <c r="F2" t="s">
        <v>8</v>
      </c>
    </row>
    <row r="3" spans="1:6" x14ac:dyDescent="0.2">
      <c r="C3" s="5" t="s">
        <v>0</v>
      </c>
      <c r="D3" s="5" t="s">
        <v>1</v>
      </c>
      <c r="E3" s="5" t="s">
        <v>0</v>
      </c>
      <c r="F3" s="5" t="s">
        <v>1</v>
      </c>
    </row>
    <row r="4" spans="1:6" x14ac:dyDescent="0.2">
      <c r="C4" s="1">
        <v>245</v>
      </c>
      <c r="D4" s="1">
        <v>598</v>
      </c>
      <c r="E4" s="1">
        <v>728</v>
      </c>
      <c r="F4" s="1">
        <v>563</v>
      </c>
    </row>
    <row r="5" spans="1:6" x14ac:dyDescent="0.2">
      <c r="C5" s="1">
        <v>316</v>
      </c>
      <c r="D5" s="1">
        <v>641</v>
      </c>
      <c r="E5" s="1">
        <v>805</v>
      </c>
      <c r="F5" s="1">
        <v>460</v>
      </c>
    </row>
    <row r="6" spans="1:6" x14ac:dyDescent="0.2">
      <c r="C6" s="1">
        <v>381</v>
      </c>
      <c r="D6" s="1">
        <v>509</v>
      </c>
      <c r="E6" s="1">
        <v>710</v>
      </c>
      <c r="F6" s="1">
        <v>564</v>
      </c>
    </row>
    <row r="7" spans="1:6" x14ac:dyDescent="0.2">
      <c r="E7">
        <f>AVERAGE(E4:E6)</f>
        <v>747.66666666666663</v>
      </c>
    </row>
    <row r="10" spans="1:6" x14ac:dyDescent="0.2">
      <c r="C10" t="s">
        <v>5</v>
      </c>
      <c r="D10" t="s">
        <v>6</v>
      </c>
      <c r="E10" t="s">
        <v>7</v>
      </c>
      <c r="F10" t="s">
        <v>8</v>
      </c>
    </row>
    <row r="11" spans="1:6" x14ac:dyDescent="0.2">
      <c r="A11" t="s">
        <v>2</v>
      </c>
      <c r="C11" s="2" t="s">
        <v>0</v>
      </c>
      <c r="D11" s="2" t="s">
        <v>1</v>
      </c>
      <c r="E11" s="2" t="s">
        <v>0</v>
      </c>
      <c r="F11" s="2" t="s">
        <v>1</v>
      </c>
    </row>
    <row r="12" spans="1:6" x14ac:dyDescent="0.2">
      <c r="C12" s="1">
        <v>32.7686134</v>
      </c>
      <c r="D12" s="1">
        <v>79.982166699999993</v>
      </c>
      <c r="E12" s="1">
        <v>97.369594199999995</v>
      </c>
      <c r="F12" s="1">
        <v>75.300936199999995</v>
      </c>
    </row>
    <row r="13" spans="1:6" x14ac:dyDescent="0.2">
      <c r="C13" s="1">
        <v>42.264823900000003</v>
      </c>
      <c r="D13" s="1">
        <v>85.733392699999996</v>
      </c>
      <c r="E13" s="1">
        <v>107.668301</v>
      </c>
      <c r="F13" s="1">
        <v>61.524743600000001</v>
      </c>
    </row>
    <row r="14" spans="1:6" x14ac:dyDescent="0.2">
      <c r="C14" s="1">
        <v>50.958537700000001</v>
      </c>
      <c r="D14" s="1">
        <v>68.078466300000002</v>
      </c>
      <c r="E14" s="1">
        <v>94.962104299999993</v>
      </c>
      <c r="F14" s="1">
        <v>75.434685700000003</v>
      </c>
    </row>
    <row r="16" spans="1:6" s="17" customFormat="1" x14ac:dyDescent="0.2">
      <c r="A16" s="17" t="s">
        <v>38</v>
      </c>
    </row>
    <row r="17" spans="3:6" x14ac:dyDescent="0.2">
      <c r="C17">
        <f>C4*100/747.666667</f>
        <v>32.768613449501288</v>
      </c>
      <c r="D17">
        <f t="shared" ref="D17:F17" si="0">D4*100/747.666667</f>
        <v>79.982166705313347</v>
      </c>
      <c r="E17">
        <f t="shared" si="0"/>
        <v>97.369594249946687</v>
      </c>
      <c r="F17">
        <f t="shared" si="0"/>
        <v>75.300936212527446</v>
      </c>
    </row>
    <row r="18" spans="3:6" x14ac:dyDescent="0.2">
      <c r="C18">
        <f t="shared" ref="C18:F19" si="1">C5*100/747.666667</f>
        <v>42.264823877724112</v>
      </c>
      <c r="D18">
        <f t="shared" si="1"/>
        <v>85.733392739307448</v>
      </c>
      <c r="E18">
        <f t="shared" si="1"/>
        <v>107.66830133407566</v>
      </c>
      <c r="F18">
        <f t="shared" si="1"/>
        <v>61.524743619471806</v>
      </c>
    </row>
    <row r="19" spans="3:6" x14ac:dyDescent="0.2">
      <c r="C19">
        <f t="shared" si="1"/>
        <v>50.958537650040782</v>
      </c>
      <c r="D19">
        <f t="shared" si="1"/>
        <v>68.078466309372061</v>
      </c>
      <c r="E19">
        <f t="shared" si="1"/>
        <v>94.962104282228225</v>
      </c>
      <c r="F19">
        <f t="shared" si="1"/>
        <v>75.43468565517847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Figure S2a</vt:lpstr>
      <vt:lpstr>Figure S2b</vt:lpstr>
      <vt:lpstr>Figure S2c</vt:lpstr>
      <vt:lpstr>Figures S2d</vt:lpstr>
      <vt:lpstr>Figure S2e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Cheuk Man Cherie Au</dc:creator>
  <cp:lastModifiedBy>Cheuk Man Cherie Au</cp:lastModifiedBy>
  <dcterms:created xsi:type="dcterms:W3CDTF">2020-04-03T01:50:57Z</dcterms:created>
  <dcterms:modified xsi:type="dcterms:W3CDTF">2020-04-03T04:12:01Z</dcterms:modified>
</cp:coreProperties>
</file>