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ieau/Desktop/Prism for each paper figure/**Overall paper raw data/"/>
    </mc:Choice>
  </mc:AlternateContent>
  <xr:revisionPtr revIDLastSave="0" documentId="8_{8513CF2C-AED0-BF40-9F2E-65C6B4A27AFA}" xr6:coauthVersionLast="45" xr6:coauthVersionMax="45" xr10:uidLastSave="{00000000-0000-0000-0000-000000000000}"/>
  <bookViews>
    <workbookView xWindow="16860" yWindow="1000" windowWidth="28040" windowHeight="17440" activeTab="6" xr2:uid="{C6E493EA-E2BE-1C49-94F1-484724EC21B8}"/>
  </bookViews>
  <sheets>
    <sheet name="Figure 5a" sheetId="1" r:id="rId1"/>
    <sheet name="Figure 5b" sheetId="2" r:id="rId2"/>
    <sheet name="Figure 5c" sheetId="3" r:id="rId3"/>
    <sheet name="Figure 5d" sheetId="4" r:id="rId4"/>
    <sheet name="Figure 5e" sheetId="5" r:id="rId5"/>
    <sheet name="Figure 5f" sheetId="6" r:id="rId6"/>
    <sheet name="Figure 5g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7" l="1"/>
  <c r="E28" i="7"/>
  <c r="D29" i="7"/>
  <c r="E29" i="7"/>
  <c r="D30" i="7"/>
  <c r="E30" i="7"/>
  <c r="C29" i="7"/>
  <c r="C30" i="7"/>
  <c r="C28" i="7"/>
  <c r="I34" i="7" l="1"/>
  <c r="J34" i="7"/>
  <c r="K34" i="7"/>
  <c r="I32" i="7"/>
  <c r="J32" i="7"/>
  <c r="K32" i="7"/>
  <c r="I33" i="7"/>
  <c r="J33" i="7"/>
  <c r="K33" i="7"/>
  <c r="J31" i="7"/>
  <c r="K31" i="7"/>
  <c r="I29" i="7"/>
  <c r="J29" i="7"/>
  <c r="K29" i="7"/>
  <c r="I30" i="7"/>
  <c r="J30" i="7"/>
  <c r="K30" i="7"/>
  <c r="J28" i="7"/>
  <c r="K28" i="7"/>
  <c r="I28" i="7"/>
  <c r="G28" i="7"/>
  <c r="H28" i="7"/>
  <c r="G29" i="7"/>
  <c r="H29" i="7"/>
  <c r="G30" i="7"/>
  <c r="H30" i="7"/>
  <c r="G31" i="7"/>
  <c r="H31" i="7"/>
  <c r="F29" i="7"/>
  <c r="F30" i="7"/>
  <c r="F31" i="7"/>
  <c r="F28" i="7"/>
  <c r="G7" i="7"/>
  <c r="J12" i="7"/>
  <c r="J7" i="7"/>
  <c r="D6" i="7"/>
  <c r="O25" i="6" l="1"/>
  <c r="O20" i="6"/>
  <c r="O15" i="6"/>
  <c r="O10" i="6"/>
  <c r="P9" i="6" s="1"/>
  <c r="O5" i="6"/>
  <c r="P4" i="6" s="1"/>
  <c r="O24" i="6"/>
  <c r="O19" i="6"/>
  <c r="P19" i="6" s="1"/>
  <c r="O14" i="6"/>
  <c r="P14" i="6" s="1"/>
  <c r="O9" i="6"/>
  <c r="O4" i="6"/>
  <c r="G25" i="6"/>
  <c r="G20" i="6"/>
  <c r="H19" i="6" s="1"/>
  <c r="G15" i="6"/>
  <c r="G10" i="6"/>
  <c r="H9" i="6" s="1"/>
  <c r="G5" i="6"/>
  <c r="H4" i="6" s="1"/>
  <c r="G24" i="6"/>
  <c r="H24" i="6" s="1"/>
  <c r="G19" i="6"/>
  <c r="G14" i="6"/>
  <c r="G9" i="6"/>
  <c r="G4" i="6"/>
  <c r="H14" i="6" l="1"/>
  <c r="P24" i="6"/>
  <c r="S15" i="5"/>
  <c r="L15" i="5"/>
  <c r="E15" i="5"/>
  <c r="S14" i="5"/>
  <c r="T14" i="5" s="1"/>
  <c r="L14" i="5"/>
  <c r="M14" i="5" s="1"/>
  <c r="F14" i="5"/>
  <c r="E14" i="5"/>
  <c r="S10" i="5"/>
  <c r="L10" i="5"/>
  <c r="E10" i="5"/>
  <c r="S9" i="5"/>
  <c r="L9" i="5"/>
  <c r="M9" i="5" s="1"/>
  <c r="E9" i="5"/>
  <c r="S5" i="5"/>
  <c r="L5" i="5"/>
  <c r="E5" i="5"/>
  <c r="S4" i="5"/>
  <c r="L4" i="5"/>
  <c r="M4" i="5" s="1"/>
  <c r="E4" i="5"/>
  <c r="F9" i="5" l="1"/>
  <c r="F4" i="5"/>
  <c r="T4" i="5"/>
  <c r="T9" i="5"/>
  <c r="G22" i="4"/>
  <c r="G21" i="4"/>
  <c r="G17" i="4"/>
  <c r="G12" i="4"/>
  <c r="G7" i="4"/>
  <c r="G16" i="4"/>
  <c r="G11" i="4"/>
  <c r="G6" i="4"/>
  <c r="N17" i="4"/>
  <c r="N12" i="4"/>
  <c r="N7" i="4"/>
  <c r="N16" i="4"/>
  <c r="N11" i="4"/>
  <c r="N6" i="4"/>
  <c r="U17" i="4"/>
  <c r="U12" i="4"/>
  <c r="U7" i="4"/>
  <c r="U16" i="4"/>
  <c r="U11" i="4"/>
  <c r="U6" i="4"/>
  <c r="H21" i="4" l="1"/>
  <c r="H16" i="4"/>
  <c r="O16" i="4"/>
  <c r="O11" i="4"/>
  <c r="V11" i="4"/>
  <c r="H6" i="4"/>
  <c r="H11" i="4"/>
  <c r="V6" i="4"/>
  <c r="O6" i="4"/>
  <c r="V16" i="4"/>
</calcChain>
</file>

<file path=xl/sharedStrings.xml><?xml version="1.0" encoding="utf-8"?>
<sst xmlns="http://schemas.openxmlformats.org/spreadsheetml/2006/main" count="344" uniqueCount="73">
  <si>
    <t>days post-injection</t>
  </si>
  <si>
    <t>Saline</t>
  </si>
  <si>
    <t>50μg/kg [DAG]</t>
  </si>
  <si>
    <t>100μg/kg [DAG]</t>
  </si>
  <si>
    <t>Raw data</t>
  </si>
  <si>
    <t>MCF7</t>
  </si>
  <si>
    <t>ZR75</t>
  </si>
  <si>
    <t>50ug/kg [DAG]</t>
  </si>
  <si>
    <t>100ug/kg [DAG]</t>
  </si>
  <si>
    <t>FVB (PBS)</t>
  </si>
  <si>
    <t>FVB (100ug/kg DAG)</t>
  </si>
  <si>
    <t>FVB (200ug/kg DAG)</t>
  </si>
  <si>
    <t>J110</t>
  </si>
  <si>
    <t>High DAG</t>
  </si>
  <si>
    <t>MCF 3-4</t>
  </si>
  <si>
    <t>Field 1</t>
  </si>
  <si>
    <t>Field 2</t>
  </si>
  <si>
    <t>Field 3</t>
  </si>
  <si>
    <t>Field 4</t>
  </si>
  <si>
    <t>Total</t>
  </si>
  <si>
    <t>%</t>
  </si>
  <si>
    <t>MCF 6-4</t>
  </si>
  <si>
    <t>MCF 6-5</t>
  </si>
  <si>
    <t>Total nucleus</t>
  </si>
  <si>
    <t>Apoptotic nuclei</t>
  </si>
  <si>
    <t>Low DAG</t>
  </si>
  <si>
    <t>MCF 2-1</t>
  </si>
  <si>
    <t>MCF 2-3</t>
  </si>
  <si>
    <t>MCF 5-3</t>
  </si>
  <si>
    <t>PBS</t>
  </si>
  <si>
    <t>MCF 1-4</t>
  </si>
  <si>
    <t>MCF 4-1</t>
  </si>
  <si>
    <t>MCF 4-2</t>
  </si>
  <si>
    <t>in %</t>
  </si>
  <si>
    <t>MCF7 cells - apoptotic nucleus</t>
  </si>
  <si>
    <t>MCF 4-5</t>
  </si>
  <si>
    <t>Sample 7-1 PBS</t>
  </si>
  <si>
    <t>% cells with apoptotic nucleus</t>
  </si>
  <si>
    <t>Sample 10-1 Low DAG</t>
  </si>
  <si>
    <t>Sample 11-4 High DAG</t>
  </si>
  <si>
    <t>Total number of cells</t>
  </si>
  <si>
    <t>Number of cells with apoptotic nucleus</t>
  </si>
  <si>
    <t>Sample 9-1 PBS</t>
  </si>
  <si>
    <t>Sample 10-3 Low DAG</t>
  </si>
  <si>
    <t>Sample 12-1 High DAG</t>
  </si>
  <si>
    <t>Sample 9-5 PBS</t>
  </si>
  <si>
    <t>Sample 10-4 Low DAG</t>
  </si>
  <si>
    <t>Sample 12-5 High DAG</t>
  </si>
  <si>
    <t>DAG</t>
  </si>
  <si>
    <t>2-169</t>
  </si>
  <si>
    <t>2-175</t>
  </si>
  <si>
    <t>2-181</t>
  </si>
  <si>
    <t>2-184</t>
  </si>
  <si>
    <t>2-193</t>
  </si>
  <si>
    <t>Total cells number</t>
  </si>
  <si>
    <t>no 4th images</t>
  </si>
  <si>
    <t>Number of apoptotic nuclei</t>
  </si>
  <si>
    <t>1-194</t>
  </si>
  <si>
    <t>1-195</t>
  </si>
  <si>
    <t>1-196</t>
  </si>
  <si>
    <t>1-198</t>
  </si>
  <si>
    <t>1-199</t>
  </si>
  <si>
    <t>J110_Apoptotic nuclei</t>
  </si>
  <si>
    <t>ZR75_Apoptotic nuclei</t>
  </si>
  <si>
    <t>0</t>
  </si>
  <si>
    <t>100</t>
  </si>
  <si>
    <t>ER% case 2</t>
  </si>
  <si>
    <t>Basal 4013-TG3</t>
  </si>
  <si>
    <t>Mesenchymal-3204-TG6</t>
  </si>
  <si>
    <t>VC</t>
  </si>
  <si>
    <t>CM</t>
  </si>
  <si>
    <t>CM+UAG</t>
  </si>
  <si>
    <t>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</si>
</sst>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/>
    <xf numFmtId="16" fontId="0" fillId="0" borderId="0" xfId="0" applyNumberForma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2" borderId="0" xfId="0" applyFont="1" applyFill="1" applyAlignment="1">
      <alignment horizontal="center"/>
    </xf>
    <xf numFmtId="1" fontId="0" fillId="0" borderId="0" xfId="0" applyNumberFormat="1"/>
    <xf numFmtId="0" fontId="0" fillId="3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B537C-1E16-5D44-B2BD-C9EFBE7D136C}">
  <dimension ref="A1:AG11"/>
  <sheetViews>
    <sheetView workbookViewId="0">
      <selection sqref="A1:T12"/>
    </sheetView>
  </sheetViews>
  <sheetFormatPr baseColWidth="10" defaultRowHeight="16" x14ac:dyDescent="0.2"/>
  <cols>
    <col min="2" max="2" width="18.1640625" customWidth="1"/>
    <col min="9" max="14" width="10.83203125" style="3"/>
  </cols>
  <sheetData>
    <row r="1" spans="1:33" x14ac:dyDescent="0.2">
      <c r="A1" t="s">
        <v>4</v>
      </c>
    </row>
    <row r="2" spans="1:33" x14ac:dyDescent="0.2">
      <c r="A2" t="s">
        <v>5</v>
      </c>
      <c r="B2" s="2" t="s">
        <v>0</v>
      </c>
      <c r="C2" s="12" t="s">
        <v>1</v>
      </c>
      <c r="D2" s="12"/>
      <c r="E2" s="12"/>
      <c r="F2" s="12"/>
      <c r="G2" s="12"/>
      <c r="H2" s="12"/>
      <c r="I2" s="13" t="s">
        <v>2</v>
      </c>
      <c r="J2" s="13"/>
      <c r="K2" s="13"/>
      <c r="L2" s="13"/>
      <c r="M2" s="13"/>
      <c r="N2" s="13"/>
      <c r="O2" s="12" t="s">
        <v>3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x14ac:dyDescent="0.2">
      <c r="B3" s="1">
        <v>0</v>
      </c>
      <c r="C3" s="1">
        <v>194.208</v>
      </c>
      <c r="D3" s="1">
        <v>197.173</v>
      </c>
      <c r="E3" s="1">
        <v>190.44</v>
      </c>
      <c r="F3" s="1">
        <v>190.125</v>
      </c>
      <c r="G3" s="1">
        <v>193.43</v>
      </c>
      <c r="H3" s="1">
        <v>194.4</v>
      </c>
      <c r="I3" s="4">
        <v>190.464</v>
      </c>
      <c r="J3" s="4">
        <v>192.2</v>
      </c>
      <c r="K3" s="4">
        <v>191.66399999999999</v>
      </c>
      <c r="L3" s="4">
        <v>191.63149999999999</v>
      </c>
      <c r="M3" s="4">
        <v>194.48099999999999</v>
      </c>
      <c r="N3" s="4">
        <v>199.76050000000001</v>
      </c>
      <c r="O3" s="1">
        <v>196</v>
      </c>
      <c r="P3" s="1">
        <v>196.59899999999999</v>
      </c>
      <c r="Q3" s="1">
        <v>194.94</v>
      </c>
      <c r="R3" s="1">
        <v>190.44</v>
      </c>
      <c r="S3" s="1">
        <v>191.29599999999999</v>
      </c>
      <c r="T3" s="1">
        <v>190.464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">
      <c r="B4" s="1">
        <v>3</v>
      </c>
      <c r="C4" s="1">
        <v>207.1035</v>
      </c>
      <c r="D4" s="1">
        <v>237.1405</v>
      </c>
      <c r="E4" s="1">
        <v>221.804</v>
      </c>
      <c r="F4" s="1">
        <v>250.46299999999999</v>
      </c>
      <c r="G4" s="1">
        <v>236.15549999999999</v>
      </c>
      <c r="H4" s="1">
        <v>222.2055</v>
      </c>
      <c r="I4" s="4">
        <v>120.3128</v>
      </c>
      <c r="J4" s="4">
        <v>139.70699999999999</v>
      </c>
      <c r="K4" s="4">
        <v>153.16399999999999</v>
      </c>
      <c r="L4" s="4">
        <v>117.649</v>
      </c>
      <c r="M4" s="4">
        <v>139.15</v>
      </c>
      <c r="N4" s="4">
        <v>103.93300000000001</v>
      </c>
      <c r="O4" s="1">
        <v>143.2585</v>
      </c>
      <c r="P4" s="1">
        <v>131.4</v>
      </c>
      <c r="Q4" s="1">
        <v>156.83199999999999</v>
      </c>
      <c r="R4" s="1">
        <v>147.45599999999999</v>
      </c>
      <c r="S4" s="1">
        <v>169.4</v>
      </c>
      <c r="T4" s="1">
        <v>106.742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x14ac:dyDescent="0.2">
      <c r="B5" s="1">
        <v>7</v>
      </c>
      <c r="C5" s="1">
        <v>253.125</v>
      </c>
      <c r="D5" s="1">
        <v>272.8125</v>
      </c>
      <c r="E5" s="1">
        <v>255.88</v>
      </c>
      <c r="F5" s="1">
        <v>339.2</v>
      </c>
      <c r="G5" s="1">
        <v>345.9375</v>
      </c>
      <c r="H5" s="1">
        <v>230.26249999999999</v>
      </c>
      <c r="I5" s="4">
        <v>119.4875</v>
      </c>
      <c r="J5" s="4">
        <v>118.976</v>
      </c>
      <c r="K5" s="4">
        <v>151.07849999999999</v>
      </c>
      <c r="L5" s="4">
        <v>115</v>
      </c>
      <c r="M5" s="4">
        <v>146.20500000000001</v>
      </c>
      <c r="N5" s="4">
        <v>103.93300000000001</v>
      </c>
      <c r="O5" s="1">
        <v>167.93600000000001</v>
      </c>
      <c r="P5" s="1">
        <v>150.822</v>
      </c>
      <c r="Q5" s="1">
        <v>198</v>
      </c>
      <c r="R5" s="1">
        <v>148.83750000000001</v>
      </c>
      <c r="S5" s="1">
        <v>212.80950000000001</v>
      </c>
      <c r="T5" s="1">
        <v>180.774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B6" s="1">
        <v>10</v>
      </c>
      <c r="C6" s="1">
        <v>313.4495</v>
      </c>
      <c r="D6" s="1">
        <v>284.0625</v>
      </c>
      <c r="E6" s="1">
        <v>292.03199999999998</v>
      </c>
      <c r="F6" s="1">
        <v>356.37200000000001</v>
      </c>
      <c r="G6" s="1">
        <v>406.4</v>
      </c>
      <c r="H6" s="1">
        <v>232.375</v>
      </c>
      <c r="I6" s="4">
        <v>102.73950000000001</v>
      </c>
      <c r="J6" s="4">
        <v>171.56399999999999</v>
      </c>
      <c r="K6" s="4">
        <v>197.96600000000001</v>
      </c>
      <c r="L6" s="4">
        <v>97.537499999999994</v>
      </c>
      <c r="M6" s="4">
        <v>165.3475</v>
      </c>
      <c r="N6" s="4">
        <v>87.5</v>
      </c>
      <c r="O6" s="1">
        <v>165.88800000000001</v>
      </c>
      <c r="P6" s="1">
        <v>196</v>
      </c>
      <c r="Q6" s="1">
        <v>199.65</v>
      </c>
      <c r="R6" s="1">
        <v>200.9</v>
      </c>
      <c r="S6" s="1">
        <v>189.28</v>
      </c>
      <c r="T6" s="1">
        <v>163.84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B7" s="1">
        <v>14</v>
      </c>
      <c r="C7" s="1">
        <v>400.01049999999998</v>
      </c>
      <c r="D7" s="1">
        <v>348.8</v>
      </c>
      <c r="E7" s="1">
        <v>363.31200000000001</v>
      </c>
      <c r="F7" s="1">
        <v>406.78</v>
      </c>
      <c r="G7" s="1">
        <v>459.27</v>
      </c>
      <c r="H7" s="1">
        <v>234.48750000000001</v>
      </c>
      <c r="I7" s="4">
        <v>110.864</v>
      </c>
      <c r="J7" s="4">
        <v>180</v>
      </c>
      <c r="K7" s="4">
        <v>187.2</v>
      </c>
      <c r="L7" s="4">
        <v>121.68</v>
      </c>
      <c r="M7" s="4">
        <v>176.4</v>
      </c>
      <c r="N7" s="4">
        <v>140.4</v>
      </c>
      <c r="O7" s="1">
        <v>157.696</v>
      </c>
      <c r="P7" s="1">
        <v>142.19999999999999</v>
      </c>
      <c r="Q7" s="1">
        <v>195.11250000000001</v>
      </c>
      <c r="R7" s="1">
        <v>225</v>
      </c>
      <c r="S7" s="1">
        <v>210.23750000000001</v>
      </c>
      <c r="T7" s="1">
        <v>112.896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">
      <c r="B8" s="1">
        <v>17</v>
      </c>
      <c r="C8" s="1">
        <v>444.36</v>
      </c>
      <c r="D8" s="1">
        <v>369.82</v>
      </c>
      <c r="E8" s="1">
        <v>371.71199999999999</v>
      </c>
      <c r="F8" s="1">
        <v>433.66399999999999</v>
      </c>
      <c r="G8" s="1">
        <v>542.08000000000004</v>
      </c>
      <c r="H8" s="1">
        <v>234.48750000000001</v>
      </c>
      <c r="I8" s="4">
        <v>82.524000000000001</v>
      </c>
      <c r="J8" s="4">
        <v>195.35249999999999</v>
      </c>
      <c r="K8" s="4">
        <v>174.6</v>
      </c>
      <c r="L8" s="4">
        <v>85.697999999999993</v>
      </c>
      <c r="M8" s="4">
        <v>143.6875</v>
      </c>
      <c r="N8" s="4">
        <v>134.56</v>
      </c>
      <c r="O8" s="1">
        <v>171.11250000000001</v>
      </c>
      <c r="P8" s="1">
        <v>169</v>
      </c>
      <c r="Q8" s="1">
        <v>193.821</v>
      </c>
      <c r="R8" s="1">
        <v>294.39999999999998</v>
      </c>
      <c r="S8" s="1">
        <v>208.72499999999999</v>
      </c>
      <c r="T8" s="1">
        <v>131.4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">
      <c r="B9" s="1">
        <v>21</v>
      </c>
      <c r="C9" s="1">
        <v>465.75</v>
      </c>
      <c r="D9" s="1">
        <v>436.35399999999998</v>
      </c>
      <c r="E9" s="1">
        <v>396.05</v>
      </c>
      <c r="F9" s="1">
        <v>433.66399999999999</v>
      </c>
      <c r="G9" s="1">
        <v>685.9</v>
      </c>
      <c r="H9" s="1">
        <v>236.6</v>
      </c>
      <c r="I9" s="4">
        <v>118.098</v>
      </c>
      <c r="J9" s="4">
        <v>176.4</v>
      </c>
      <c r="K9" s="4">
        <v>125.0005</v>
      </c>
      <c r="L9" s="4">
        <v>78.974999999999994</v>
      </c>
      <c r="M9" s="4">
        <v>121.2505</v>
      </c>
      <c r="N9" s="4">
        <v>110.41249999999999</v>
      </c>
      <c r="O9" s="1">
        <v>189.48599999999999</v>
      </c>
      <c r="P9" s="1">
        <v>244.6875</v>
      </c>
      <c r="Q9" s="1">
        <v>204.12</v>
      </c>
      <c r="R9" s="1">
        <v>372.6</v>
      </c>
      <c r="S9" s="1">
        <v>235.45</v>
      </c>
      <c r="T9" s="1">
        <v>115.182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2">
      <c r="B10" s="1">
        <v>24</v>
      </c>
      <c r="C10" s="1">
        <v>501.642</v>
      </c>
      <c r="D10" s="1">
        <v>454.14</v>
      </c>
      <c r="E10" s="1">
        <v>405</v>
      </c>
      <c r="F10" s="1">
        <v>437.536</v>
      </c>
      <c r="G10" s="1">
        <v>715.08399999999995</v>
      </c>
      <c r="H10" s="1">
        <v>258.94400000000002</v>
      </c>
      <c r="I10" s="4">
        <v>112.5</v>
      </c>
      <c r="J10" s="4">
        <v>198</v>
      </c>
      <c r="K10" s="4">
        <v>106.8445</v>
      </c>
      <c r="L10" s="4">
        <v>76</v>
      </c>
      <c r="M10" s="4">
        <v>141.12</v>
      </c>
      <c r="N10" s="4">
        <v>86.25</v>
      </c>
      <c r="O10" s="1">
        <v>220.5</v>
      </c>
      <c r="P10" s="1">
        <v>233.28</v>
      </c>
      <c r="Q10" s="1">
        <v>208.72499999999999</v>
      </c>
      <c r="R10" s="1">
        <v>480.2</v>
      </c>
      <c r="S10" s="1">
        <v>237.16200000000001</v>
      </c>
      <c r="T10" s="1">
        <v>116.64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2">
      <c r="B11" s="1">
        <v>28</v>
      </c>
      <c r="C11" s="1">
        <v>600</v>
      </c>
      <c r="D11" s="1">
        <v>513.42200000000003</v>
      </c>
      <c r="E11" s="1">
        <v>427.43200000000002</v>
      </c>
      <c r="F11" s="1">
        <v>437.536</v>
      </c>
      <c r="G11" s="1">
        <v>750</v>
      </c>
      <c r="H11" s="1">
        <v>258.94400000000002</v>
      </c>
      <c r="I11" s="4">
        <v>120.05</v>
      </c>
      <c r="J11" s="4">
        <v>189.77099999999999</v>
      </c>
      <c r="K11" s="4">
        <v>151.38</v>
      </c>
      <c r="L11" s="4">
        <v>47.616</v>
      </c>
      <c r="M11" s="4">
        <v>121.68</v>
      </c>
      <c r="N11" s="4">
        <v>100.13800000000001</v>
      </c>
      <c r="O11" s="1">
        <v>218.05</v>
      </c>
      <c r="P11" s="1">
        <v>232.75</v>
      </c>
      <c r="Q11" s="1">
        <v>222.5565</v>
      </c>
      <c r="R11" s="1">
        <v>523.41800000000001</v>
      </c>
      <c r="S11" s="1">
        <v>222.65600000000001</v>
      </c>
      <c r="T11" s="1">
        <v>126.514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</sheetData>
  <mergeCells count="5">
    <mergeCell ref="C2:H2"/>
    <mergeCell ref="I2:N2"/>
    <mergeCell ref="O2:T2"/>
    <mergeCell ref="U2:Z2"/>
    <mergeCell ref="AA2:A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4587-F9B4-F94C-B9FF-35BD02153B19}">
  <dimension ref="A1:Q11"/>
  <sheetViews>
    <sheetView workbookViewId="0">
      <selection sqref="A1:Q11"/>
    </sheetView>
  </sheetViews>
  <sheetFormatPr baseColWidth="10" defaultRowHeight="16" x14ac:dyDescent="0.2"/>
  <cols>
    <col min="2" max="2" width="18.83203125" customWidth="1"/>
    <col min="8" max="12" width="10.83203125" style="3"/>
  </cols>
  <sheetData>
    <row r="1" spans="1:17" x14ac:dyDescent="0.2">
      <c r="A1" t="s">
        <v>4</v>
      </c>
    </row>
    <row r="2" spans="1:17" x14ac:dyDescent="0.2">
      <c r="A2" t="s">
        <v>6</v>
      </c>
      <c r="B2" s="2" t="s">
        <v>0</v>
      </c>
      <c r="C2" s="12" t="s">
        <v>1</v>
      </c>
      <c r="D2" s="12"/>
      <c r="E2" s="12"/>
      <c r="F2" s="12"/>
      <c r="G2" s="12"/>
      <c r="H2" s="13" t="s">
        <v>7</v>
      </c>
      <c r="I2" s="13"/>
      <c r="J2" s="13"/>
      <c r="K2" s="13"/>
      <c r="L2" s="13"/>
      <c r="M2" s="12" t="s">
        <v>8</v>
      </c>
      <c r="N2" s="12"/>
      <c r="O2" s="12"/>
      <c r="P2" s="12"/>
      <c r="Q2" s="12"/>
    </row>
    <row r="3" spans="1:17" x14ac:dyDescent="0.2">
      <c r="B3" s="1">
        <v>0</v>
      </c>
      <c r="C3" s="1">
        <v>191.63149999999999</v>
      </c>
      <c r="D3" s="1">
        <v>191.1</v>
      </c>
      <c r="E3" s="1">
        <v>199.11949999999999</v>
      </c>
      <c r="F3" s="1">
        <v>194.48099999999999</v>
      </c>
      <c r="G3" s="1">
        <v>131.22</v>
      </c>
      <c r="H3" s="4">
        <v>217.18600000000001</v>
      </c>
      <c r="I3" s="4">
        <v>194.4</v>
      </c>
      <c r="J3" s="4">
        <v>193.31549999999999</v>
      </c>
      <c r="K3" s="4">
        <v>191.80799999999999</v>
      </c>
      <c r="L3" s="4">
        <v>190.125</v>
      </c>
      <c r="M3" s="1">
        <v>191.80799999999999</v>
      </c>
      <c r="N3" s="1">
        <v>191.55799999999999</v>
      </c>
      <c r="O3" s="1">
        <v>188.53800000000001</v>
      </c>
      <c r="P3" s="1">
        <v>196.608</v>
      </c>
      <c r="Q3" s="1">
        <v>188.416</v>
      </c>
    </row>
    <row r="4" spans="1:17" x14ac:dyDescent="0.2">
      <c r="B4" s="1">
        <v>3</v>
      </c>
      <c r="C4" s="1">
        <v>273.75749999999999</v>
      </c>
      <c r="D4" s="1">
        <v>219.04</v>
      </c>
      <c r="E4" s="1">
        <v>220.32</v>
      </c>
      <c r="F4" s="1">
        <v>235.67250000000001</v>
      </c>
      <c r="G4" s="1">
        <v>196.608</v>
      </c>
      <c r="H4" s="4">
        <v>188.38399999999999</v>
      </c>
      <c r="I4" s="4">
        <v>91.853999999999999</v>
      </c>
      <c r="J4" s="4">
        <v>154.548</v>
      </c>
      <c r="K4" s="4">
        <v>152.46</v>
      </c>
      <c r="L4" s="4">
        <v>176.62049999999999</v>
      </c>
      <c r="M4" s="1">
        <v>107.217</v>
      </c>
      <c r="N4" s="1">
        <v>111.6</v>
      </c>
      <c r="O4" s="1">
        <v>116.6135</v>
      </c>
      <c r="P4" s="1">
        <v>145.80000000000001</v>
      </c>
      <c r="Q4" s="1">
        <v>172.6515</v>
      </c>
    </row>
    <row r="5" spans="1:17" x14ac:dyDescent="0.2">
      <c r="B5" s="1">
        <v>7</v>
      </c>
      <c r="C5" s="1">
        <v>337.66199999999998</v>
      </c>
      <c r="D5" s="1">
        <v>246.05350000000001</v>
      </c>
      <c r="E5" s="1">
        <v>278.84249999999997</v>
      </c>
      <c r="F5" s="1">
        <v>281.75</v>
      </c>
      <c r="G5" s="1">
        <v>252.05</v>
      </c>
      <c r="H5" s="4">
        <v>210.23650000000001</v>
      </c>
      <c r="I5" s="4">
        <v>131.072</v>
      </c>
      <c r="J5" s="4">
        <v>191.45500000000001</v>
      </c>
      <c r="K5" s="4">
        <v>186.624</v>
      </c>
      <c r="L5" s="4">
        <v>215.01599999999999</v>
      </c>
      <c r="M5" s="1">
        <v>124.65349999999999</v>
      </c>
      <c r="N5" s="1">
        <v>126.514</v>
      </c>
      <c r="O5" s="1">
        <v>146.85300000000001</v>
      </c>
      <c r="P5" s="1">
        <v>160.19999999999999</v>
      </c>
      <c r="Q5" s="1">
        <v>169.2</v>
      </c>
    </row>
    <row r="6" spans="1:17" x14ac:dyDescent="0.2">
      <c r="B6" s="1">
        <v>10</v>
      </c>
      <c r="C6" s="1">
        <v>415.4375</v>
      </c>
      <c r="D6" s="1">
        <v>248.36799999999999</v>
      </c>
      <c r="E6" s="1">
        <v>285.40350000000001</v>
      </c>
      <c r="F6" s="1">
        <v>303.91800000000001</v>
      </c>
      <c r="G6" s="1">
        <v>266.45</v>
      </c>
      <c r="H6" s="4">
        <v>220.27950000000001</v>
      </c>
      <c r="I6" s="4">
        <v>171.5</v>
      </c>
      <c r="J6" s="4">
        <v>229.376</v>
      </c>
      <c r="K6" s="4">
        <v>207.36</v>
      </c>
      <c r="L6" s="4">
        <v>251.89599999999999</v>
      </c>
      <c r="M6" s="1">
        <v>104.43</v>
      </c>
      <c r="N6" s="1">
        <v>104.28400000000001</v>
      </c>
      <c r="O6" s="1">
        <v>144</v>
      </c>
      <c r="P6" s="1">
        <v>163.72399999999999</v>
      </c>
      <c r="Q6" s="1">
        <v>162</v>
      </c>
    </row>
    <row r="7" spans="1:17" x14ac:dyDescent="0.2">
      <c r="B7" s="1">
        <v>14</v>
      </c>
      <c r="C7" s="1">
        <v>422.66250000000002</v>
      </c>
      <c r="D7" s="1">
        <v>268.8</v>
      </c>
      <c r="E7" s="1">
        <v>295.85599999999999</v>
      </c>
      <c r="F7" s="1">
        <v>346.78800000000001</v>
      </c>
      <c r="G7" s="1">
        <v>269.11450000000002</v>
      </c>
      <c r="H7" s="4">
        <v>230.26249999999999</v>
      </c>
      <c r="I7" s="4">
        <v>231.04</v>
      </c>
      <c r="J7" s="4">
        <v>236.6</v>
      </c>
      <c r="K7" s="4">
        <v>275.68400000000003</v>
      </c>
      <c r="L7" s="4">
        <v>265.69600000000003</v>
      </c>
      <c r="M7" s="1">
        <v>115.2</v>
      </c>
      <c r="N7" s="1">
        <v>117</v>
      </c>
      <c r="O7" s="1">
        <v>180.33600000000001</v>
      </c>
      <c r="P7" s="1">
        <v>165.3475</v>
      </c>
      <c r="Q7" s="1">
        <v>149.69800000000001</v>
      </c>
    </row>
    <row r="8" spans="1:17" x14ac:dyDescent="0.2">
      <c r="B8" s="1">
        <v>17</v>
      </c>
      <c r="C8" s="1">
        <v>420.22899999999998</v>
      </c>
      <c r="D8" s="1">
        <v>291.2</v>
      </c>
      <c r="E8" s="1">
        <v>332.35</v>
      </c>
      <c r="F8" s="1">
        <v>364.13549999999998</v>
      </c>
      <c r="G8" s="1">
        <v>269.11450000000002</v>
      </c>
      <c r="H8" s="4">
        <v>228.15</v>
      </c>
      <c r="I8" s="4">
        <v>243.089</v>
      </c>
      <c r="J8" s="4">
        <v>238.14</v>
      </c>
      <c r="K8" s="4">
        <v>268.8</v>
      </c>
      <c r="L8" s="4">
        <v>247.79849999999999</v>
      </c>
      <c r="M8" s="1">
        <v>115.2</v>
      </c>
      <c r="N8" s="1">
        <v>143.36000000000001</v>
      </c>
      <c r="O8" s="1">
        <v>213.16</v>
      </c>
      <c r="P8" s="1">
        <v>127.05</v>
      </c>
      <c r="Q8" s="1">
        <v>169.30549999999999</v>
      </c>
    </row>
    <row r="9" spans="1:17" x14ac:dyDescent="0.2">
      <c r="B9" s="1">
        <v>21</v>
      </c>
      <c r="C9" s="1">
        <v>439.6155</v>
      </c>
      <c r="D9" s="1">
        <v>295.85599999999999</v>
      </c>
      <c r="E9" s="1">
        <v>416.29500000000002</v>
      </c>
      <c r="F9" s="1">
        <v>426.27499999999998</v>
      </c>
      <c r="G9" s="1">
        <v>296.45</v>
      </c>
      <c r="H9" s="4">
        <v>265.88</v>
      </c>
      <c r="I9" s="4">
        <v>252.48599999999999</v>
      </c>
      <c r="J9" s="4">
        <v>285.66000000000003</v>
      </c>
      <c r="K9" s="4">
        <v>313.99200000000002</v>
      </c>
      <c r="L9" s="4">
        <v>337.89499999999998</v>
      </c>
      <c r="M9" s="1">
        <v>145.40799999999999</v>
      </c>
      <c r="N9" s="1">
        <v>135.81649999999999</v>
      </c>
      <c r="O9" s="1">
        <v>198.45</v>
      </c>
      <c r="P9" s="1">
        <v>153</v>
      </c>
      <c r="Q9" s="1">
        <v>168.82849999999999</v>
      </c>
    </row>
    <row r="10" spans="1:17" x14ac:dyDescent="0.2">
      <c r="B10" s="1">
        <v>24</v>
      </c>
      <c r="C10" s="1">
        <v>409.89550000000003</v>
      </c>
      <c r="D10" s="1">
        <v>303.11599999999999</v>
      </c>
      <c r="E10" s="1">
        <v>473.85</v>
      </c>
      <c r="F10" s="1">
        <v>440.06200000000001</v>
      </c>
      <c r="G10" s="1">
        <v>397.375</v>
      </c>
      <c r="H10" s="4">
        <v>294.89850000000001</v>
      </c>
      <c r="I10" s="4">
        <v>261.61200000000002</v>
      </c>
      <c r="J10" s="4">
        <v>257.72500000000002</v>
      </c>
      <c r="K10" s="4">
        <v>348.48</v>
      </c>
      <c r="L10" s="4">
        <v>338.68799999999999</v>
      </c>
      <c r="M10" s="1">
        <v>142.22800000000001</v>
      </c>
      <c r="N10" s="1">
        <v>157.21600000000001</v>
      </c>
      <c r="O10" s="1">
        <v>221.77799999999999</v>
      </c>
      <c r="P10" s="1">
        <v>151.19999999999999</v>
      </c>
      <c r="Q10" s="1">
        <v>200.6875</v>
      </c>
    </row>
    <row r="11" spans="1:17" x14ac:dyDescent="0.2">
      <c r="B11" s="1">
        <v>28</v>
      </c>
      <c r="C11" s="1">
        <v>507.84</v>
      </c>
      <c r="D11" s="1">
        <v>293.4855</v>
      </c>
      <c r="E11" s="1">
        <v>531.60850000000005</v>
      </c>
      <c r="F11" s="1">
        <v>458.55200000000002</v>
      </c>
      <c r="G11" s="1">
        <v>516.90599999999995</v>
      </c>
      <c r="H11" s="4">
        <v>326.25</v>
      </c>
      <c r="I11" s="4">
        <v>314.928</v>
      </c>
      <c r="J11" s="4">
        <v>244.09399999999999</v>
      </c>
      <c r="K11" s="4">
        <v>345.74400000000003</v>
      </c>
      <c r="L11" s="4">
        <v>375.7</v>
      </c>
      <c r="M11" s="1">
        <v>219.488</v>
      </c>
      <c r="N11" s="1">
        <v>199.83750000000001</v>
      </c>
      <c r="O11" s="1">
        <v>220.5</v>
      </c>
      <c r="P11" s="1">
        <v>146.20500000000001</v>
      </c>
      <c r="Q11" s="1">
        <v>200.6875</v>
      </c>
    </row>
  </sheetData>
  <mergeCells count="3">
    <mergeCell ref="C2:G2"/>
    <mergeCell ref="H2:L2"/>
    <mergeCell ref="M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1473-2BC4-FA42-B4DC-BE401D3378F7}">
  <dimension ref="A1:Q12"/>
  <sheetViews>
    <sheetView workbookViewId="0">
      <selection sqref="A1:Q12"/>
    </sheetView>
  </sheetViews>
  <sheetFormatPr baseColWidth="10" defaultRowHeight="16" x14ac:dyDescent="0.2"/>
  <cols>
    <col min="2" max="2" width="23.5" customWidth="1"/>
  </cols>
  <sheetData>
    <row r="1" spans="1:17" x14ac:dyDescent="0.2">
      <c r="A1" t="s">
        <v>4</v>
      </c>
    </row>
    <row r="2" spans="1:17" x14ac:dyDescent="0.2">
      <c r="A2" t="s">
        <v>12</v>
      </c>
      <c r="B2" s="2" t="s">
        <v>0</v>
      </c>
      <c r="C2" s="12" t="s">
        <v>9</v>
      </c>
      <c r="D2" s="12"/>
      <c r="E2" s="12"/>
      <c r="F2" s="12"/>
      <c r="G2" s="12"/>
      <c r="H2" s="13" t="s">
        <v>10</v>
      </c>
      <c r="I2" s="13"/>
      <c r="J2" s="13"/>
      <c r="K2" s="13"/>
      <c r="L2" s="13"/>
      <c r="M2" s="12" t="s">
        <v>11</v>
      </c>
      <c r="N2" s="12"/>
      <c r="O2" s="12"/>
      <c r="P2" s="12"/>
      <c r="Q2" s="12"/>
    </row>
    <row r="3" spans="1:17" x14ac:dyDescent="0.2">
      <c r="B3" s="1">
        <v>-2</v>
      </c>
      <c r="C3" s="1">
        <v>37.026000000000003</v>
      </c>
      <c r="D3" s="1">
        <v>53.6</v>
      </c>
      <c r="E3" s="1">
        <v>43.008000000000003</v>
      </c>
      <c r="F3" s="1">
        <v>56.066000000000003</v>
      </c>
      <c r="G3" s="1">
        <v>47.652000000000001</v>
      </c>
      <c r="H3" s="4">
        <v>40.176000000000002</v>
      </c>
      <c r="I3" s="4">
        <v>54.756</v>
      </c>
      <c r="J3" s="4">
        <v>60.515999999999998</v>
      </c>
      <c r="K3" s="4">
        <v>68.080500000000001</v>
      </c>
      <c r="L3" s="4">
        <v>47.911499999999997</v>
      </c>
      <c r="M3" s="1">
        <v>36.503999999999998</v>
      </c>
      <c r="N3" s="1">
        <v>73.035499999999999</v>
      </c>
      <c r="O3" s="1">
        <v>47.149500000000003</v>
      </c>
      <c r="P3" s="1">
        <v>59.975999999999999</v>
      </c>
      <c r="Q3" s="1">
        <v>63.48</v>
      </c>
    </row>
    <row r="4" spans="1:17" x14ac:dyDescent="0.2">
      <c r="B4" s="1">
        <v>-1</v>
      </c>
      <c r="C4" s="1">
        <v>40.46</v>
      </c>
      <c r="D4" s="1">
        <v>58.835000000000001</v>
      </c>
      <c r="E4" s="1">
        <v>80</v>
      </c>
      <c r="F4" s="1">
        <v>62.475000000000001</v>
      </c>
      <c r="G4" s="1">
        <v>53.234999999999999</v>
      </c>
      <c r="H4" s="4">
        <v>64</v>
      </c>
      <c r="I4" s="4">
        <v>57.6</v>
      </c>
      <c r="J4" s="4">
        <v>67.239999999999995</v>
      </c>
      <c r="K4" s="4">
        <v>72</v>
      </c>
      <c r="L4" s="4">
        <v>87.5</v>
      </c>
      <c r="M4" s="1">
        <v>55.47</v>
      </c>
      <c r="N4" s="1">
        <v>72</v>
      </c>
      <c r="O4" s="1">
        <v>60.75</v>
      </c>
      <c r="P4" s="1">
        <v>87.5</v>
      </c>
      <c r="Q4" s="1">
        <v>84.64</v>
      </c>
    </row>
    <row r="5" spans="1:17" x14ac:dyDescent="0.2">
      <c r="B5" s="1">
        <v>0</v>
      </c>
      <c r="C5" s="1">
        <v>72.247500000000002</v>
      </c>
      <c r="D5" s="1">
        <v>75.808999999999997</v>
      </c>
      <c r="E5" s="1">
        <v>99.846000000000004</v>
      </c>
      <c r="F5" s="1">
        <v>83.591999999999999</v>
      </c>
      <c r="G5" s="1">
        <v>88.252499999999998</v>
      </c>
      <c r="H5" s="4">
        <v>118.75</v>
      </c>
      <c r="I5" s="4">
        <v>69.695999999999998</v>
      </c>
      <c r="J5" s="4">
        <v>68.921000000000006</v>
      </c>
      <c r="K5" s="4">
        <v>85.183999999999997</v>
      </c>
      <c r="L5" s="4">
        <v>126.15</v>
      </c>
      <c r="M5" s="1">
        <v>105</v>
      </c>
      <c r="N5" s="1">
        <v>93.15</v>
      </c>
      <c r="O5" s="1">
        <v>76.25</v>
      </c>
      <c r="P5" s="1">
        <v>97.5</v>
      </c>
      <c r="Q5" s="1">
        <v>87.813999999999993</v>
      </c>
    </row>
    <row r="6" spans="1:17" x14ac:dyDescent="0.2">
      <c r="B6" s="1">
        <v>1</v>
      </c>
      <c r="C6" s="1">
        <v>89.676500000000004</v>
      </c>
      <c r="D6" s="1">
        <v>155.47999999999999</v>
      </c>
      <c r="E6" s="1">
        <v>131.328</v>
      </c>
      <c r="F6" s="1">
        <v>87.361999999999995</v>
      </c>
      <c r="G6" s="1">
        <v>181.8</v>
      </c>
      <c r="H6" s="4">
        <v>72.900000000000006</v>
      </c>
      <c r="I6" s="4">
        <v>62.814</v>
      </c>
      <c r="J6" s="4">
        <v>26.95</v>
      </c>
      <c r="K6" s="4">
        <v>88.087999999999994</v>
      </c>
      <c r="L6" s="4">
        <v>42.588000000000001</v>
      </c>
      <c r="M6" s="1">
        <v>116.46250000000001</v>
      </c>
      <c r="N6" s="1">
        <v>79.852500000000006</v>
      </c>
      <c r="O6" s="1">
        <v>22.542000000000002</v>
      </c>
      <c r="P6" s="1">
        <v>62.261000000000003</v>
      </c>
      <c r="Q6" s="1">
        <v>106.25</v>
      </c>
    </row>
    <row r="7" spans="1:17" x14ac:dyDescent="0.2">
      <c r="B7" s="1">
        <v>2</v>
      </c>
      <c r="C7" s="1">
        <v>128.75</v>
      </c>
      <c r="D7" s="1">
        <v>208.89599999999999</v>
      </c>
      <c r="E7" s="1">
        <v>242.76</v>
      </c>
      <c r="F7" s="1">
        <v>185.19300000000001</v>
      </c>
      <c r="G7" s="1">
        <v>294.89850000000001</v>
      </c>
      <c r="H7" s="4">
        <v>82.5</v>
      </c>
      <c r="I7" s="4">
        <v>98.921499999999995</v>
      </c>
      <c r="J7" s="4">
        <v>35.64</v>
      </c>
      <c r="K7" s="4">
        <v>62.814</v>
      </c>
      <c r="L7" s="4">
        <v>46.225000000000001</v>
      </c>
      <c r="M7" s="1">
        <v>122.4</v>
      </c>
      <c r="N7" s="1">
        <v>70.034000000000006</v>
      </c>
      <c r="O7" s="1">
        <v>32</v>
      </c>
      <c r="P7" s="1">
        <v>84.037499999999994</v>
      </c>
      <c r="Q7" s="1">
        <v>88.872</v>
      </c>
    </row>
    <row r="8" spans="1:17" x14ac:dyDescent="0.2">
      <c r="B8" s="1">
        <v>3</v>
      </c>
      <c r="C8" s="1">
        <v>139.256</v>
      </c>
      <c r="D8" s="1">
        <v>269.5</v>
      </c>
      <c r="E8" s="1">
        <v>256.63200000000001</v>
      </c>
      <c r="F8" s="1">
        <v>191.691</v>
      </c>
      <c r="G8" s="1">
        <v>384</v>
      </c>
      <c r="H8" s="4">
        <v>144</v>
      </c>
      <c r="I8" s="4">
        <v>72</v>
      </c>
      <c r="J8" s="4">
        <v>48</v>
      </c>
      <c r="K8" s="4">
        <v>72</v>
      </c>
      <c r="L8" s="4">
        <v>46.225000000000001</v>
      </c>
      <c r="M8" s="1">
        <v>111.925</v>
      </c>
      <c r="N8" s="1">
        <v>80</v>
      </c>
      <c r="O8" s="1">
        <v>40</v>
      </c>
      <c r="P8" s="1">
        <v>50.4</v>
      </c>
      <c r="Q8" s="1">
        <v>112.5</v>
      </c>
    </row>
    <row r="9" spans="1:17" x14ac:dyDescent="0.2">
      <c r="B9" s="1">
        <v>4</v>
      </c>
      <c r="C9" s="1">
        <v>143.31200000000001</v>
      </c>
      <c r="D9" s="1">
        <v>368</v>
      </c>
      <c r="E9" s="1">
        <v>265.88</v>
      </c>
      <c r="F9" s="1">
        <v>207.93600000000001</v>
      </c>
      <c r="G9" s="1">
        <v>484</v>
      </c>
      <c r="H9" s="4">
        <v>214.245</v>
      </c>
      <c r="I9" s="4">
        <v>67.6875</v>
      </c>
      <c r="J9" s="4">
        <v>67.488500000000002</v>
      </c>
      <c r="K9" s="4">
        <v>123.264</v>
      </c>
      <c r="L9" s="4">
        <v>39.753500000000003</v>
      </c>
      <c r="M9" s="1">
        <v>111.925</v>
      </c>
      <c r="N9" s="1">
        <v>135.93600000000001</v>
      </c>
      <c r="O9" s="1">
        <v>62.5</v>
      </c>
      <c r="P9" s="1">
        <v>60.984000000000002</v>
      </c>
      <c r="Q9" s="1">
        <v>209.48400000000001</v>
      </c>
    </row>
    <row r="10" spans="1:17" x14ac:dyDescent="0.2">
      <c r="B10" s="1">
        <v>5</v>
      </c>
      <c r="C10" s="1">
        <v>172.42500000000001</v>
      </c>
      <c r="D10" s="1">
        <v>390.5</v>
      </c>
      <c r="E10" s="1">
        <v>286.68799999999999</v>
      </c>
      <c r="F10" s="1">
        <v>261.95400000000001</v>
      </c>
      <c r="G10" s="1">
        <v>491.74400000000003</v>
      </c>
      <c r="H10" s="4">
        <v>259.7</v>
      </c>
      <c r="I10" s="4">
        <v>88.087999999999994</v>
      </c>
      <c r="J10" s="4">
        <v>52.6965</v>
      </c>
      <c r="K10" s="4">
        <v>103.75</v>
      </c>
      <c r="L10" s="4">
        <v>62.5</v>
      </c>
      <c r="M10" s="1">
        <v>92.5</v>
      </c>
      <c r="N10" s="1">
        <v>147.5</v>
      </c>
      <c r="O10" s="1">
        <v>55.295999999999999</v>
      </c>
      <c r="P10" s="1">
        <v>30.375</v>
      </c>
      <c r="Q10" s="1">
        <v>167.3235</v>
      </c>
    </row>
    <row r="11" spans="1:17" x14ac:dyDescent="0.2">
      <c r="B11" s="1">
        <v>6</v>
      </c>
      <c r="C11" s="1">
        <v>180.32</v>
      </c>
      <c r="D11" s="1">
        <v>432.666</v>
      </c>
      <c r="E11" s="1">
        <v>330.18549999999999</v>
      </c>
      <c r="F11" s="1">
        <v>290.81599999999997</v>
      </c>
      <c r="G11" s="1">
        <v>514.86500000000001</v>
      </c>
      <c r="H11" s="4">
        <v>278.39999999999998</v>
      </c>
      <c r="I11" s="4">
        <v>120.9465</v>
      </c>
      <c r="J11" s="4">
        <v>90.4</v>
      </c>
      <c r="K11" s="4">
        <v>112.65900000000001</v>
      </c>
      <c r="L11" s="4">
        <v>100.048</v>
      </c>
      <c r="M11" s="1">
        <v>137.67699999999999</v>
      </c>
      <c r="N11" s="1">
        <v>137.5</v>
      </c>
      <c r="O11" s="1">
        <v>70.688000000000002</v>
      </c>
      <c r="P11" s="1">
        <v>56.394500000000001</v>
      </c>
      <c r="Q11" s="1">
        <v>226.512</v>
      </c>
    </row>
    <row r="12" spans="1:17" x14ac:dyDescent="0.2">
      <c r="B12" s="1">
        <v>7</v>
      </c>
      <c r="C12" s="1">
        <v>196.2</v>
      </c>
      <c r="D12" s="1">
        <v>466.01249999999999</v>
      </c>
      <c r="E12" s="1">
        <v>382.5</v>
      </c>
      <c r="F12" s="1">
        <v>317.988</v>
      </c>
      <c r="G12" s="1">
        <v>538.62800000000004</v>
      </c>
      <c r="H12" s="4">
        <v>287.55650000000003</v>
      </c>
      <c r="I12" s="4">
        <v>123.5475</v>
      </c>
      <c r="J12" s="4">
        <v>96.1875</v>
      </c>
      <c r="K12" s="4">
        <v>141.25</v>
      </c>
      <c r="L12" s="4">
        <v>94.839500000000001</v>
      </c>
      <c r="M12" s="1">
        <v>188.01249999999999</v>
      </c>
      <c r="N12" s="1">
        <v>223.2</v>
      </c>
      <c r="O12" s="1">
        <v>78.75</v>
      </c>
      <c r="P12" s="1">
        <v>75</v>
      </c>
      <c r="Q12" s="1">
        <v>257.25</v>
      </c>
    </row>
  </sheetData>
  <mergeCells count="3">
    <mergeCell ref="C2:G2"/>
    <mergeCell ref="H2:L2"/>
    <mergeCell ref="M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1C42-DA63-494C-8E4C-0F8CE8453FFC}">
  <dimension ref="A1:V30"/>
  <sheetViews>
    <sheetView topLeftCell="L1" workbookViewId="0">
      <selection activeCell="V1" sqref="A1:V32"/>
    </sheetView>
  </sheetViews>
  <sheetFormatPr baseColWidth="10" defaultRowHeight="16" x14ac:dyDescent="0.2"/>
  <cols>
    <col min="4" max="4" width="16.1640625" customWidth="1"/>
    <col min="5" max="5" width="16.83203125" customWidth="1"/>
  </cols>
  <sheetData>
    <row r="1" spans="1:22" x14ac:dyDescent="0.2">
      <c r="A1" t="s">
        <v>4</v>
      </c>
    </row>
    <row r="2" spans="1:22" x14ac:dyDescent="0.2">
      <c r="B2" t="s">
        <v>34</v>
      </c>
    </row>
    <row r="4" spans="1:22" x14ac:dyDescent="0.2">
      <c r="B4" t="s">
        <v>29</v>
      </c>
      <c r="I4" t="s">
        <v>25</v>
      </c>
      <c r="P4" t="s">
        <v>13</v>
      </c>
    </row>
    <row r="5" spans="1:22" x14ac:dyDescent="0.2">
      <c r="B5" t="s">
        <v>30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26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14</v>
      </c>
      <c r="Q5" t="s">
        <v>15</v>
      </c>
      <c r="R5" t="s">
        <v>16</v>
      </c>
      <c r="S5" t="s">
        <v>17</v>
      </c>
      <c r="T5" t="s">
        <v>18</v>
      </c>
      <c r="U5" t="s">
        <v>19</v>
      </c>
      <c r="V5" t="s">
        <v>20</v>
      </c>
    </row>
    <row r="6" spans="1:22" x14ac:dyDescent="0.2">
      <c r="B6" t="s">
        <v>23</v>
      </c>
      <c r="C6">
        <v>307</v>
      </c>
      <c r="D6">
        <v>375</v>
      </c>
      <c r="E6">
        <v>358</v>
      </c>
      <c r="F6">
        <v>273</v>
      </c>
      <c r="G6">
        <f>SUM(C6:F6)</f>
        <v>1313</v>
      </c>
      <c r="H6">
        <f>G7/G6*100</f>
        <v>19.345011424219344</v>
      </c>
      <c r="I6" t="s">
        <v>23</v>
      </c>
      <c r="J6">
        <v>249</v>
      </c>
      <c r="K6">
        <v>309</v>
      </c>
      <c r="L6">
        <v>288</v>
      </c>
      <c r="M6">
        <v>323</v>
      </c>
      <c r="N6">
        <f>SUM(J6:M6)</f>
        <v>1169</v>
      </c>
      <c r="O6">
        <f>N7/N6*100</f>
        <v>28.999144568006844</v>
      </c>
      <c r="P6" t="s">
        <v>23</v>
      </c>
      <c r="Q6">
        <v>215</v>
      </c>
      <c r="R6">
        <v>115</v>
      </c>
      <c r="S6">
        <v>149</v>
      </c>
      <c r="T6">
        <v>202</v>
      </c>
      <c r="U6">
        <f>SUM(Q6:T6)</f>
        <v>681</v>
      </c>
      <c r="V6">
        <f>U7/U6*100</f>
        <v>28.634361233480178</v>
      </c>
    </row>
    <row r="7" spans="1:22" x14ac:dyDescent="0.2">
      <c r="B7" t="s">
        <v>24</v>
      </c>
      <c r="C7">
        <v>97</v>
      </c>
      <c r="D7">
        <v>51</v>
      </c>
      <c r="E7">
        <v>57</v>
      </c>
      <c r="F7">
        <v>49</v>
      </c>
      <c r="G7">
        <f>SUM(C7:F7)</f>
        <v>254</v>
      </c>
      <c r="I7" t="s">
        <v>24</v>
      </c>
      <c r="J7">
        <v>65</v>
      </c>
      <c r="K7">
        <v>103</v>
      </c>
      <c r="L7">
        <v>81</v>
      </c>
      <c r="M7">
        <v>90</v>
      </c>
      <c r="N7">
        <f>SUM(J7:M7)</f>
        <v>339</v>
      </c>
      <c r="P7" t="s">
        <v>24</v>
      </c>
      <c r="Q7">
        <v>50</v>
      </c>
      <c r="R7">
        <v>31</v>
      </c>
      <c r="S7">
        <v>47</v>
      </c>
      <c r="T7">
        <v>67</v>
      </c>
      <c r="U7">
        <f>SUM(Q7:T7)</f>
        <v>195</v>
      </c>
    </row>
    <row r="9" spans="1:22" x14ac:dyDescent="0.2">
      <c r="B9" t="s">
        <v>29</v>
      </c>
      <c r="I9" t="s">
        <v>25</v>
      </c>
      <c r="P9" t="s">
        <v>13</v>
      </c>
    </row>
    <row r="10" spans="1:22" x14ac:dyDescent="0.2">
      <c r="B10" t="s">
        <v>31</v>
      </c>
      <c r="C10" t="s">
        <v>15</v>
      </c>
      <c r="D10" t="s">
        <v>16</v>
      </c>
      <c r="E10" t="s">
        <v>17</v>
      </c>
      <c r="F10" t="s">
        <v>18</v>
      </c>
      <c r="G10" t="s">
        <v>19</v>
      </c>
      <c r="H10" t="s">
        <v>20</v>
      </c>
      <c r="I10" t="s">
        <v>27</v>
      </c>
      <c r="J10" t="s">
        <v>15</v>
      </c>
      <c r="K10" t="s">
        <v>16</v>
      </c>
      <c r="L10" t="s">
        <v>17</v>
      </c>
      <c r="M10" t="s">
        <v>18</v>
      </c>
      <c r="N10" t="s">
        <v>19</v>
      </c>
      <c r="O10" t="s">
        <v>20</v>
      </c>
      <c r="P10" t="s">
        <v>21</v>
      </c>
      <c r="Q10" t="s">
        <v>15</v>
      </c>
      <c r="R10" t="s">
        <v>16</v>
      </c>
      <c r="S10" t="s">
        <v>17</v>
      </c>
      <c r="T10" t="s">
        <v>18</v>
      </c>
      <c r="U10" t="s">
        <v>19</v>
      </c>
      <c r="V10" t="s">
        <v>20</v>
      </c>
    </row>
    <row r="11" spans="1:22" x14ac:dyDescent="0.2">
      <c r="B11" t="s">
        <v>23</v>
      </c>
      <c r="C11">
        <v>346</v>
      </c>
      <c r="D11">
        <v>347</v>
      </c>
      <c r="E11">
        <v>293</v>
      </c>
      <c r="F11">
        <v>281</v>
      </c>
      <c r="G11">
        <f>SUM(C11:F11)</f>
        <v>1267</v>
      </c>
      <c r="H11">
        <f>G12/G11*100</f>
        <v>17.284925019731652</v>
      </c>
      <c r="I11" t="s">
        <v>23</v>
      </c>
      <c r="J11">
        <v>240</v>
      </c>
      <c r="K11">
        <v>283</v>
      </c>
      <c r="L11">
        <v>276</v>
      </c>
      <c r="M11">
        <v>331</v>
      </c>
      <c r="N11">
        <f>SUM(J11:M11)</f>
        <v>1130</v>
      </c>
      <c r="O11">
        <f>N12/N11*100</f>
        <v>24.690265486725664</v>
      </c>
      <c r="P11" t="s">
        <v>23</v>
      </c>
      <c r="Q11">
        <v>334</v>
      </c>
      <c r="R11">
        <v>290</v>
      </c>
      <c r="S11">
        <v>234</v>
      </c>
      <c r="T11">
        <v>294</v>
      </c>
      <c r="U11">
        <f>SUM(Q11:T11)</f>
        <v>1152</v>
      </c>
      <c r="V11">
        <f>U12/U11*100</f>
        <v>25.086805555555557</v>
      </c>
    </row>
    <row r="12" spans="1:22" x14ac:dyDescent="0.2">
      <c r="B12" t="s">
        <v>24</v>
      </c>
      <c r="C12">
        <v>65</v>
      </c>
      <c r="D12">
        <v>59</v>
      </c>
      <c r="E12">
        <v>56</v>
      </c>
      <c r="F12">
        <v>39</v>
      </c>
      <c r="G12">
        <f>SUM(C12:F12)</f>
        <v>219</v>
      </c>
      <c r="I12" t="s">
        <v>24</v>
      </c>
      <c r="J12">
        <v>56</v>
      </c>
      <c r="K12">
        <v>51</v>
      </c>
      <c r="L12">
        <v>72</v>
      </c>
      <c r="M12">
        <v>100</v>
      </c>
      <c r="N12">
        <f>SUM(J12:M12)</f>
        <v>279</v>
      </c>
      <c r="P12" t="s">
        <v>24</v>
      </c>
      <c r="Q12">
        <v>75</v>
      </c>
      <c r="R12">
        <v>82</v>
      </c>
      <c r="S12">
        <v>67</v>
      </c>
      <c r="T12">
        <v>65</v>
      </c>
      <c r="U12">
        <f>SUM(Q12:T12)</f>
        <v>289</v>
      </c>
    </row>
    <row r="14" spans="1:22" x14ac:dyDescent="0.2">
      <c r="B14" t="s">
        <v>29</v>
      </c>
      <c r="I14" t="s">
        <v>25</v>
      </c>
      <c r="P14" t="s">
        <v>13</v>
      </c>
    </row>
    <row r="15" spans="1:22" x14ac:dyDescent="0.2">
      <c r="B15" t="s">
        <v>32</v>
      </c>
      <c r="C15" t="s">
        <v>15</v>
      </c>
      <c r="D15" t="s">
        <v>16</v>
      </c>
      <c r="E15" t="s">
        <v>17</v>
      </c>
      <c r="F15" t="s">
        <v>18</v>
      </c>
      <c r="G15" t="s">
        <v>19</v>
      </c>
      <c r="H15" t="s">
        <v>20</v>
      </c>
      <c r="I15" t="s">
        <v>28</v>
      </c>
      <c r="J15" t="s">
        <v>15</v>
      </c>
      <c r="K15" t="s">
        <v>16</v>
      </c>
      <c r="L15" t="s">
        <v>17</v>
      </c>
      <c r="M15" t="s">
        <v>18</v>
      </c>
      <c r="N15" t="s">
        <v>19</v>
      </c>
      <c r="O15" t="s">
        <v>20</v>
      </c>
      <c r="P15" t="s">
        <v>22</v>
      </c>
      <c r="Q15" t="s">
        <v>15</v>
      </c>
      <c r="R15" t="s">
        <v>16</v>
      </c>
      <c r="S15" t="s">
        <v>17</v>
      </c>
      <c r="T15" t="s">
        <v>18</v>
      </c>
      <c r="U15" t="s">
        <v>19</v>
      </c>
      <c r="V15" t="s">
        <v>20</v>
      </c>
    </row>
    <row r="16" spans="1:22" x14ac:dyDescent="0.2">
      <c r="B16" t="s">
        <v>23</v>
      </c>
      <c r="C16">
        <v>292</v>
      </c>
      <c r="D16">
        <v>232</v>
      </c>
      <c r="E16">
        <v>230</v>
      </c>
      <c r="F16">
        <v>257</v>
      </c>
      <c r="G16">
        <f>SUM(C16:F16)</f>
        <v>1011</v>
      </c>
      <c r="H16">
        <f>G17/G16*100</f>
        <v>24.826904055390703</v>
      </c>
      <c r="I16" t="s">
        <v>23</v>
      </c>
      <c r="J16">
        <v>360</v>
      </c>
      <c r="K16">
        <v>385</v>
      </c>
      <c r="L16">
        <v>369</v>
      </c>
      <c r="M16">
        <v>288</v>
      </c>
      <c r="N16">
        <f>SUM(J16:M16)</f>
        <v>1402</v>
      </c>
      <c r="O16">
        <f>N17/N16*100</f>
        <v>20.756062767475036</v>
      </c>
      <c r="P16" t="s">
        <v>23</v>
      </c>
      <c r="Q16">
        <v>314</v>
      </c>
      <c r="R16">
        <v>371</v>
      </c>
      <c r="S16">
        <v>343</v>
      </c>
      <c r="T16">
        <v>355</v>
      </c>
      <c r="U16">
        <f>SUM(Q16:T16)</f>
        <v>1383</v>
      </c>
      <c r="V16">
        <f>U17/U16*100</f>
        <v>28.199566160520607</v>
      </c>
    </row>
    <row r="17" spans="2:21" x14ac:dyDescent="0.2">
      <c r="B17" t="s">
        <v>24</v>
      </c>
      <c r="C17">
        <v>64</v>
      </c>
      <c r="D17">
        <v>67</v>
      </c>
      <c r="E17">
        <v>52</v>
      </c>
      <c r="F17">
        <v>68</v>
      </c>
      <c r="G17">
        <f>SUM(C17:F17)</f>
        <v>251</v>
      </c>
      <c r="I17" t="s">
        <v>24</v>
      </c>
      <c r="J17">
        <v>77</v>
      </c>
      <c r="K17">
        <v>64</v>
      </c>
      <c r="L17">
        <v>68</v>
      </c>
      <c r="M17">
        <v>82</v>
      </c>
      <c r="N17">
        <f>SUM(J17:M17)</f>
        <v>291</v>
      </c>
      <c r="P17" t="s">
        <v>24</v>
      </c>
      <c r="Q17">
        <v>88</v>
      </c>
      <c r="R17">
        <v>93</v>
      </c>
      <c r="S17">
        <v>113</v>
      </c>
      <c r="T17">
        <v>96</v>
      </c>
      <c r="U17">
        <f>SUM(Q17:T17)</f>
        <v>390</v>
      </c>
    </row>
    <row r="19" spans="2:21" x14ac:dyDescent="0.2">
      <c r="B19" t="s">
        <v>29</v>
      </c>
    </row>
    <row r="20" spans="2:21" x14ac:dyDescent="0.2">
      <c r="B20" t="s">
        <v>35</v>
      </c>
      <c r="C20" t="s">
        <v>15</v>
      </c>
      <c r="D20" t="s">
        <v>16</v>
      </c>
      <c r="E20" t="s">
        <v>17</v>
      </c>
      <c r="F20" t="s">
        <v>18</v>
      </c>
      <c r="G20" t="s">
        <v>19</v>
      </c>
      <c r="H20" t="s">
        <v>20</v>
      </c>
    </row>
    <row r="21" spans="2:21" x14ac:dyDescent="0.2">
      <c r="B21" t="s">
        <v>23</v>
      </c>
      <c r="C21">
        <v>299</v>
      </c>
      <c r="D21">
        <v>276</v>
      </c>
      <c r="E21">
        <v>299</v>
      </c>
      <c r="F21">
        <v>327</v>
      </c>
      <c r="G21">
        <f>SUM(C21:F21)</f>
        <v>1201</v>
      </c>
      <c r="H21">
        <f>G22/G21*100</f>
        <v>19.483763530391339</v>
      </c>
    </row>
    <row r="22" spans="2:21" x14ac:dyDescent="0.2">
      <c r="B22" t="s">
        <v>24</v>
      </c>
      <c r="C22">
        <v>57</v>
      </c>
      <c r="D22">
        <v>44</v>
      </c>
      <c r="E22">
        <v>47</v>
      </c>
      <c r="F22">
        <v>86</v>
      </c>
      <c r="G22">
        <f>SUM(C22:F22)</f>
        <v>234</v>
      </c>
    </row>
    <row r="26" spans="2:21" x14ac:dyDescent="0.2">
      <c r="B26" t="s">
        <v>33</v>
      </c>
      <c r="C26" s="2" t="s">
        <v>29</v>
      </c>
      <c r="D26" s="2" t="s">
        <v>2</v>
      </c>
      <c r="E26" s="2" t="s">
        <v>3</v>
      </c>
    </row>
    <row r="27" spans="2:21" x14ac:dyDescent="0.2">
      <c r="C27" s="1">
        <v>19.345009999999998</v>
      </c>
      <c r="D27" s="1">
        <v>28.99915</v>
      </c>
      <c r="E27" s="1">
        <v>28.634360000000001</v>
      </c>
    </row>
    <row r="28" spans="2:21" x14ac:dyDescent="0.2">
      <c r="C28" s="1">
        <v>17.284929999999999</v>
      </c>
      <c r="D28" s="1">
        <v>24.690270000000002</v>
      </c>
      <c r="E28" s="1">
        <v>25.08681</v>
      </c>
    </row>
    <row r="29" spans="2:21" x14ac:dyDescent="0.2">
      <c r="C29" s="1">
        <v>24.826899999999998</v>
      </c>
      <c r="D29" s="1">
        <v>20.756060000000002</v>
      </c>
      <c r="E29" s="1">
        <v>28.199570000000001</v>
      </c>
    </row>
    <row r="30" spans="2:21" x14ac:dyDescent="0.2">
      <c r="C30" s="1">
        <v>19.48376</v>
      </c>
      <c r="D30" s="1"/>
      <c r="E3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7584-3DCC-F14C-89CC-35F317B1A1CC}">
  <dimension ref="A1:T27"/>
  <sheetViews>
    <sheetView workbookViewId="0">
      <selection sqref="A1:U29"/>
    </sheetView>
  </sheetViews>
  <sheetFormatPr baseColWidth="10" defaultRowHeight="16" x14ac:dyDescent="0.2"/>
  <cols>
    <col min="1" max="1" width="36.6640625" customWidth="1"/>
    <col min="4" max="4" width="13.6640625" customWidth="1"/>
    <col min="5" max="5" width="15.33203125" customWidth="1"/>
    <col min="6" max="6" width="15.83203125" style="6" customWidth="1"/>
    <col min="13" max="13" width="14.33203125" style="6" customWidth="1"/>
    <col min="15" max="15" width="20.1640625" customWidth="1"/>
    <col min="20" max="20" width="17.33203125" style="6" customWidth="1"/>
  </cols>
  <sheetData>
    <row r="1" spans="1:20" x14ac:dyDescent="0.2">
      <c r="A1" t="s">
        <v>4</v>
      </c>
    </row>
    <row r="2" spans="1:20" x14ac:dyDescent="0.2">
      <c r="A2" t="s">
        <v>63</v>
      </c>
    </row>
    <row r="3" spans="1:20" x14ac:dyDescent="0.2">
      <c r="A3" t="s">
        <v>36</v>
      </c>
      <c r="B3" t="s">
        <v>15</v>
      </c>
      <c r="C3" t="s">
        <v>16</v>
      </c>
      <c r="D3" t="s">
        <v>17</v>
      </c>
      <c r="E3" t="s">
        <v>19</v>
      </c>
      <c r="F3" s="6" t="s">
        <v>37</v>
      </c>
      <c r="H3" t="s">
        <v>38</v>
      </c>
      <c r="I3" t="s">
        <v>15</v>
      </c>
      <c r="J3" t="s">
        <v>16</v>
      </c>
      <c r="K3" t="s">
        <v>17</v>
      </c>
      <c r="L3" t="s">
        <v>19</v>
      </c>
      <c r="M3" s="6" t="s">
        <v>37</v>
      </c>
      <c r="O3" t="s">
        <v>39</v>
      </c>
      <c r="P3" t="s">
        <v>15</v>
      </c>
      <c r="Q3" t="s">
        <v>16</v>
      </c>
      <c r="R3" t="s">
        <v>17</v>
      </c>
      <c r="S3" t="s">
        <v>19</v>
      </c>
      <c r="T3" s="6" t="s">
        <v>37</v>
      </c>
    </row>
    <row r="4" spans="1:20" x14ac:dyDescent="0.2">
      <c r="A4" s="5" t="s">
        <v>40</v>
      </c>
      <c r="B4">
        <v>338</v>
      </c>
      <c r="C4">
        <v>328</v>
      </c>
      <c r="D4">
        <v>331</v>
      </c>
      <c r="E4">
        <f>SUM(B4:D4)</f>
        <v>997</v>
      </c>
      <c r="F4" s="6">
        <f>E5/E4*100</f>
        <v>7.9237713139418258</v>
      </c>
      <c r="H4" s="5" t="s">
        <v>40</v>
      </c>
      <c r="I4">
        <v>265</v>
      </c>
      <c r="J4">
        <v>308</v>
      </c>
      <c r="K4">
        <v>337</v>
      </c>
      <c r="L4">
        <f>SUM(I4:K4)</f>
        <v>910</v>
      </c>
      <c r="M4" s="6">
        <f>L5/L4*100</f>
        <v>20.989010989010989</v>
      </c>
      <c r="O4" s="5" t="s">
        <v>40</v>
      </c>
      <c r="P4">
        <v>298</v>
      </c>
      <c r="Q4">
        <v>328</v>
      </c>
      <c r="R4">
        <v>283</v>
      </c>
      <c r="S4">
        <f>SUM(P4:R4)</f>
        <v>909</v>
      </c>
      <c r="T4" s="6">
        <f>S5/S4*100</f>
        <v>16.831683168316832</v>
      </c>
    </row>
    <row r="5" spans="1:20" x14ac:dyDescent="0.2">
      <c r="A5" t="s">
        <v>41</v>
      </c>
      <c r="B5">
        <v>25</v>
      </c>
      <c r="C5">
        <v>29</v>
      </c>
      <c r="D5">
        <v>25</v>
      </c>
      <c r="E5">
        <f>SUM(B5:D5)</f>
        <v>79</v>
      </c>
      <c r="H5" t="s">
        <v>41</v>
      </c>
      <c r="I5">
        <v>59</v>
      </c>
      <c r="J5">
        <v>53</v>
      </c>
      <c r="K5">
        <v>79</v>
      </c>
      <c r="L5">
        <f>SUM(I5:K5)</f>
        <v>191</v>
      </c>
      <c r="O5" t="s">
        <v>41</v>
      </c>
      <c r="P5">
        <v>56</v>
      </c>
      <c r="Q5">
        <v>54</v>
      </c>
      <c r="R5">
        <v>43</v>
      </c>
      <c r="S5">
        <f>SUM(P5:R5)</f>
        <v>153</v>
      </c>
    </row>
    <row r="8" spans="1:20" x14ac:dyDescent="0.2">
      <c r="A8" t="s">
        <v>42</v>
      </c>
      <c r="B8" t="s">
        <v>15</v>
      </c>
      <c r="C8" t="s">
        <v>16</v>
      </c>
      <c r="D8" t="s">
        <v>17</v>
      </c>
      <c r="E8" t="s">
        <v>19</v>
      </c>
      <c r="F8" s="6" t="s">
        <v>37</v>
      </c>
      <c r="H8" t="s">
        <v>43</v>
      </c>
      <c r="I8" t="s">
        <v>15</v>
      </c>
      <c r="J8" t="s">
        <v>16</v>
      </c>
      <c r="K8" t="s">
        <v>17</v>
      </c>
      <c r="L8" t="s">
        <v>19</v>
      </c>
      <c r="M8" s="6" t="s">
        <v>37</v>
      </c>
      <c r="O8" t="s">
        <v>44</v>
      </c>
      <c r="P8" t="s">
        <v>15</v>
      </c>
      <c r="Q8" t="s">
        <v>16</v>
      </c>
      <c r="R8" t="s">
        <v>17</v>
      </c>
      <c r="S8" t="s">
        <v>19</v>
      </c>
      <c r="T8" s="6" t="s">
        <v>37</v>
      </c>
    </row>
    <row r="9" spans="1:20" x14ac:dyDescent="0.2">
      <c r="A9" s="5" t="s">
        <v>40</v>
      </c>
      <c r="B9">
        <v>234</v>
      </c>
      <c r="C9">
        <v>287</v>
      </c>
      <c r="D9">
        <v>243</v>
      </c>
      <c r="E9">
        <f>SUM(B9:D9)</f>
        <v>764</v>
      </c>
      <c r="F9" s="6">
        <f>E10/E9*100</f>
        <v>12.30366492146597</v>
      </c>
      <c r="H9" s="5" t="s">
        <v>40</v>
      </c>
      <c r="I9">
        <v>331</v>
      </c>
      <c r="J9">
        <v>363</v>
      </c>
      <c r="K9">
        <v>414</v>
      </c>
      <c r="L9">
        <f>SUM(I9:K9)</f>
        <v>1108</v>
      </c>
      <c r="M9" s="6">
        <f>L10/L9*100</f>
        <v>14.530685920577618</v>
      </c>
      <c r="O9" s="5" t="s">
        <v>40</v>
      </c>
      <c r="P9">
        <v>238</v>
      </c>
      <c r="Q9">
        <v>278</v>
      </c>
      <c r="R9">
        <v>307</v>
      </c>
      <c r="S9">
        <f>SUM(P9:R9)</f>
        <v>823</v>
      </c>
      <c r="T9" s="6">
        <f>S10/S9*100</f>
        <v>20.656136087484811</v>
      </c>
    </row>
    <row r="10" spans="1:20" x14ac:dyDescent="0.2">
      <c r="A10" t="s">
        <v>41</v>
      </c>
      <c r="B10">
        <v>32</v>
      </c>
      <c r="C10">
        <v>33</v>
      </c>
      <c r="D10">
        <v>29</v>
      </c>
      <c r="E10">
        <f>SUM(B10:D10)</f>
        <v>94</v>
      </c>
      <c r="H10" t="s">
        <v>41</v>
      </c>
      <c r="I10">
        <v>41</v>
      </c>
      <c r="J10">
        <v>55</v>
      </c>
      <c r="K10">
        <v>65</v>
      </c>
      <c r="L10">
        <f>SUM(I10:K10)</f>
        <v>161</v>
      </c>
      <c r="O10" t="s">
        <v>41</v>
      </c>
      <c r="P10">
        <v>56</v>
      </c>
      <c r="Q10">
        <v>46</v>
      </c>
      <c r="R10">
        <v>68</v>
      </c>
      <c r="S10">
        <f>SUM(P10:R10)</f>
        <v>170</v>
      </c>
    </row>
    <row r="13" spans="1:20" x14ac:dyDescent="0.2">
      <c r="A13" t="s">
        <v>45</v>
      </c>
      <c r="B13" t="s">
        <v>15</v>
      </c>
      <c r="C13" t="s">
        <v>16</v>
      </c>
      <c r="D13" t="s">
        <v>17</v>
      </c>
      <c r="E13" t="s">
        <v>19</v>
      </c>
      <c r="F13" s="6" t="s">
        <v>37</v>
      </c>
      <c r="H13" t="s">
        <v>46</v>
      </c>
      <c r="I13" t="s">
        <v>15</v>
      </c>
      <c r="J13" t="s">
        <v>16</v>
      </c>
      <c r="K13" t="s">
        <v>17</v>
      </c>
      <c r="L13" t="s">
        <v>19</v>
      </c>
      <c r="M13" s="6" t="s">
        <v>37</v>
      </c>
      <c r="O13" t="s">
        <v>47</v>
      </c>
      <c r="P13" t="s">
        <v>15</v>
      </c>
      <c r="Q13" t="s">
        <v>16</v>
      </c>
      <c r="R13" t="s">
        <v>17</v>
      </c>
      <c r="S13" t="s">
        <v>19</v>
      </c>
      <c r="T13" s="6" t="s">
        <v>37</v>
      </c>
    </row>
    <row r="14" spans="1:20" x14ac:dyDescent="0.2">
      <c r="A14" s="5" t="s">
        <v>40</v>
      </c>
      <c r="B14">
        <v>282</v>
      </c>
      <c r="C14">
        <v>286</v>
      </c>
      <c r="D14">
        <v>326</v>
      </c>
      <c r="E14">
        <f>SUM(B14:D14)</f>
        <v>894</v>
      </c>
      <c r="F14" s="6">
        <f>E15/E14*100</f>
        <v>10.738255033557047</v>
      </c>
      <c r="H14" s="5" t="s">
        <v>40</v>
      </c>
      <c r="I14">
        <v>250</v>
      </c>
      <c r="J14">
        <v>266</v>
      </c>
      <c r="K14">
        <v>306</v>
      </c>
      <c r="L14">
        <f>SUM(I14:K14)</f>
        <v>822</v>
      </c>
      <c r="M14" s="6">
        <f>L15/L14*100</f>
        <v>16.545012165450121</v>
      </c>
      <c r="O14" s="5" t="s">
        <v>40</v>
      </c>
      <c r="P14">
        <v>376</v>
      </c>
      <c r="Q14">
        <v>334</v>
      </c>
      <c r="R14">
        <v>336</v>
      </c>
      <c r="S14">
        <f>SUM(P14:R14)</f>
        <v>1046</v>
      </c>
      <c r="T14" s="6">
        <f>S15/S14*100</f>
        <v>14.627151051625239</v>
      </c>
    </row>
    <row r="15" spans="1:20" x14ac:dyDescent="0.2">
      <c r="A15" t="s">
        <v>41</v>
      </c>
      <c r="B15">
        <v>29</v>
      </c>
      <c r="C15">
        <v>32</v>
      </c>
      <c r="D15">
        <v>35</v>
      </c>
      <c r="E15">
        <f>SUM(B15:D15)</f>
        <v>96</v>
      </c>
      <c r="H15" t="s">
        <v>41</v>
      </c>
      <c r="I15">
        <v>50</v>
      </c>
      <c r="J15">
        <v>39</v>
      </c>
      <c r="K15">
        <v>47</v>
      </c>
      <c r="L15">
        <f>SUM(I15:K15)</f>
        <v>136</v>
      </c>
      <c r="O15" t="s">
        <v>41</v>
      </c>
      <c r="P15">
        <v>46</v>
      </c>
      <c r="Q15">
        <v>49</v>
      </c>
      <c r="R15">
        <v>58</v>
      </c>
      <c r="S15">
        <f>SUM(P15:R15)</f>
        <v>153</v>
      </c>
    </row>
    <row r="24" spans="3:6" x14ac:dyDescent="0.2">
      <c r="C24" t="s">
        <v>33</v>
      </c>
      <c r="D24" s="2" t="s">
        <v>29</v>
      </c>
      <c r="E24" s="2" t="s">
        <v>2</v>
      </c>
      <c r="F24" s="7" t="s">
        <v>3</v>
      </c>
    </row>
    <row r="25" spans="3:6" x14ac:dyDescent="0.2">
      <c r="D25" s="1">
        <v>7.9237710000000003</v>
      </c>
      <c r="E25" s="1">
        <v>20.98901</v>
      </c>
      <c r="F25" s="8">
        <v>16.831679999999999</v>
      </c>
    </row>
    <row r="26" spans="3:6" x14ac:dyDescent="0.2">
      <c r="D26" s="1">
        <v>12.30367</v>
      </c>
      <c r="E26" s="1">
        <v>14.53069</v>
      </c>
      <c r="F26" s="8">
        <v>20.656140000000001</v>
      </c>
    </row>
    <row r="27" spans="3:6" x14ac:dyDescent="0.2">
      <c r="D27" s="1">
        <v>10.73826</v>
      </c>
      <c r="E27" s="1">
        <v>16.545010000000001</v>
      </c>
      <c r="F27" s="8">
        <v>14.62715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8B114-120B-B842-8E40-082C6035FCFE}">
  <dimension ref="A1:P34"/>
  <sheetViews>
    <sheetView workbookViewId="0">
      <selection sqref="A1:P34"/>
    </sheetView>
  </sheetViews>
  <sheetFormatPr baseColWidth="10" defaultRowHeight="16" x14ac:dyDescent="0.2"/>
  <sheetData>
    <row r="1" spans="1:16" x14ac:dyDescent="0.2">
      <c r="A1" t="s">
        <v>4</v>
      </c>
      <c r="B1" t="s">
        <v>62</v>
      </c>
    </row>
    <row r="2" spans="1:16" x14ac:dyDescent="0.2">
      <c r="B2" t="s">
        <v>29</v>
      </c>
      <c r="J2" t="s">
        <v>48</v>
      </c>
    </row>
    <row r="3" spans="1:16" x14ac:dyDescent="0.2">
      <c r="B3" t="s">
        <v>49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J3" t="s">
        <v>57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6" x14ac:dyDescent="0.2">
      <c r="B4" t="s">
        <v>54</v>
      </c>
      <c r="C4">
        <v>378</v>
      </c>
      <c r="D4">
        <v>246</v>
      </c>
      <c r="E4">
        <v>351</v>
      </c>
      <c r="F4">
        <v>385</v>
      </c>
      <c r="G4">
        <f t="shared" ref="G4:G5" si="0">SUM(C4:F4)</f>
        <v>1360</v>
      </c>
      <c r="H4">
        <f>G5/G4*100</f>
        <v>9.3382352941176467</v>
      </c>
      <c r="J4" t="s">
        <v>54</v>
      </c>
      <c r="K4">
        <v>442</v>
      </c>
      <c r="L4">
        <v>485</v>
      </c>
      <c r="M4">
        <v>421</v>
      </c>
      <c r="N4">
        <v>304</v>
      </c>
      <c r="O4">
        <f>SUM(K4:N4)</f>
        <v>1652</v>
      </c>
      <c r="P4">
        <f>O5/O4*100</f>
        <v>11.743341404358354</v>
      </c>
    </row>
    <row r="5" spans="1:16" x14ac:dyDescent="0.2">
      <c r="B5" t="s">
        <v>56</v>
      </c>
      <c r="C5">
        <v>28</v>
      </c>
      <c r="D5">
        <v>39</v>
      </c>
      <c r="E5">
        <v>34</v>
      </c>
      <c r="F5">
        <v>26</v>
      </c>
      <c r="G5">
        <f t="shared" si="0"/>
        <v>127</v>
      </c>
      <c r="J5" t="s">
        <v>56</v>
      </c>
      <c r="K5">
        <v>59</v>
      </c>
      <c r="L5">
        <v>46</v>
      </c>
      <c r="M5">
        <v>40</v>
      </c>
      <c r="N5">
        <v>49</v>
      </c>
      <c r="O5">
        <f t="shared" ref="O5" si="1">SUM(K5:N5)</f>
        <v>194</v>
      </c>
    </row>
    <row r="7" spans="1:16" x14ac:dyDescent="0.2">
      <c r="B7" t="s">
        <v>29</v>
      </c>
      <c r="J7" t="s">
        <v>48</v>
      </c>
    </row>
    <row r="8" spans="1:16" x14ac:dyDescent="0.2">
      <c r="B8" t="s">
        <v>50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  <c r="J8" t="s">
        <v>58</v>
      </c>
      <c r="K8" t="s">
        <v>15</v>
      </c>
      <c r="L8" t="s">
        <v>16</v>
      </c>
      <c r="M8" t="s">
        <v>17</v>
      </c>
      <c r="N8" t="s">
        <v>18</v>
      </c>
      <c r="O8" t="s">
        <v>19</v>
      </c>
      <c r="P8" t="s">
        <v>20</v>
      </c>
    </row>
    <row r="9" spans="1:16" x14ac:dyDescent="0.2">
      <c r="B9" t="s">
        <v>54</v>
      </c>
      <c r="C9">
        <v>143</v>
      </c>
      <c r="D9">
        <v>93</v>
      </c>
      <c r="E9">
        <v>95</v>
      </c>
      <c r="F9" t="s">
        <v>55</v>
      </c>
      <c r="G9">
        <f>SUM(C9:F9)</f>
        <v>331</v>
      </c>
      <c r="H9">
        <f>G10/G9*100</f>
        <v>7.2507552870090644</v>
      </c>
      <c r="J9" t="s">
        <v>54</v>
      </c>
      <c r="K9">
        <v>288</v>
      </c>
      <c r="L9">
        <v>223</v>
      </c>
      <c r="M9">
        <v>223</v>
      </c>
      <c r="N9">
        <v>324</v>
      </c>
      <c r="O9">
        <f>SUM(K9:N9)</f>
        <v>1058</v>
      </c>
      <c r="P9">
        <f>O10/O9*100</f>
        <v>17.296786389413988</v>
      </c>
    </row>
    <row r="10" spans="1:16" x14ac:dyDescent="0.2">
      <c r="B10" t="s">
        <v>56</v>
      </c>
      <c r="C10">
        <v>8</v>
      </c>
      <c r="D10">
        <v>11</v>
      </c>
      <c r="E10">
        <v>5</v>
      </c>
      <c r="G10">
        <f>SUM(C10:F10)</f>
        <v>24</v>
      </c>
      <c r="J10" t="s">
        <v>56</v>
      </c>
      <c r="K10">
        <v>55</v>
      </c>
      <c r="L10">
        <v>35</v>
      </c>
      <c r="M10">
        <v>39</v>
      </c>
      <c r="N10">
        <v>54</v>
      </c>
      <c r="O10">
        <f>SUM(K10:N10)</f>
        <v>183</v>
      </c>
    </row>
    <row r="12" spans="1:16" x14ac:dyDescent="0.2">
      <c r="B12" t="s">
        <v>29</v>
      </c>
      <c r="J12" t="s">
        <v>48</v>
      </c>
    </row>
    <row r="13" spans="1:16" x14ac:dyDescent="0.2">
      <c r="B13" t="s">
        <v>51</v>
      </c>
      <c r="C13" t="s">
        <v>15</v>
      </c>
      <c r="D13" t="s">
        <v>16</v>
      </c>
      <c r="E13" t="s">
        <v>17</v>
      </c>
      <c r="F13" t="s">
        <v>18</v>
      </c>
      <c r="G13" t="s">
        <v>19</v>
      </c>
      <c r="H13" t="s">
        <v>20</v>
      </c>
      <c r="J13" t="s">
        <v>59</v>
      </c>
      <c r="K13" t="s">
        <v>15</v>
      </c>
      <c r="L13" t="s">
        <v>16</v>
      </c>
      <c r="M13" t="s">
        <v>17</v>
      </c>
      <c r="N13" t="s">
        <v>18</v>
      </c>
      <c r="O13" t="s">
        <v>19</v>
      </c>
      <c r="P13" t="s">
        <v>20</v>
      </c>
    </row>
    <row r="14" spans="1:16" x14ac:dyDescent="0.2">
      <c r="B14" t="s">
        <v>54</v>
      </c>
      <c r="C14">
        <v>285</v>
      </c>
      <c r="D14">
        <v>315</v>
      </c>
      <c r="E14">
        <v>278</v>
      </c>
      <c r="F14">
        <v>259</v>
      </c>
      <c r="G14">
        <f>SUM(C14:F14)</f>
        <v>1137</v>
      </c>
      <c r="H14">
        <f>G15/G14*100</f>
        <v>8.7071240105540895</v>
      </c>
      <c r="J14" t="s">
        <v>54</v>
      </c>
      <c r="K14">
        <v>238</v>
      </c>
      <c r="L14">
        <v>346</v>
      </c>
      <c r="M14">
        <v>376</v>
      </c>
      <c r="N14">
        <v>311</v>
      </c>
      <c r="O14">
        <f>SUM(K14:N14)</f>
        <v>1271</v>
      </c>
      <c r="P14">
        <f>O15/O14*100</f>
        <v>16.443745082612114</v>
      </c>
    </row>
    <row r="15" spans="1:16" x14ac:dyDescent="0.2">
      <c r="B15" t="s">
        <v>56</v>
      </c>
      <c r="C15">
        <v>17</v>
      </c>
      <c r="D15">
        <v>29</v>
      </c>
      <c r="E15">
        <v>31</v>
      </c>
      <c r="F15">
        <v>22</v>
      </c>
      <c r="G15">
        <f>SUM(C15:F15)</f>
        <v>99</v>
      </c>
      <c r="J15" t="s">
        <v>56</v>
      </c>
      <c r="K15">
        <v>24</v>
      </c>
      <c r="L15">
        <v>49</v>
      </c>
      <c r="M15">
        <v>89</v>
      </c>
      <c r="N15">
        <v>47</v>
      </c>
      <c r="O15">
        <f>SUM(K15:N15)</f>
        <v>209</v>
      </c>
    </row>
    <row r="17" spans="2:16" x14ac:dyDescent="0.2">
      <c r="B17" t="s">
        <v>29</v>
      </c>
      <c r="J17" t="s">
        <v>48</v>
      </c>
    </row>
    <row r="18" spans="2:16" x14ac:dyDescent="0.2">
      <c r="B18" t="s">
        <v>52</v>
      </c>
      <c r="C18" t="s">
        <v>15</v>
      </c>
      <c r="D18" t="s">
        <v>16</v>
      </c>
      <c r="E18" t="s">
        <v>17</v>
      </c>
      <c r="F18" t="s">
        <v>18</v>
      </c>
      <c r="G18" t="s">
        <v>19</v>
      </c>
      <c r="H18" t="s">
        <v>20</v>
      </c>
      <c r="J18" t="s">
        <v>60</v>
      </c>
      <c r="K18" t="s">
        <v>15</v>
      </c>
      <c r="L18" t="s">
        <v>16</v>
      </c>
      <c r="M18" t="s">
        <v>17</v>
      </c>
      <c r="N18" t="s">
        <v>18</v>
      </c>
      <c r="O18" t="s">
        <v>19</v>
      </c>
      <c r="P18" t="s">
        <v>20</v>
      </c>
    </row>
    <row r="19" spans="2:16" x14ac:dyDescent="0.2">
      <c r="B19" t="s">
        <v>54</v>
      </c>
      <c r="C19">
        <v>380</v>
      </c>
      <c r="D19">
        <v>272</v>
      </c>
      <c r="E19">
        <v>339</v>
      </c>
      <c r="F19">
        <v>386</v>
      </c>
      <c r="G19">
        <f>SUM(C19:F19)</f>
        <v>1377</v>
      </c>
      <c r="H19">
        <f>G20/G19*100</f>
        <v>10.457516339869281</v>
      </c>
      <c r="J19" t="s">
        <v>54</v>
      </c>
      <c r="K19">
        <v>366</v>
      </c>
      <c r="L19">
        <v>301</v>
      </c>
      <c r="M19">
        <v>323</v>
      </c>
      <c r="N19">
        <v>286</v>
      </c>
      <c r="O19">
        <f>SUM(K19:N19)</f>
        <v>1276</v>
      </c>
      <c r="P19">
        <f>O20/O19*100</f>
        <v>17.319749216300938</v>
      </c>
    </row>
    <row r="20" spans="2:16" x14ac:dyDescent="0.2">
      <c r="B20" t="s">
        <v>56</v>
      </c>
      <c r="C20">
        <v>61</v>
      </c>
      <c r="D20">
        <v>32</v>
      </c>
      <c r="E20">
        <v>28</v>
      </c>
      <c r="F20">
        <v>23</v>
      </c>
      <c r="G20">
        <f>SUM(C20:F20)</f>
        <v>144</v>
      </c>
      <c r="J20" t="s">
        <v>56</v>
      </c>
      <c r="K20">
        <v>51</v>
      </c>
      <c r="L20">
        <v>49</v>
      </c>
      <c r="M20">
        <v>66</v>
      </c>
      <c r="N20">
        <v>55</v>
      </c>
      <c r="O20">
        <f>SUM(K20:N20)</f>
        <v>221</v>
      </c>
    </row>
    <row r="22" spans="2:16" x14ac:dyDescent="0.2">
      <c r="B22" t="s">
        <v>29</v>
      </c>
      <c r="J22" t="s">
        <v>48</v>
      </c>
    </row>
    <row r="23" spans="2:16" x14ac:dyDescent="0.2">
      <c r="B23" t="s">
        <v>53</v>
      </c>
      <c r="C23" t="s">
        <v>15</v>
      </c>
      <c r="D23" t="s">
        <v>16</v>
      </c>
      <c r="E23" t="s">
        <v>17</v>
      </c>
      <c r="F23" t="s">
        <v>18</v>
      </c>
      <c r="G23" t="s">
        <v>19</v>
      </c>
      <c r="H23" t="s">
        <v>20</v>
      </c>
      <c r="J23" t="s">
        <v>61</v>
      </c>
      <c r="K23" t="s">
        <v>15</v>
      </c>
      <c r="L23" t="s">
        <v>16</v>
      </c>
      <c r="M23" t="s">
        <v>17</v>
      </c>
      <c r="N23" t="s">
        <v>18</v>
      </c>
      <c r="O23" t="s">
        <v>19</v>
      </c>
      <c r="P23" t="s">
        <v>20</v>
      </c>
    </row>
    <row r="24" spans="2:16" x14ac:dyDescent="0.2">
      <c r="B24" t="s">
        <v>54</v>
      </c>
      <c r="C24">
        <v>301</v>
      </c>
      <c r="D24">
        <v>267</v>
      </c>
      <c r="E24">
        <v>345</v>
      </c>
      <c r="F24">
        <v>333</v>
      </c>
      <c r="G24">
        <f>SUM(C24:F24)</f>
        <v>1246</v>
      </c>
      <c r="H24">
        <f>G25/G24*100</f>
        <v>8.5072231139646881</v>
      </c>
      <c r="J24" t="s">
        <v>54</v>
      </c>
      <c r="K24">
        <v>320</v>
      </c>
      <c r="L24">
        <v>207</v>
      </c>
      <c r="M24">
        <v>202</v>
      </c>
      <c r="N24">
        <v>251</v>
      </c>
      <c r="O24">
        <f>SUM(K24:N24)</f>
        <v>980</v>
      </c>
      <c r="P24">
        <f>O25/O24*100</f>
        <v>18.163265306122451</v>
      </c>
    </row>
    <row r="25" spans="2:16" x14ac:dyDescent="0.2">
      <c r="B25" t="s">
        <v>56</v>
      </c>
      <c r="C25">
        <v>20</v>
      </c>
      <c r="D25">
        <v>21</v>
      </c>
      <c r="E25">
        <v>30</v>
      </c>
      <c r="F25">
        <v>35</v>
      </c>
      <c r="G25">
        <f>SUM(C25:F25)</f>
        <v>106</v>
      </c>
      <c r="J25" t="s">
        <v>56</v>
      </c>
      <c r="K25">
        <v>62</v>
      </c>
      <c r="L25">
        <v>41</v>
      </c>
      <c r="M25">
        <v>34</v>
      </c>
      <c r="N25">
        <v>41</v>
      </c>
      <c r="O25">
        <f>SUM(K25:N25)</f>
        <v>178</v>
      </c>
    </row>
    <row r="29" spans="2:16" x14ac:dyDescent="0.2">
      <c r="C29" t="s">
        <v>33</v>
      </c>
      <c r="D29" s="2" t="s">
        <v>29</v>
      </c>
      <c r="E29" s="2" t="s">
        <v>48</v>
      </c>
    </row>
    <row r="30" spans="2:16" x14ac:dyDescent="0.2">
      <c r="D30" s="1">
        <v>9.3382349999999992</v>
      </c>
      <c r="E30" s="1">
        <v>11.74334</v>
      </c>
    </row>
    <row r="31" spans="2:16" x14ac:dyDescent="0.2">
      <c r="D31" s="1">
        <v>7.2507549999999998</v>
      </c>
      <c r="E31" s="1">
        <v>17.296790000000001</v>
      </c>
    </row>
    <row r="32" spans="2:16" x14ac:dyDescent="0.2">
      <c r="D32" s="1">
        <v>8.7071240000000003</v>
      </c>
      <c r="E32" s="1">
        <v>16.443750000000001</v>
      </c>
    </row>
    <row r="33" spans="4:5" x14ac:dyDescent="0.2">
      <c r="D33" s="1">
        <v>10.457520000000001</v>
      </c>
      <c r="E33" s="1">
        <v>17.319749999999999</v>
      </c>
    </row>
    <row r="34" spans="4:5" x14ac:dyDescent="0.2">
      <c r="D34" s="1">
        <v>8.5072229999999998</v>
      </c>
      <c r="E34" s="1">
        <v>18.163270000000001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E4D8-8B81-E647-AA7C-E4255A1A6583}">
  <dimension ref="A1:K34"/>
  <sheetViews>
    <sheetView tabSelected="1" workbookViewId="0">
      <selection activeCell="N19" sqref="N19"/>
    </sheetView>
  </sheetViews>
  <sheetFormatPr baseColWidth="10" defaultRowHeight="16" x14ac:dyDescent="0.2"/>
  <sheetData>
    <row r="1" spans="1:11" x14ac:dyDescent="0.2">
      <c r="A1" t="s">
        <v>4</v>
      </c>
      <c r="C1" t="s">
        <v>66</v>
      </c>
      <c r="F1" s="3" t="s">
        <v>67</v>
      </c>
      <c r="G1" s="3"/>
      <c r="H1" s="3"/>
      <c r="I1" t="s">
        <v>68</v>
      </c>
    </row>
    <row r="2" spans="1:11" x14ac:dyDescent="0.2">
      <c r="C2" t="s">
        <v>69</v>
      </c>
      <c r="D2" t="s">
        <v>70</v>
      </c>
      <c r="E2" t="s">
        <v>71</v>
      </c>
      <c r="F2" s="3" t="s">
        <v>69</v>
      </c>
      <c r="G2" s="3" t="s">
        <v>70</v>
      </c>
      <c r="H2" s="3" t="s">
        <v>71</v>
      </c>
      <c r="I2" t="s">
        <v>69</v>
      </c>
      <c r="J2" t="s">
        <v>70</v>
      </c>
      <c r="K2" t="s">
        <v>71</v>
      </c>
    </row>
    <row r="3" spans="1:11" x14ac:dyDescent="0.2">
      <c r="C3" s="1">
        <v>3413</v>
      </c>
      <c r="D3" s="1">
        <v>18018</v>
      </c>
      <c r="E3" s="1">
        <v>2378</v>
      </c>
      <c r="F3" s="1">
        <v>228</v>
      </c>
      <c r="G3" s="1">
        <v>468</v>
      </c>
      <c r="H3" s="1">
        <v>195</v>
      </c>
      <c r="I3" s="1">
        <v>234</v>
      </c>
      <c r="J3" s="1">
        <v>969</v>
      </c>
      <c r="K3" s="1">
        <v>1161</v>
      </c>
    </row>
    <row r="4" spans="1:11" x14ac:dyDescent="0.2">
      <c r="C4" s="1">
        <v>2996</v>
      </c>
      <c r="D4" s="1">
        <v>13689</v>
      </c>
      <c r="E4" s="1">
        <v>3533</v>
      </c>
      <c r="F4" s="1">
        <v>290</v>
      </c>
      <c r="G4" s="1">
        <v>472</v>
      </c>
      <c r="H4" s="1">
        <v>262</v>
      </c>
      <c r="I4" s="1">
        <v>358</v>
      </c>
      <c r="J4" s="1">
        <v>938</v>
      </c>
      <c r="K4" s="1">
        <v>317</v>
      </c>
    </row>
    <row r="5" spans="1:11" x14ac:dyDescent="0.2">
      <c r="C5" s="1">
        <v>3219</v>
      </c>
      <c r="D5" s="1">
        <v>12923</v>
      </c>
      <c r="E5" s="1">
        <v>9511</v>
      </c>
      <c r="F5" s="1">
        <v>357</v>
      </c>
      <c r="G5" s="1">
        <v>438</v>
      </c>
      <c r="H5" s="1">
        <v>244</v>
      </c>
      <c r="I5" s="1">
        <v>234</v>
      </c>
      <c r="J5" s="1">
        <v>908</v>
      </c>
      <c r="K5" s="1">
        <v>326</v>
      </c>
    </row>
    <row r="6" spans="1:11" x14ac:dyDescent="0.2">
      <c r="D6">
        <f>AVERAGE(D3:D5)</f>
        <v>14876.666666666666</v>
      </c>
      <c r="F6" s="1">
        <v>274</v>
      </c>
      <c r="G6" s="1">
        <v>447</v>
      </c>
      <c r="H6" s="1">
        <v>308</v>
      </c>
      <c r="I6" s="1">
        <v>184</v>
      </c>
      <c r="J6" s="1">
        <v>859</v>
      </c>
      <c r="K6" s="1">
        <v>1100</v>
      </c>
    </row>
    <row r="7" spans="1:11" x14ac:dyDescent="0.2">
      <c r="G7">
        <f>AVERAGE(G3:G6)</f>
        <v>456.25</v>
      </c>
      <c r="J7">
        <f>AVERAGE(J3:J6)</f>
        <v>918.5</v>
      </c>
    </row>
    <row r="8" spans="1:11" x14ac:dyDescent="0.2">
      <c r="I8" s="1"/>
      <c r="J8" s="1">
        <v>418</v>
      </c>
      <c r="K8" s="1">
        <v>286</v>
      </c>
    </row>
    <row r="9" spans="1:11" x14ac:dyDescent="0.2">
      <c r="I9" s="1">
        <v>187</v>
      </c>
      <c r="J9" s="1">
        <v>342</v>
      </c>
      <c r="K9" s="1">
        <v>186</v>
      </c>
    </row>
    <row r="10" spans="1:11" x14ac:dyDescent="0.2">
      <c r="I10" s="1">
        <v>152</v>
      </c>
      <c r="J10" s="1">
        <v>219</v>
      </c>
      <c r="K10" s="1">
        <v>782</v>
      </c>
    </row>
    <row r="11" spans="1:11" x14ac:dyDescent="0.2">
      <c r="I11" s="1">
        <v>128</v>
      </c>
      <c r="J11" s="1">
        <v>303</v>
      </c>
      <c r="K11" s="1">
        <v>383</v>
      </c>
    </row>
    <row r="12" spans="1:11" x14ac:dyDescent="0.2">
      <c r="J12">
        <f>AVERAGE(J8:J11)</f>
        <v>320.5</v>
      </c>
    </row>
    <row r="15" spans="1:11" x14ac:dyDescent="0.2">
      <c r="C15" t="s">
        <v>66</v>
      </c>
      <c r="F15" s="3" t="s">
        <v>67</v>
      </c>
      <c r="G15" s="3"/>
      <c r="H15" s="3"/>
      <c r="I15" t="s">
        <v>68</v>
      </c>
    </row>
    <row r="16" spans="1:11" x14ac:dyDescent="0.2">
      <c r="C16" t="s">
        <v>69</v>
      </c>
      <c r="D16" t="s">
        <v>70</v>
      </c>
      <c r="E16" t="s">
        <v>71</v>
      </c>
      <c r="F16" s="3" t="s">
        <v>69</v>
      </c>
      <c r="G16" s="3" t="s">
        <v>70</v>
      </c>
      <c r="H16" s="3" t="s">
        <v>71</v>
      </c>
      <c r="I16" t="s">
        <v>69</v>
      </c>
      <c r="J16" t="s">
        <v>70</v>
      </c>
      <c r="K16" t="s">
        <v>71</v>
      </c>
    </row>
    <row r="17" spans="1:11" x14ac:dyDescent="0.2">
      <c r="A17" t="s">
        <v>33</v>
      </c>
      <c r="C17" s="2" t="s">
        <v>64</v>
      </c>
      <c r="D17" s="2" t="s">
        <v>64</v>
      </c>
      <c r="E17" s="2" t="s">
        <v>65</v>
      </c>
      <c r="F17" s="9" t="s">
        <v>64</v>
      </c>
      <c r="G17" s="9" t="s">
        <v>64</v>
      </c>
      <c r="H17" s="9" t="s">
        <v>65</v>
      </c>
      <c r="I17" s="2" t="s">
        <v>64</v>
      </c>
      <c r="J17" s="2" t="s">
        <v>64</v>
      </c>
      <c r="K17" s="2" t="s">
        <v>65</v>
      </c>
    </row>
    <row r="18" spans="1:11" x14ac:dyDescent="0.2">
      <c r="C18" s="1">
        <v>22.941967235173724</v>
      </c>
      <c r="D18" s="1">
        <v>121.11584109093471</v>
      </c>
      <c r="E18" s="1">
        <v>15.984763576104047</v>
      </c>
      <c r="F18" s="4">
        <v>49.9726</v>
      </c>
      <c r="G18" s="4">
        <v>102.5753</v>
      </c>
      <c r="H18" s="4">
        <v>42.739730000000002</v>
      </c>
      <c r="I18" s="1">
        <v>25.476320000000001</v>
      </c>
      <c r="J18" s="1">
        <v>105.49809999999999</v>
      </c>
      <c r="K18" s="1">
        <v>126.40170000000001</v>
      </c>
    </row>
    <row r="19" spans="1:11" x14ac:dyDescent="0.2">
      <c r="C19" s="1">
        <v>20.138919963838404</v>
      </c>
      <c r="D19" s="1">
        <v>92.016580569086756</v>
      </c>
      <c r="E19" s="1">
        <v>23.748599543471656</v>
      </c>
      <c r="F19" s="4">
        <v>63.561639999999997</v>
      </c>
      <c r="G19" s="4">
        <v>103.4521</v>
      </c>
      <c r="H19" s="4">
        <v>57.424660000000003</v>
      </c>
      <c r="I19" s="1">
        <v>38.976590000000002</v>
      </c>
      <c r="J19" s="1">
        <v>102.123</v>
      </c>
      <c r="K19" s="1">
        <v>34.512790000000003</v>
      </c>
    </row>
    <row r="20" spans="1:11" x14ac:dyDescent="0.2">
      <c r="C20" s="1">
        <v>21.637911670092066</v>
      </c>
      <c r="D20" s="1">
        <v>86.867577667784943</v>
      </c>
      <c r="E20" s="1">
        <v>63.932332368513705</v>
      </c>
      <c r="F20" s="4">
        <v>78.246579999999994</v>
      </c>
      <c r="G20" s="4">
        <v>96</v>
      </c>
      <c r="H20" s="4">
        <v>53.47945</v>
      </c>
      <c r="I20" s="1">
        <v>25.476320000000001</v>
      </c>
      <c r="J20" s="1">
        <v>98.856830000000002</v>
      </c>
      <c r="K20" s="1">
        <v>35.492649999999998</v>
      </c>
    </row>
    <row r="21" spans="1:11" x14ac:dyDescent="0.2">
      <c r="C21" s="1"/>
      <c r="D21" s="1"/>
      <c r="E21" s="1"/>
      <c r="F21" s="4">
        <v>60.054789999999997</v>
      </c>
      <c r="G21" s="4">
        <v>97.9726</v>
      </c>
      <c r="H21" s="4">
        <v>67.50685</v>
      </c>
      <c r="I21" s="1">
        <v>20.03266</v>
      </c>
      <c r="J21" s="1">
        <v>93.522049999999993</v>
      </c>
      <c r="K21" s="1">
        <v>119.76049999999999</v>
      </c>
    </row>
    <row r="22" spans="1:11" x14ac:dyDescent="0.2">
      <c r="C22" s="1"/>
      <c r="D22" s="1"/>
      <c r="E22" s="1"/>
      <c r="F22" s="1"/>
      <c r="G22" s="1"/>
      <c r="H22" s="1"/>
      <c r="I22" s="1"/>
      <c r="J22" s="1">
        <v>130.4212</v>
      </c>
      <c r="K22" s="1">
        <v>89.235569999999996</v>
      </c>
    </row>
    <row r="23" spans="1:11" x14ac:dyDescent="0.2">
      <c r="C23" s="1"/>
      <c r="D23" s="1"/>
      <c r="E23" s="1"/>
      <c r="F23" s="1"/>
      <c r="G23" s="1"/>
      <c r="H23" s="1"/>
      <c r="I23" s="1">
        <v>58.346330000000002</v>
      </c>
      <c r="J23" s="1">
        <v>106.70829999999999</v>
      </c>
      <c r="K23" s="1">
        <v>58.034320000000001</v>
      </c>
    </row>
    <row r="24" spans="1:11" x14ac:dyDescent="0.2">
      <c r="C24" s="1"/>
      <c r="D24" s="1"/>
      <c r="E24" s="1"/>
      <c r="F24" s="1"/>
      <c r="G24" s="1"/>
      <c r="H24" s="1"/>
      <c r="I24" s="1">
        <v>47.425899999999999</v>
      </c>
      <c r="J24" s="1">
        <v>68.330730000000003</v>
      </c>
      <c r="K24" s="1">
        <v>243.99379999999999</v>
      </c>
    </row>
    <row r="25" spans="1:11" x14ac:dyDescent="0.2">
      <c r="C25" s="1"/>
      <c r="D25" s="1"/>
      <c r="E25" s="1"/>
      <c r="F25" s="1"/>
      <c r="G25" s="1"/>
      <c r="H25" s="1"/>
      <c r="I25" s="1">
        <v>39.937600000000003</v>
      </c>
      <c r="J25" s="1">
        <v>94.539779999999993</v>
      </c>
      <c r="K25" s="1">
        <v>119.5008</v>
      </c>
    </row>
    <row r="27" spans="1:11" s="11" customFormat="1" x14ac:dyDescent="0.2">
      <c r="A27" s="11" t="s">
        <v>72</v>
      </c>
    </row>
    <row r="28" spans="1:11" x14ac:dyDescent="0.2">
      <c r="C28">
        <f>C3*100/14876.6667</f>
        <v>22.941967235173724</v>
      </c>
      <c r="D28">
        <f t="shared" ref="D28:E28" si="0">D3*100/14876.6667</f>
        <v>121.11584109093471</v>
      </c>
      <c r="E28">
        <f t="shared" si="0"/>
        <v>15.984763576104047</v>
      </c>
      <c r="F28">
        <f>F3*100/456.25</f>
        <v>49.972602739726028</v>
      </c>
      <c r="G28">
        <f t="shared" ref="G28:H28" si="1">G3*100/456.25</f>
        <v>102.57534246575342</v>
      </c>
      <c r="H28">
        <f t="shared" si="1"/>
        <v>42.739726027397261</v>
      </c>
      <c r="I28">
        <f>I3*100/918.5</f>
        <v>25.476320087098529</v>
      </c>
      <c r="J28">
        <f t="shared" ref="J28:K28" si="2">J3*100/918.5</f>
        <v>105.4980947196516</v>
      </c>
      <c r="K28">
        <f t="shared" si="2"/>
        <v>126.40174197060425</v>
      </c>
    </row>
    <row r="29" spans="1:11" x14ac:dyDescent="0.2">
      <c r="C29">
        <f t="shared" ref="C29:E30" si="3">C4*100/14876.6667</f>
        <v>20.138919963838404</v>
      </c>
      <c r="D29">
        <f t="shared" si="3"/>
        <v>92.016580569086756</v>
      </c>
      <c r="E29">
        <f t="shared" si="3"/>
        <v>23.748599543471656</v>
      </c>
      <c r="F29">
        <f t="shared" ref="F29:H31" si="4">F4*100/456.25</f>
        <v>63.561643835616437</v>
      </c>
      <c r="G29">
        <f t="shared" si="4"/>
        <v>103.45205479452055</v>
      </c>
      <c r="H29">
        <f t="shared" si="4"/>
        <v>57.424657534246577</v>
      </c>
      <c r="I29">
        <f t="shared" ref="I29:K29" si="5">I4*100/918.5</f>
        <v>38.97659227000544</v>
      </c>
      <c r="J29">
        <f t="shared" si="5"/>
        <v>102.12302667392488</v>
      </c>
      <c r="K29">
        <f t="shared" si="5"/>
        <v>34.512792596624934</v>
      </c>
    </row>
    <row r="30" spans="1:11" x14ac:dyDescent="0.2">
      <c r="C30">
        <f t="shared" si="3"/>
        <v>21.637911670092066</v>
      </c>
      <c r="D30">
        <f t="shared" si="3"/>
        <v>86.867577667784943</v>
      </c>
      <c r="E30">
        <f t="shared" si="3"/>
        <v>63.932332368513705</v>
      </c>
      <c r="F30">
        <f t="shared" si="4"/>
        <v>78.246575342465746</v>
      </c>
      <c r="G30">
        <f t="shared" si="4"/>
        <v>96</v>
      </c>
      <c r="H30">
        <f t="shared" si="4"/>
        <v>53.479452054794521</v>
      </c>
      <c r="I30">
        <f t="shared" ref="I30:K30" si="6">I5*100/918.5</f>
        <v>25.476320087098529</v>
      </c>
      <c r="J30">
        <f t="shared" si="6"/>
        <v>98.856831790963525</v>
      </c>
      <c r="K30">
        <f t="shared" si="6"/>
        <v>35.492651061513335</v>
      </c>
    </row>
    <row r="31" spans="1:11" x14ac:dyDescent="0.2">
      <c r="C31" s="10"/>
      <c r="D31" s="10"/>
      <c r="E31" s="10"/>
      <c r="F31">
        <f t="shared" si="4"/>
        <v>60.054794520547944</v>
      </c>
      <c r="G31">
        <f t="shared" si="4"/>
        <v>97.972602739726028</v>
      </c>
      <c r="H31">
        <f t="shared" si="4"/>
        <v>67.506849315068493</v>
      </c>
      <c r="J31">
        <f t="shared" ref="J31:K31" si="7">J8*100/320.5</f>
        <v>130.42121684867394</v>
      </c>
      <c r="K31">
        <f t="shared" si="7"/>
        <v>89.235569422776905</v>
      </c>
    </row>
    <row r="32" spans="1:11" x14ac:dyDescent="0.2">
      <c r="C32" s="10"/>
      <c r="D32" s="10"/>
      <c r="E32" s="10"/>
      <c r="I32">
        <f t="shared" ref="I32:K32" si="8">I9*100/320.5</f>
        <v>58.346333853354132</v>
      </c>
      <c r="J32">
        <f t="shared" si="8"/>
        <v>106.70826833073323</v>
      </c>
      <c r="K32">
        <f t="shared" si="8"/>
        <v>58.034321372854912</v>
      </c>
    </row>
    <row r="33" spans="9:11" x14ac:dyDescent="0.2">
      <c r="I33">
        <f t="shared" ref="I33:K34" si="9">I10*100/320.5</f>
        <v>47.425897035881434</v>
      </c>
      <c r="J33">
        <f t="shared" si="9"/>
        <v>68.330733229329169</v>
      </c>
      <c r="K33">
        <f t="shared" si="9"/>
        <v>243.99375975039001</v>
      </c>
    </row>
    <row r="34" spans="9:11" x14ac:dyDescent="0.2">
      <c r="I34">
        <f>I11*100/320.5</f>
        <v>39.937597503900157</v>
      </c>
      <c r="J34">
        <f t="shared" si="9"/>
        <v>94.539781591263647</v>
      </c>
      <c r="K34">
        <f t="shared" si="9"/>
        <v>119.50078003120124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5a</vt:lpstr>
      <vt:lpstr>Figure 5b</vt:lpstr>
      <vt:lpstr>Figure 5c</vt:lpstr>
      <vt:lpstr>Figure 5d</vt:lpstr>
      <vt:lpstr>Figure 5e</vt:lpstr>
      <vt:lpstr>Figure 5f</vt:lpstr>
      <vt:lpstr>Figure 5g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Cheuk Man Cherie Au</dc:creator>
  <cp:lastModifiedBy>Cheuk Man Cherie Au</cp:lastModifiedBy>
  <dcterms:created xsi:type="dcterms:W3CDTF">2020-04-02T18:48:11Z</dcterms:created>
  <dcterms:modified xsi:type="dcterms:W3CDTF">2020-04-06T18:05:04Z</dcterms:modified>
</cp:coreProperties>
</file>