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erieau/Desktop/"/>
    </mc:Choice>
  </mc:AlternateContent>
  <xr:revisionPtr revIDLastSave="0" documentId="13_ncr:1_{2B63CE50-FDE0-5745-B96E-7C9DDB2B1912}" xr6:coauthVersionLast="45" xr6:coauthVersionMax="45" xr10:uidLastSave="{00000000-0000-0000-0000-000000000000}"/>
  <bookViews>
    <workbookView xWindow="1680" yWindow="520" windowWidth="28040" windowHeight="17440" activeTab="3" xr2:uid="{98759BAA-67B5-3E41-94D8-5E9424DDE02F}"/>
  </bookViews>
  <sheets>
    <sheet name="Figure 6a" sheetId="1" r:id="rId1"/>
    <sheet name="Figure 6b" sheetId="2" r:id="rId2"/>
    <sheet name="Figure 6c" sheetId="3" r:id="rId3"/>
    <sheet name="Figure 6d" sheetId="6" r:id="rId4"/>
    <sheet name="Figure 6e" sheetId="5" r:id="rId5"/>
    <sheet name="Figure 6f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7" i="1" l="1"/>
  <c r="W7" i="1"/>
  <c r="V7" i="1"/>
  <c r="U7" i="1"/>
  <c r="T7" i="1"/>
  <c r="S7" i="1"/>
  <c r="R7" i="1"/>
  <c r="Q7" i="1"/>
  <c r="X6" i="1"/>
  <c r="W6" i="1"/>
  <c r="V6" i="1"/>
  <c r="U6" i="1"/>
  <c r="T6" i="1"/>
  <c r="S6" i="1"/>
  <c r="R6" i="1"/>
  <c r="Q6" i="1"/>
  <c r="X5" i="1"/>
  <c r="W5" i="1"/>
  <c r="V5" i="1"/>
  <c r="U5" i="1"/>
  <c r="T5" i="1"/>
  <c r="S5" i="1"/>
  <c r="R5" i="1"/>
  <c r="Q5" i="1"/>
  <c r="P7" i="1"/>
  <c r="O7" i="1"/>
  <c r="P6" i="1"/>
  <c r="O6" i="1"/>
  <c r="P5" i="1"/>
  <c r="O5" i="1"/>
  <c r="P4" i="1"/>
  <c r="X15" i="1"/>
  <c r="W15" i="1"/>
  <c r="V15" i="1"/>
  <c r="U15" i="1"/>
  <c r="T15" i="1"/>
  <c r="S15" i="1"/>
  <c r="R15" i="1"/>
  <c r="Q15" i="1"/>
  <c r="P15" i="1"/>
  <c r="O15" i="1"/>
  <c r="X14" i="1"/>
  <c r="W14" i="1"/>
  <c r="V14" i="1"/>
  <c r="U14" i="1"/>
  <c r="T14" i="1"/>
  <c r="S14" i="1"/>
  <c r="R14" i="1"/>
  <c r="Q14" i="1"/>
  <c r="P14" i="1"/>
  <c r="O14" i="1"/>
  <c r="X13" i="1"/>
  <c r="W13" i="1"/>
  <c r="V13" i="1"/>
  <c r="U13" i="1"/>
  <c r="T13" i="1"/>
  <c r="S13" i="1"/>
  <c r="R13" i="1"/>
  <c r="Q13" i="1"/>
  <c r="P13" i="1"/>
  <c r="O13" i="1"/>
  <c r="P12" i="1"/>
  <c r="X15" i="2" l="1"/>
  <c r="W15" i="2"/>
  <c r="V15" i="2"/>
  <c r="U15" i="2"/>
  <c r="T15" i="2"/>
  <c r="S15" i="2"/>
  <c r="R15" i="2"/>
  <c r="Q15" i="2"/>
  <c r="P15" i="2"/>
  <c r="O15" i="2"/>
  <c r="X14" i="2"/>
  <c r="W14" i="2"/>
  <c r="V14" i="2"/>
  <c r="U14" i="2"/>
  <c r="T14" i="2"/>
  <c r="S14" i="2"/>
  <c r="R14" i="2"/>
  <c r="Q14" i="2"/>
  <c r="P14" i="2"/>
  <c r="O14" i="2"/>
  <c r="X13" i="2"/>
  <c r="W13" i="2"/>
  <c r="V13" i="2"/>
  <c r="U13" i="2"/>
  <c r="T13" i="2"/>
  <c r="S13" i="2"/>
  <c r="R13" i="2"/>
  <c r="Q13" i="2"/>
  <c r="P13" i="2"/>
  <c r="O13" i="2"/>
  <c r="P12" i="2"/>
  <c r="U7" i="2"/>
  <c r="T7" i="2"/>
  <c r="S7" i="2"/>
  <c r="R7" i="2"/>
  <c r="Q7" i="2"/>
  <c r="P7" i="2"/>
  <c r="O7" i="2"/>
  <c r="U6" i="2"/>
  <c r="T6" i="2"/>
  <c r="S6" i="2"/>
  <c r="R6" i="2"/>
  <c r="Q6" i="2"/>
  <c r="P6" i="2"/>
  <c r="O6" i="2"/>
  <c r="U5" i="2"/>
  <c r="T5" i="2"/>
  <c r="S5" i="2"/>
  <c r="R5" i="2"/>
  <c r="Q5" i="2"/>
  <c r="P5" i="2"/>
  <c r="O5" i="2"/>
  <c r="P4" i="2"/>
  <c r="X13" i="3"/>
  <c r="W13" i="3"/>
  <c r="V13" i="3"/>
  <c r="U13" i="3"/>
  <c r="T13" i="3"/>
  <c r="S13" i="3"/>
  <c r="R13" i="3"/>
  <c r="Q13" i="3"/>
  <c r="P13" i="3"/>
  <c r="O13" i="3"/>
  <c r="X12" i="3"/>
  <c r="W12" i="3"/>
  <c r="V12" i="3"/>
  <c r="U12" i="3"/>
  <c r="T12" i="3"/>
  <c r="S12" i="3"/>
  <c r="R12" i="3"/>
  <c r="Q12" i="3"/>
  <c r="P12" i="3"/>
  <c r="O12" i="3"/>
  <c r="X11" i="3"/>
  <c r="W11" i="3"/>
  <c r="V11" i="3"/>
  <c r="U11" i="3"/>
  <c r="T11" i="3"/>
  <c r="S11" i="3"/>
  <c r="R11" i="3"/>
  <c r="Q11" i="3"/>
  <c r="P11" i="3"/>
  <c r="O11" i="3"/>
  <c r="P10" i="3"/>
  <c r="U5" i="3"/>
  <c r="T5" i="3"/>
  <c r="S5" i="3"/>
  <c r="R5" i="3"/>
  <c r="Q5" i="3"/>
  <c r="P5" i="3"/>
  <c r="O5" i="3"/>
  <c r="U4" i="3"/>
  <c r="T4" i="3"/>
  <c r="S4" i="3"/>
  <c r="R4" i="3"/>
  <c r="Q4" i="3"/>
  <c r="P4" i="3"/>
  <c r="O4" i="3"/>
  <c r="U3" i="3"/>
  <c r="T3" i="3"/>
  <c r="S3" i="3"/>
  <c r="R3" i="3"/>
  <c r="Q3" i="3"/>
  <c r="P3" i="3"/>
  <c r="O3" i="3"/>
  <c r="P2" i="3"/>
</calcChain>
</file>

<file path=xl/sharedStrings.xml><?xml version="1.0" encoding="utf-8"?>
<sst xmlns="http://schemas.openxmlformats.org/spreadsheetml/2006/main" count="384" uniqueCount="117">
  <si>
    <t>[AZP531] M</t>
  </si>
  <si>
    <t>AZP531</t>
  </si>
  <si>
    <t>doxorubicin</t>
  </si>
  <si>
    <t>days post-injection</t>
  </si>
  <si>
    <t>PBS</t>
  </si>
  <si>
    <t>AZP</t>
  </si>
  <si>
    <t>-42*</t>
  </si>
  <si>
    <t>61.56964*</t>
  </si>
  <si>
    <t>22.43792*</t>
  </si>
  <si>
    <t>28.71635*</t>
  </si>
  <si>
    <t>44.57963*</t>
  </si>
  <si>
    <t>15.59062*</t>
  </si>
  <si>
    <t>11.48821*</t>
  </si>
  <si>
    <t>57.87648*</t>
  </si>
  <si>
    <t>31.04361*</t>
  </si>
  <si>
    <t>6.367397*</t>
  </si>
  <si>
    <t>33.49333*</t>
  </si>
  <si>
    <t>18.80703*</t>
  </si>
  <si>
    <t>36.06866*</t>
  </si>
  <si>
    <t>54.33404*</t>
  </si>
  <si>
    <t>26.5084*</t>
  </si>
  <si>
    <t>47.68875*</t>
  </si>
  <si>
    <t>12.76358*</t>
  </si>
  <si>
    <t>24.41664*</t>
  </si>
  <si>
    <t>38.77272*</t>
  </si>
  <si>
    <t>50.93917*</t>
  </si>
  <si>
    <t>14.13*</t>
  </si>
  <si>
    <t>-35*</t>
  </si>
  <si>
    <t>87.06958*</t>
  </si>
  <si>
    <t>65.41667*</t>
  </si>
  <si>
    <t>69.42069*</t>
  </si>
  <si>
    <t>73.58485*</t>
  </si>
  <si>
    <t>91.90571*</t>
  </si>
  <si>
    <t>82.40616*</t>
  </si>
  <si>
    <t>41.60866*</t>
  </si>
  <si>
    <t>-28*</t>
  </si>
  <si>
    <t>97.66656*</t>
  </si>
  <si>
    <t>77.9123*</t>
  </si>
  <si>
    <t>102.1086*</t>
  </si>
  <si>
    <t>107.4817*</t>
  </si>
  <si>
    <t>124.725*</t>
  </si>
  <si>
    <t>110.5202*</t>
  </si>
  <si>
    <t>96.91767*</t>
  </si>
  <si>
    <t>-21*</t>
  </si>
  <si>
    <t>109.9586*</t>
  </si>
  <si>
    <t>94.61448*</t>
  </si>
  <si>
    <t>137.1887*</t>
  </si>
  <si>
    <t>134.3653*</t>
  </si>
  <si>
    <t>-14*</t>
  </si>
  <si>
    <t>120.2337*</t>
  </si>
  <si>
    <t>140.2073*</t>
  </si>
  <si>
    <t>115.6211*</t>
  </si>
  <si>
    <t>113.04*</t>
  </si>
  <si>
    <t>156.9869*</t>
  </si>
  <si>
    <t>160.768*</t>
  </si>
  <si>
    <t>154.3373*</t>
  </si>
  <si>
    <t>130.8579*</t>
  </si>
  <si>
    <t>-7*</t>
  </si>
  <si>
    <t>147.4748*</t>
  </si>
  <si>
    <t>173.2526*</t>
  </si>
  <si>
    <t>150.877*</t>
  </si>
  <si>
    <t>136.7951*</t>
  </si>
  <si>
    <t>186.3318*</t>
  </si>
  <si>
    <t>198.4313*</t>
  </si>
  <si>
    <t>185.5902*</t>
  </si>
  <si>
    <t>159.198*</t>
  </si>
  <si>
    <t>Raw data</t>
  </si>
  <si>
    <t>Saline</t>
  </si>
  <si>
    <t>200 ug/kg AZP</t>
  </si>
  <si>
    <t>Days</t>
  </si>
  <si>
    <t>[AZP]M</t>
  </si>
  <si>
    <t>AZP set 1</t>
  </si>
  <si>
    <t>VC</t>
  </si>
  <si>
    <t>10% FBS</t>
  </si>
  <si>
    <t>[DOX]M</t>
  </si>
  <si>
    <t>1.5×10-13</t>
  </si>
  <si>
    <t>1.5×10-12</t>
  </si>
  <si>
    <t>1.5×10-11</t>
  </si>
  <si>
    <t>1.5×10-10</t>
  </si>
  <si>
    <t>1.5×10-9</t>
  </si>
  <si>
    <t>1.5×10-8</t>
  </si>
  <si>
    <t>1.5×10-7</t>
  </si>
  <si>
    <t>1.5×10-6</t>
  </si>
  <si>
    <t>In %</t>
  </si>
  <si>
    <t>Dose response</t>
  </si>
  <si>
    <t>DOX</t>
  </si>
  <si>
    <t>Validation</t>
  </si>
  <si>
    <t>cAMP assay</t>
  </si>
  <si>
    <t>STD1</t>
  </si>
  <si>
    <t>STD2</t>
  </si>
  <si>
    <t>STD3</t>
  </si>
  <si>
    <t>STD4</t>
  </si>
  <si>
    <t>STD5</t>
  </si>
  <si>
    <t>STD6</t>
  </si>
  <si>
    <t>STD7</t>
  </si>
  <si>
    <t>STD8</t>
  </si>
  <si>
    <t>SM</t>
  </si>
  <si>
    <t>FSK</t>
  </si>
  <si>
    <t>UAG</t>
  </si>
  <si>
    <t>FSK+UAG 10 pM</t>
  </si>
  <si>
    <t>FSK+UAG 100pM</t>
  </si>
  <si>
    <t>FSK+UAG 1000pM</t>
  </si>
  <si>
    <t>FSK+AZP 10 pM</t>
  </si>
  <si>
    <t>FSK+AZP 100pM</t>
  </si>
  <si>
    <t>FSK+AZP 1000pM</t>
  </si>
  <si>
    <t>STD (M)</t>
  </si>
  <si>
    <t>Interpolated X replicates</t>
  </si>
  <si>
    <t>STD (M)
(Interpolated)</t>
  </si>
  <si>
    <t>Data Set-A
(Entered)</t>
  </si>
  <si>
    <t>Transform</t>
  </si>
  <si>
    <t>UAG 10pM</t>
  </si>
  <si>
    <t>UAG 100pM</t>
  </si>
  <si>
    <t>UAG 1000pM</t>
  </si>
  <si>
    <t>AZP 10pM</t>
  </si>
  <si>
    <t>AZP 100pM</t>
  </si>
  <si>
    <t>AZP 1000pM</t>
  </si>
  <si>
    <t>Paper figure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</si>
</sst>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i/>
      <sz val="12"/>
      <color rgb="FF0000FF"/>
      <name val="Arial"/>
      <family val="2"/>
    </font>
    <font>
      <i/>
      <sz val="12"/>
      <color rgb="FF0432FF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2" borderId="0" xfId="0" applyFont="1" applyFill="1"/>
    <xf numFmtId="0" fontId="5" fillId="0" borderId="0" xfId="0" applyFont="1"/>
    <xf numFmtId="0" fontId="6" fillId="0" borderId="0" xfId="0" applyFont="1" applyAlignment="1">
      <alignment horizontal="center"/>
    </xf>
    <xf numFmtId="11" fontId="0" fillId="0" borderId="0" xfId="0" applyNumberForma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5" fillId="0" borderId="0" xfId="0" applyFont="1" applyFill="1"/>
    <xf numFmtId="0" fontId="1" fillId="0" borderId="0" xfId="0" applyFont="1"/>
    <xf numFmtId="0" fontId="0" fillId="3" borderId="0" xfId="0" applyFont="1" applyFill="1"/>
    <xf numFmtId="0" fontId="2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4" borderId="0" xfId="0" applyFill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1" fontId="2" fillId="0" borderId="0" xfId="0" applyNumberFormat="1" applyFont="1"/>
    <xf numFmtId="11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25</xdr:row>
      <xdr:rowOff>38100</xdr:rowOff>
    </xdr:from>
    <xdr:to>
      <xdr:col>4</xdr:col>
      <xdr:colOff>165100</xdr:colOff>
      <xdr:row>37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F50CC6-21A4-4D45-8EF5-D32A24EE9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08" t="13063" r="19331"/>
        <a:stretch/>
      </xdr:blipFill>
      <xdr:spPr>
        <a:xfrm>
          <a:off x="1244600" y="5118100"/>
          <a:ext cx="3797300" cy="2451100"/>
        </a:xfrm>
        <a:prstGeom prst="rect">
          <a:avLst/>
        </a:prstGeom>
      </xdr:spPr>
    </xdr:pic>
    <xdr:clientData/>
  </xdr:twoCellAnchor>
  <xdr:twoCellAnchor editAs="oneCell">
    <xdr:from>
      <xdr:col>8</xdr:col>
      <xdr:colOff>1257300</xdr:colOff>
      <xdr:row>42</xdr:row>
      <xdr:rowOff>50800</xdr:rowOff>
    </xdr:from>
    <xdr:to>
      <xdr:col>10</xdr:col>
      <xdr:colOff>889000</xdr:colOff>
      <xdr:row>52</xdr:row>
      <xdr:rowOff>88900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273F73-2A88-3543-BBF1-420398D1A8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1891"/>
        <a:stretch/>
      </xdr:blipFill>
      <xdr:spPr>
        <a:xfrm>
          <a:off x="9017000" y="8585200"/>
          <a:ext cx="4025900" cy="2070100"/>
        </a:xfrm>
        <a:prstGeom prst="rect">
          <a:avLst/>
        </a:prstGeom>
      </xdr:spPr>
    </xdr:pic>
    <xdr:clientData/>
  </xdr:twoCellAnchor>
  <xdr:twoCellAnchor editAs="oneCell">
    <xdr:from>
      <xdr:col>13</xdr:col>
      <xdr:colOff>508000</xdr:colOff>
      <xdr:row>39</xdr:row>
      <xdr:rowOff>190500</xdr:rowOff>
    </xdr:from>
    <xdr:to>
      <xdr:col>15</xdr:col>
      <xdr:colOff>1549400</xdr:colOff>
      <xdr:row>53</xdr:row>
      <xdr:rowOff>50800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347C7E-E7DE-EF44-993D-4B758C2658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9362"/>
        <a:stretch/>
      </xdr:blipFill>
      <xdr:spPr>
        <a:xfrm>
          <a:off x="16167100" y="8115300"/>
          <a:ext cx="4711700" cy="2705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3DE60-676D-104C-9FC6-C006E2D92615}">
  <dimension ref="A1:X41"/>
  <sheetViews>
    <sheetView workbookViewId="0">
      <selection activeCell="O26" sqref="O26"/>
    </sheetView>
  </sheetViews>
  <sheetFormatPr baseColWidth="10" defaultRowHeight="16" x14ac:dyDescent="0.2"/>
  <cols>
    <col min="4" max="4" width="14.1640625" customWidth="1"/>
  </cols>
  <sheetData>
    <row r="1" spans="1:24" x14ac:dyDescent="0.2">
      <c r="A1" t="s">
        <v>66</v>
      </c>
      <c r="N1" s="34" t="s">
        <v>86</v>
      </c>
    </row>
    <row r="2" spans="1:24" x14ac:dyDescent="0.2">
      <c r="B2" s="10" t="s">
        <v>84</v>
      </c>
      <c r="E2" s="33" t="s">
        <v>70</v>
      </c>
      <c r="Q2" s="33" t="s">
        <v>70</v>
      </c>
    </row>
    <row r="3" spans="1:24" x14ac:dyDescent="0.2">
      <c r="B3" s="10" t="s">
        <v>71</v>
      </c>
      <c r="C3" s="11" t="s">
        <v>72</v>
      </c>
      <c r="D3" s="11" t="s">
        <v>73</v>
      </c>
      <c r="E3" s="12">
        <v>1.0000000000000001E-18</v>
      </c>
      <c r="F3" s="12">
        <v>9.9999999999999998E-17</v>
      </c>
      <c r="G3" s="12">
        <v>1.0000000000000001E-15</v>
      </c>
      <c r="H3" s="12">
        <v>1E-13</v>
      </c>
      <c r="I3" s="12">
        <v>9.9999999999999998E-13</v>
      </c>
      <c r="J3" s="12">
        <v>1E-10</v>
      </c>
      <c r="K3" s="12">
        <v>1.0000000000000001E-9</v>
      </c>
      <c r="L3" s="12">
        <v>9.9999999999999995E-8</v>
      </c>
      <c r="O3" s="11" t="s">
        <v>72</v>
      </c>
      <c r="P3" s="11" t="s">
        <v>73</v>
      </c>
      <c r="Q3" s="12">
        <v>1.0000000000000001E-18</v>
      </c>
      <c r="R3" s="12">
        <v>9.9999999999999998E-17</v>
      </c>
      <c r="S3" s="12">
        <v>1.0000000000000001E-15</v>
      </c>
      <c r="T3" s="12">
        <v>1E-13</v>
      </c>
      <c r="U3" s="12">
        <v>9.9999999999999998E-13</v>
      </c>
      <c r="V3" s="12">
        <v>1E-10</v>
      </c>
      <c r="W3" s="12">
        <v>1.0000000000000001E-9</v>
      </c>
      <c r="X3" s="12">
        <v>9.9999999999999995E-8</v>
      </c>
    </row>
    <row r="4" spans="1:24" x14ac:dyDescent="0.2">
      <c r="C4">
        <v>619</v>
      </c>
      <c r="D4">
        <v>1391</v>
      </c>
      <c r="E4">
        <v>1569</v>
      </c>
      <c r="F4">
        <v>1279</v>
      </c>
      <c r="G4">
        <v>1201</v>
      </c>
      <c r="H4">
        <v>1172</v>
      </c>
      <c r="I4">
        <v>1000</v>
      </c>
      <c r="J4">
        <v>642</v>
      </c>
      <c r="K4">
        <v>221</v>
      </c>
      <c r="L4">
        <v>796</v>
      </c>
      <c r="P4">
        <f>AVERAGE(D4:D6)</f>
        <v>1509</v>
      </c>
    </row>
    <row r="5" spans="1:24" x14ac:dyDescent="0.2">
      <c r="C5">
        <v>515</v>
      </c>
      <c r="D5">
        <v>1641</v>
      </c>
      <c r="E5">
        <v>1527</v>
      </c>
      <c r="F5">
        <v>1317</v>
      </c>
      <c r="G5">
        <v>1243</v>
      </c>
      <c r="H5">
        <v>1141</v>
      </c>
      <c r="I5">
        <v>1060</v>
      </c>
      <c r="J5">
        <v>732</v>
      </c>
      <c r="K5">
        <v>515</v>
      </c>
      <c r="L5">
        <v>754</v>
      </c>
      <c r="O5">
        <f t="shared" ref="O5:X7" si="0">C4*100/1509</f>
        <v>41.020543406229294</v>
      </c>
      <c r="P5" s="14">
        <f t="shared" si="0"/>
        <v>92.180251822398944</v>
      </c>
      <c r="Q5" s="15">
        <f t="shared" si="0"/>
        <v>103.97614314115309</v>
      </c>
      <c r="R5" s="15">
        <f t="shared" si="0"/>
        <v>84.758117958913189</v>
      </c>
      <c r="S5" s="15">
        <f t="shared" si="0"/>
        <v>79.589131875414182</v>
      </c>
      <c r="T5" s="15">
        <f t="shared" si="0"/>
        <v>77.667329357190198</v>
      </c>
      <c r="U5" s="15">
        <f t="shared" si="0"/>
        <v>66.269052352551356</v>
      </c>
      <c r="V5" s="15">
        <f t="shared" si="0"/>
        <v>42.544731610337969</v>
      </c>
      <c r="W5" s="15">
        <f t="shared" si="0"/>
        <v>14.645460569913849</v>
      </c>
      <c r="X5" s="16">
        <f t="shared" si="0"/>
        <v>52.750165672630878</v>
      </c>
    </row>
    <row r="6" spans="1:24" x14ac:dyDescent="0.2">
      <c r="C6">
        <v>577</v>
      </c>
      <c r="D6">
        <v>1495</v>
      </c>
      <c r="E6">
        <v>1535</v>
      </c>
      <c r="F6">
        <v>1356</v>
      </c>
      <c r="G6">
        <v>1222</v>
      </c>
      <c r="H6">
        <v>1154</v>
      </c>
      <c r="I6">
        <v>1068</v>
      </c>
      <c r="J6">
        <v>727</v>
      </c>
      <c r="K6">
        <v>386</v>
      </c>
      <c r="L6">
        <v>801</v>
      </c>
      <c r="O6">
        <f t="shared" si="0"/>
        <v>34.128561961563946</v>
      </c>
      <c r="P6" s="17">
        <f t="shared" si="0"/>
        <v>108.74751491053678</v>
      </c>
      <c r="Q6" s="18">
        <f t="shared" si="0"/>
        <v>101.19284294234592</v>
      </c>
      <c r="R6" s="18">
        <f t="shared" si="0"/>
        <v>87.276341948310133</v>
      </c>
      <c r="S6" s="18">
        <f t="shared" si="0"/>
        <v>82.372432074221337</v>
      </c>
      <c r="T6" s="18">
        <f t="shared" si="0"/>
        <v>75.612988734261094</v>
      </c>
      <c r="U6" s="18">
        <f t="shared" si="0"/>
        <v>70.245195493704443</v>
      </c>
      <c r="V6" s="18">
        <f t="shared" si="0"/>
        <v>48.508946322067594</v>
      </c>
      <c r="W6" s="18">
        <f t="shared" si="0"/>
        <v>34.128561961563946</v>
      </c>
      <c r="X6" s="19">
        <f t="shared" si="0"/>
        <v>49.966865473823724</v>
      </c>
    </row>
    <row r="7" spans="1:24" x14ac:dyDescent="0.2">
      <c r="O7">
        <f t="shared" si="0"/>
        <v>38.237243207422132</v>
      </c>
      <c r="P7" s="20">
        <f t="shared" si="0"/>
        <v>99.072233267064277</v>
      </c>
      <c r="Q7" s="21">
        <f t="shared" si="0"/>
        <v>101.72299536116634</v>
      </c>
      <c r="R7" s="21">
        <f t="shared" si="0"/>
        <v>89.860834990059644</v>
      </c>
      <c r="S7" s="21">
        <f t="shared" si="0"/>
        <v>80.980781974817759</v>
      </c>
      <c r="T7" s="21">
        <f t="shared" si="0"/>
        <v>76.474486414844264</v>
      </c>
      <c r="U7" s="21">
        <f t="shared" si="0"/>
        <v>70.77534791252485</v>
      </c>
      <c r="V7" s="21">
        <f t="shared" si="0"/>
        <v>48.177601060304838</v>
      </c>
      <c r="W7" s="21">
        <f t="shared" si="0"/>
        <v>25.579854208084825</v>
      </c>
      <c r="X7" s="22">
        <f t="shared" si="0"/>
        <v>53.081510934393641</v>
      </c>
    </row>
    <row r="10" spans="1:24" x14ac:dyDescent="0.2">
      <c r="E10" s="10" t="s">
        <v>74</v>
      </c>
      <c r="Q10" s="10" t="s">
        <v>74</v>
      </c>
    </row>
    <row r="11" spans="1:24" x14ac:dyDescent="0.2">
      <c r="C11" s="11" t="s">
        <v>72</v>
      </c>
      <c r="D11" s="11" t="s">
        <v>73</v>
      </c>
      <c r="E11" t="s">
        <v>75</v>
      </c>
      <c r="F11" t="s">
        <v>76</v>
      </c>
      <c r="G11" t="s">
        <v>77</v>
      </c>
      <c r="H11" t="s">
        <v>78</v>
      </c>
      <c r="I11" t="s">
        <v>79</v>
      </c>
      <c r="J11" t="s">
        <v>80</v>
      </c>
      <c r="K11" t="s">
        <v>81</v>
      </c>
      <c r="L11" t="s">
        <v>82</v>
      </c>
      <c r="O11" s="11" t="s">
        <v>72</v>
      </c>
      <c r="P11" s="11" t="s">
        <v>73</v>
      </c>
      <c r="Q11" t="s">
        <v>75</v>
      </c>
      <c r="R11" t="s">
        <v>76</v>
      </c>
      <c r="S11" t="s">
        <v>77</v>
      </c>
      <c r="T11" t="s">
        <v>78</v>
      </c>
      <c r="U11" t="s">
        <v>79</v>
      </c>
      <c r="V11" t="s">
        <v>80</v>
      </c>
      <c r="W11" t="s">
        <v>81</v>
      </c>
      <c r="X11" t="s">
        <v>82</v>
      </c>
    </row>
    <row r="12" spans="1:24" x14ac:dyDescent="0.2">
      <c r="C12">
        <v>615</v>
      </c>
      <c r="D12">
        <v>1860</v>
      </c>
      <c r="E12">
        <v>1806</v>
      </c>
      <c r="F12">
        <v>1754</v>
      </c>
      <c r="G12">
        <v>1650</v>
      </c>
      <c r="H12">
        <v>1566</v>
      </c>
      <c r="I12">
        <v>1411</v>
      </c>
      <c r="J12">
        <v>1329</v>
      </c>
      <c r="K12">
        <v>1207</v>
      </c>
      <c r="L12">
        <v>982</v>
      </c>
      <c r="P12">
        <f>AVERAGE(D12:D14)</f>
        <v>1863.6666666666667</v>
      </c>
    </row>
    <row r="13" spans="1:24" x14ac:dyDescent="0.2">
      <c r="C13">
        <v>514</v>
      </c>
      <c r="D13">
        <v>1839</v>
      </c>
      <c r="E13">
        <v>1865</v>
      </c>
      <c r="F13">
        <v>1736</v>
      </c>
      <c r="G13">
        <v>1640</v>
      </c>
      <c r="H13">
        <v>1554</v>
      </c>
      <c r="I13">
        <v>1432</v>
      </c>
      <c r="J13">
        <v>1321</v>
      </c>
      <c r="K13">
        <v>1290</v>
      </c>
      <c r="L13">
        <v>901</v>
      </c>
      <c r="O13">
        <f t="shared" ref="O13:X15" si="1">C12*100/1863.67</f>
        <v>32.99940440099374</v>
      </c>
      <c r="P13" s="14">
        <f t="shared" si="1"/>
        <v>99.803076724956668</v>
      </c>
      <c r="Q13" s="15">
        <f t="shared" si="1"/>
        <v>96.905568045845015</v>
      </c>
      <c r="R13" s="15">
        <f t="shared" si="1"/>
        <v>94.115374502996772</v>
      </c>
      <c r="S13" s="15">
        <f t="shared" si="1"/>
        <v>88.534987417300272</v>
      </c>
      <c r="T13" s="15">
        <f t="shared" si="1"/>
        <v>84.027751694237708</v>
      </c>
      <c r="U13" s="15">
        <f t="shared" si="1"/>
        <v>75.710828633824661</v>
      </c>
      <c r="V13" s="15">
        <f t="shared" si="1"/>
        <v>71.310908047025492</v>
      </c>
      <c r="W13" s="15">
        <f t="shared" si="1"/>
        <v>64.764684734958436</v>
      </c>
      <c r="X13" s="16">
        <f t="shared" si="1"/>
        <v>52.691731905326584</v>
      </c>
    </row>
    <row r="14" spans="1:24" x14ac:dyDescent="0.2">
      <c r="C14">
        <v>457</v>
      </c>
      <c r="D14">
        <v>1892</v>
      </c>
      <c r="E14">
        <v>1866</v>
      </c>
      <c r="F14">
        <v>1723</v>
      </c>
      <c r="G14">
        <v>1615</v>
      </c>
      <c r="H14">
        <v>1523</v>
      </c>
      <c r="I14">
        <v>1487</v>
      </c>
      <c r="J14">
        <v>1309</v>
      </c>
      <c r="K14">
        <v>1212</v>
      </c>
      <c r="L14">
        <v>957</v>
      </c>
      <c r="O14">
        <f t="shared" si="1"/>
        <v>27.579990019692325</v>
      </c>
      <c r="P14" s="17">
        <f t="shared" si="1"/>
        <v>98.676267794191034</v>
      </c>
      <c r="Q14" s="18">
        <f t="shared" si="1"/>
        <v>100.07136456561516</v>
      </c>
      <c r="R14" s="18">
        <f t="shared" si="1"/>
        <v>93.149538276626217</v>
      </c>
      <c r="S14" s="18">
        <f t="shared" si="1"/>
        <v>87.998411735983296</v>
      </c>
      <c r="T14" s="18">
        <f t="shared" si="1"/>
        <v>83.383860876657351</v>
      </c>
      <c r="U14" s="18">
        <f t="shared" si="1"/>
        <v>76.837637564590295</v>
      </c>
      <c r="V14" s="18">
        <f t="shared" si="1"/>
        <v>70.881647501971912</v>
      </c>
      <c r="W14" s="18">
        <f t="shared" si="1"/>
        <v>69.218262889889303</v>
      </c>
      <c r="X14" s="19">
        <f t="shared" si="1"/>
        <v>48.34546888665912</v>
      </c>
    </row>
    <row r="15" spans="1:24" x14ac:dyDescent="0.2">
      <c r="O15">
        <f t="shared" si="1"/>
        <v>24.52150863618559</v>
      </c>
      <c r="P15" s="20">
        <f t="shared" si="1"/>
        <v>101.52011890517097</v>
      </c>
      <c r="Q15" s="21">
        <f t="shared" si="1"/>
        <v>100.12502213374685</v>
      </c>
      <c r="R15" s="21">
        <f t="shared" si="1"/>
        <v>92.451989890914163</v>
      </c>
      <c r="S15" s="21">
        <f t="shared" si="1"/>
        <v>86.656972532690872</v>
      </c>
      <c r="T15" s="21">
        <f t="shared" si="1"/>
        <v>81.720476264574728</v>
      </c>
      <c r="U15" s="21">
        <f t="shared" si="1"/>
        <v>79.788803811833631</v>
      </c>
      <c r="V15" s="21">
        <f t="shared" si="1"/>
        <v>70.237756684391542</v>
      </c>
      <c r="W15" s="21">
        <f t="shared" si="1"/>
        <v>65.032972575616924</v>
      </c>
      <c r="X15" s="22">
        <f t="shared" si="1"/>
        <v>51.350292702034153</v>
      </c>
    </row>
    <row r="22" spans="4:10" x14ac:dyDescent="0.2">
      <c r="D22" s="2" t="s">
        <v>0</v>
      </c>
      <c r="E22" s="41" t="s">
        <v>1</v>
      </c>
      <c r="F22" s="41"/>
      <c r="G22" s="41"/>
      <c r="H22" s="41" t="s">
        <v>2</v>
      </c>
      <c r="I22" s="41"/>
      <c r="J22" s="41"/>
    </row>
    <row r="23" spans="4:10" x14ac:dyDescent="0.2">
      <c r="D23" s="1">
        <v>1E-25</v>
      </c>
      <c r="E23" s="1">
        <v>92.180250000000001</v>
      </c>
      <c r="F23" s="1">
        <v>108.7475</v>
      </c>
      <c r="G23" s="1">
        <v>99.072230000000005</v>
      </c>
      <c r="H23" s="1"/>
      <c r="I23" s="1"/>
      <c r="J23" s="1"/>
    </row>
    <row r="24" spans="4:10" x14ac:dyDescent="0.2">
      <c r="D24" s="1">
        <v>1.0000000000000001E-18</v>
      </c>
      <c r="E24" s="1">
        <v>103.9761431</v>
      </c>
      <c r="F24" s="1">
        <v>101.1928429</v>
      </c>
      <c r="G24" s="1">
        <v>101.7229954</v>
      </c>
      <c r="H24" s="1"/>
      <c r="I24" s="1"/>
      <c r="J24" s="1"/>
    </row>
    <row r="25" spans="4:10" x14ac:dyDescent="0.2">
      <c r="D25" s="1">
        <v>9.9999999999999998E-17</v>
      </c>
      <c r="E25" s="1">
        <v>84.758117960000007</v>
      </c>
      <c r="F25" s="1">
        <v>87.276341950000003</v>
      </c>
      <c r="G25" s="1">
        <v>89.860834990000001</v>
      </c>
      <c r="H25" s="1"/>
      <c r="I25" s="1"/>
      <c r="J25" s="1"/>
    </row>
    <row r="26" spans="4:10" x14ac:dyDescent="0.2">
      <c r="D26" s="1">
        <v>1.0000000000000001E-15</v>
      </c>
      <c r="E26" s="1">
        <v>79.589131879999996</v>
      </c>
      <c r="F26" s="1">
        <v>82.372432070000002</v>
      </c>
      <c r="G26" s="1">
        <v>80.980781969999995</v>
      </c>
      <c r="H26" s="1"/>
      <c r="I26" s="1"/>
      <c r="J26" s="1"/>
    </row>
    <row r="27" spans="4:10" x14ac:dyDescent="0.2">
      <c r="D27" s="1">
        <v>1E-13</v>
      </c>
      <c r="E27" s="1">
        <v>77.667329359999997</v>
      </c>
      <c r="F27" s="1">
        <v>75.612988729999998</v>
      </c>
      <c r="G27" s="1">
        <v>76.474486409999997</v>
      </c>
      <c r="H27" s="1"/>
      <c r="I27" s="1"/>
      <c r="J27" s="1"/>
    </row>
    <row r="28" spans="4:10" x14ac:dyDescent="0.2">
      <c r="D28" s="1">
        <v>9.9999999999999998E-13</v>
      </c>
      <c r="E28" s="1">
        <v>66.269052349999995</v>
      </c>
      <c r="F28" s="1">
        <v>70.24519549</v>
      </c>
      <c r="G28" s="1">
        <v>70.775347909999994</v>
      </c>
      <c r="H28" s="1"/>
      <c r="I28" s="1"/>
      <c r="J28" s="1"/>
    </row>
    <row r="29" spans="4:10" x14ac:dyDescent="0.2">
      <c r="D29" s="1">
        <v>1E-10</v>
      </c>
      <c r="E29" s="1">
        <v>42.544731609999999</v>
      </c>
      <c r="F29" s="1">
        <v>48.50894632</v>
      </c>
      <c r="G29" s="1">
        <v>48.177601060000001</v>
      </c>
      <c r="H29" s="1"/>
      <c r="I29" s="1"/>
      <c r="J29" s="1"/>
    </row>
    <row r="30" spans="4:10" x14ac:dyDescent="0.2">
      <c r="D30" s="1">
        <v>1.0000000000000001E-9</v>
      </c>
      <c r="E30" s="1">
        <v>14.645460569999999</v>
      </c>
      <c r="F30" s="1">
        <v>34.128561959999999</v>
      </c>
      <c r="G30" s="1">
        <v>25.579854210000001</v>
      </c>
      <c r="H30" s="1"/>
      <c r="I30" s="1"/>
      <c r="J30" s="1"/>
    </row>
    <row r="31" spans="4:10" x14ac:dyDescent="0.2">
      <c r="D31" s="1">
        <v>9.9999999999999995E-8</v>
      </c>
      <c r="E31" s="1">
        <v>52.750165670000001</v>
      </c>
      <c r="F31" s="1">
        <v>49.966865470000002</v>
      </c>
      <c r="G31" s="1">
        <v>53.08151093</v>
      </c>
      <c r="H31" s="1"/>
      <c r="I31" s="1"/>
      <c r="J31" s="1"/>
    </row>
    <row r="32" spans="4:10" x14ac:dyDescent="0.2">
      <c r="D32" s="1"/>
      <c r="E32" s="1"/>
      <c r="F32" s="1"/>
      <c r="G32" s="1"/>
      <c r="H32" s="1"/>
      <c r="I32" s="1"/>
      <c r="J32" s="1"/>
    </row>
    <row r="33" spans="4:10" x14ac:dyDescent="0.2">
      <c r="D33" s="1">
        <v>1E-25</v>
      </c>
      <c r="E33" s="1"/>
      <c r="F33" s="1"/>
      <c r="G33" s="1"/>
      <c r="H33" s="1">
        <v>99.803079999999994</v>
      </c>
      <c r="I33" s="1">
        <v>98.676270000000002</v>
      </c>
      <c r="J33" s="1">
        <v>101.5201</v>
      </c>
    </row>
    <row r="34" spans="4:10" x14ac:dyDescent="0.2">
      <c r="D34" s="1">
        <v>1.4999999999999999E-13</v>
      </c>
      <c r="E34" s="1"/>
      <c r="F34" s="1"/>
      <c r="G34" s="1"/>
      <c r="H34" s="1">
        <v>96.905568049999999</v>
      </c>
      <c r="I34" s="1">
        <v>100.0713646</v>
      </c>
      <c r="J34" s="1">
        <v>100.1250221</v>
      </c>
    </row>
    <row r="35" spans="4:10" x14ac:dyDescent="0.2">
      <c r="D35" s="1">
        <v>1.5000000000000001E-12</v>
      </c>
      <c r="E35" s="1"/>
      <c r="F35" s="1"/>
      <c r="G35" s="1"/>
      <c r="H35" s="1">
        <v>94.115374500000001</v>
      </c>
      <c r="I35" s="1">
        <v>93.149538280000002</v>
      </c>
      <c r="J35" s="1">
        <v>92.451989889999993</v>
      </c>
    </row>
    <row r="36" spans="4:10" x14ac:dyDescent="0.2">
      <c r="D36" s="1">
        <v>1.5E-11</v>
      </c>
      <c r="E36" s="1"/>
      <c r="F36" s="1"/>
      <c r="G36" s="1"/>
      <c r="H36" s="1">
        <v>88.534987419999993</v>
      </c>
      <c r="I36" s="1">
        <v>87.998411739999995</v>
      </c>
      <c r="J36" s="1">
        <v>86.656972530000004</v>
      </c>
    </row>
    <row r="37" spans="4:10" x14ac:dyDescent="0.2">
      <c r="D37" s="1">
        <v>1.5E-10</v>
      </c>
      <c r="E37" s="1"/>
      <c r="F37" s="1"/>
      <c r="G37" s="1"/>
      <c r="H37" s="1">
        <v>84.027751690000002</v>
      </c>
      <c r="I37" s="1">
        <v>83.38386088</v>
      </c>
      <c r="J37" s="1">
        <v>81.720476259999998</v>
      </c>
    </row>
    <row r="38" spans="4:10" x14ac:dyDescent="0.2">
      <c r="D38" s="1">
        <v>1.5E-9</v>
      </c>
      <c r="E38" s="1"/>
      <c r="F38" s="1"/>
      <c r="G38" s="1"/>
      <c r="H38" s="1">
        <v>75.710828629999995</v>
      </c>
      <c r="I38" s="1">
        <v>76.837637560000005</v>
      </c>
      <c r="J38" s="1">
        <v>79.788803810000005</v>
      </c>
    </row>
    <row r="39" spans="4:10" x14ac:dyDescent="0.2">
      <c r="D39" s="1">
        <v>1.4999999999999999E-8</v>
      </c>
      <c r="E39" s="1"/>
      <c r="F39" s="1"/>
      <c r="G39" s="1"/>
      <c r="H39" s="1">
        <v>71.310908049999995</v>
      </c>
      <c r="I39" s="1">
        <v>70.8816475</v>
      </c>
      <c r="J39" s="1">
        <v>70.237756680000004</v>
      </c>
    </row>
    <row r="40" spans="4:10" x14ac:dyDescent="0.2">
      <c r="D40" s="1">
        <v>1.4999999999999999E-7</v>
      </c>
      <c r="E40" s="1"/>
      <c r="F40" s="1"/>
      <c r="G40" s="1"/>
      <c r="H40" s="1">
        <v>64.764684729999999</v>
      </c>
      <c r="I40" s="1">
        <v>69.218262890000005</v>
      </c>
      <c r="J40" s="1">
        <v>65.032972580000006</v>
      </c>
    </row>
    <row r="41" spans="4:10" x14ac:dyDescent="0.2">
      <c r="D41" s="1">
        <v>1.5E-6</v>
      </c>
      <c r="E41" s="1"/>
      <c r="F41" s="1"/>
      <c r="G41" s="1"/>
      <c r="H41" s="1">
        <v>52.691731910000001</v>
      </c>
      <c r="I41" s="1">
        <v>48.345468889999999</v>
      </c>
      <c r="J41" s="1">
        <v>51.350292699999997</v>
      </c>
    </row>
  </sheetData>
  <mergeCells count="2">
    <mergeCell ref="E22:G22"/>
    <mergeCell ref="H22:J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2989E-F77E-0648-A816-4C34962008F0}">
  <dimension ref="A1:X37"/>
  <sheetViews>
    <sheetView workbookViewId="0">
      <selection activeCell="M23" sqref="M23"/>
    </sheetView>
  </sheetViews>
  <sheetFormatPr baseColWidth="10" defaultRowHeight="16" x14ac:dyDescent="0.2"/>
  <cols>
    <col min="3" max="3" width="14.33203125" customWidth="1"/>
  </cols>
  <sheetData>
    <row r="1" spans="1:24" x14ac:dyDescent="0.2">
      <c r="A1" t="s">
        <v>66</v>
      </c>
      <c r="N1" s="34" t="s">
        <v>86</v>
      </c>
    </row>
    <row r="2" spans="1:24" x14ac:dyDescent="0.2">
      <c r="B2" s="10" t="s">
        <v>84</v>
      </c>
      <c r="E2" s="33" t="s">
        <v>70</v>
      </c>
      <c r="Q2" s="33" t="s">
        <v>70</v>
      </c>
    </row>
    <row r="3" spans="1:24" x14ac:dyDescent="0.2">
      <c r="B3" s="10" t="s">
        <v>71</v>
      </c>
      <c r="C3" s="11" t="s">
        <v>72</v>
      </c>
      <c r="D3" s="11" t="s">
        <v>73</v>
      </c>
      <c r="E3" s="12">
        <v>1.0000000000000001E-18</v>
      </c>
      <c r="F3" s="12">
        <v>9.9999999999999998E-17</v>
      </c>
      <c r="G3" s="12">
        <v>1.0000000000000001E-15</v>
      </c>
      <c r="H3" s="12">
        <v>1E-13</v>
      </c>
      <c r="I3" s="12">
        <v>9.9999999999999998E-13</v>
      </c>
      <c r="J3" s="12">
        <v>1E-10</v>
      </c>
      <c r="K3" s="12">
        <v>1.0000000000000001E-9</v>
      </c>
      <c r="L3" s="12">
        <v>9.9999999999999995E-8</v>
      </c>
      <c r="M3" s="12"/>
      <c r="N3" s="10"/>
      <c r="O3" s="11" t="s">
        <v>72</v>
      </c>
      <c r="P3" s="11" t="s">
        <v>73</v>
      </c>
      <c r="Q3" s="12">
        <v>1.0000000000000001E-18</v>
      </c>
      <c r="R3" s="12">
        <v>9.9999999999999998E-17</v>
      </c>
      <c r="S3" s="12">
        <v>1.0000000000000001E-15</v>
      </c>
      <c r="T3" s="12">
        <v>1E-13</v>
      </c>
      <c r="U3" s="12">
        <v>9.9999999999999998E-13</v>
      </c>
      <c r="V3" s="12">
        <v>1E-10</v>
      </c>
      <c r="W3" s="12">
        <v>1.0000000000000001E-9</v>
      </c>
      <c r="X3" s="12">
        <v>9.9999999999999995E-8</v>
      </c>
    </row>
    <row r="4" spans="1:24" x14ac:dyDescent="0.2">
      <c r="B4" s="10"/>
      <c r="C4" s="1">
        <v>3836</v>
      </c>
      <c r="D4" s="1">
        <v>13873</v>
      </c>
      <c r="E4" s="1">
        <v>7434</v>
      </c>
      <c r="F4" s="1">
        <v>5713</v>
      </c>
      <c r="G4" s="1">
        <v>5299</v>
      </c>
      <c r="H4" s="1">
        <v>5068</v>
      </c>
      <c r="I4" s="1">
        <v>4918</v>
      </c>
      <c r="J4" s="1"/>
      <c r="K4" s="1"/>
      <c r="L4" s="1"/>
      <c r="P4">
        <f>AVERAGE(D4:D6)</f>
        <v>13234.666666666666</v>
      </c>
    </row>
    <row r="5" spans="1:24" x14ac:dyDescent="0.2">
      <c r="B5" s="10"/>
      <c r="C5" s="1">
        <v>3901</v>
      </c>
      <c r="D5" s="1">
        <v>14318</v>
      </c>
      <c r="E5" s="1">
        <v>7549</v>
      </c>
      <c r="F5" s="1">
        <v>5728</v>
      </c>
      <c r="G5" s="1">
        <v>5290</v>
      </c>
      <c r="H5" s="1">
        <v>5168</v>
      </c>
      <c r="I5" s="1">
        <v>4864</v>
      </c>
      <c r="J5" s="1"/>
      <c r="K5" s="1"/>
      <c r="L5" s="1"/>
      <c r="O5">
        <f>C4*100/13234.67</f>
        <v>28.984477890268515</v>
      </c>
      <c r="P5" s="14">
        <f t="shared" ref="P5:U7" si="0">D4*100/13234.67</f>
        <v>104.82316521681311</v>
      </c>
      <c r="Q5" s="15">
        <f t="shared" si="0"/>
        <v>56.170648758148104</v>
      </c>
      <c r="R5" s="15">
        <f t="shared" si="0"/>
        <v>43.166924449192912</v>
      </c>
      <c r="S5" s="15">
        <f t="shared" si="0"/>
        <v>40.038776939659243</v>
      </c>
      <c r="T5" s="15">
        <f t="shared" si="0"/>
        <v>38.293361300281759</v>
      </c>
      <c r="U5" s="16">
        <f t="shared" si="0"/>
        <v>37.159974521465209</v>
      </c>
    </row>
    <row r="6" spans="1:24" x14ac:dyDescent="0.2">
      <c r="B6" s="10"/>
      <c r="C6" s="1">
        <v>3868</v>
      </c>
      <c r="D6" s="1">
        <v>11513</v>
      </c>
      <c r="E6" s="1">
        <v>7419</v>
      </c>
      <c r="F6" s="1">
        <v>5531</v>
      </c>
      <c r="G6" s="1">
        <v>5282</v>
      </c>
      <c r="H6" s="1">
        <v>5059</v>
      </c>
      <c r="I6" s="1">
        <v>4816</v>
      </c>
      <c r="J6" s="1"/>
      <c r="K6" s="1"/>
      <c r="L6" s="1"/>
      <c r="O6">
        <f t="shared" ref="O6:O7" si="1">C5*100/13234.67</f>
        <v>29.475612161089018</v>
      </c>
      <c r="P6" s="17">
        <f t="shared" si="0"/>
        <v>108.18554599396887</v>
      </c>
      <c r="Q6" s="18">
        <f t="shared" si="0"/>
        <v>57.039578621907459</v>
      </c>
      <c r="R6" s="18">
        <f t="shared" si="0"/>
        <v>43.280263127074569</v>
      </c>
      <c r="S6" s="18">
        <f t="shared" si="0"/>
        <v>39.970773732930247</v>
      </c>
      <c r="T6" s="18">
        <f t="shared" si="0"/>
        <v>39.048952486159457</v>
      </c>
      <c r="U6" s="19">
        <f t="shared" si="0"/>
        <v>36.751955281091256</v>
      </c>
    </row>
    <row r="7" spans="1:24" x14ac:dyDescent="0.2">
      <c r="B7" s="10"/>
      <c r="O7">
        <f t="shared" si="1"/>
        <v>29.226267069749376</v>
      </c>
      <c r="P7" s="20">
        <f t="shared" si="0"/>
        <v>86.991213230099433</v>
      </c>
      <c r="Q7" s="21">
        <f t="shared" si="0"/>
        <v>56.057310080266454</v>
      </c>
      <c r="R7" s="21">
        <f t="shared" si="0"/>
        <v>41.7917484908955</v>
      </c>
      <c r="S7" s="21">
        <f t="shared" si="0"/>
        <v>39.910326438060032</v>
      </c>
      <c r="T7" s="21">
        <f t="shared" si="0"/>
        <v>38.225358093552764</v>
      </c>
      <c r="U7" s="22">
        <f t="shared" si="0"/>
        <v>36.389271511869957</v>
      </c>
    </row>
    <row r="10" spans="1:24" x14ac:dyDescent="0.2">
      <c r="B10" s="10"/>
      <c r="Q10" s="10" t="s">
        <v>74</v>
      </c>
    </row>
    <row r="11" spans="1:24" x14ac:dyDescent="0.2">
      <c r="B11" s="32" t="s">
        <v>85</v>
      </c>
      <c r="E11" s="10" t="s">
        <v>74</v>
      </c>
      <c r="O11" s="11" t="s">
        <v>72</v>
      </c>
      <c r="P11" s="11" t="s">
        <v>73</v>
      </c>
      <c r="Q11" t="s">
        <v>75</v>
      </c>
      <c r="R11" t="s">
        <v>76</v>
      </c>
      <c r="S11" t="s">
        <v>77</v>
      </c>
      <c r="T11" t="s">
        <v>78</v>
      </c>
      <c r="U11" t="s">
        <v>79</v>
      </c>
      <c r="V11" t="s">
        <v>80</v>
      </c>
      <c r="W11" t="s">
        <v>81</v>
      </c>
      <c r="X11" t="s">
        <v>82</v>
      </c>
    </row>
    <row r="12" spans="1:24" x14ac:dyDescent="0.2">
      <c r="B12" s="10"/>
      <c r="C12" s="11" t="s">
        <v>72</v>
      </c>
      <c r="D12" s="11" t="s">
        <v>73</v>
      </c>
      <c r="E12" t="s">
        <v>75</v>
      </c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  <c r="L12" t="s">
        <v>82</v>
      </c>
      <c r="P12">
        <f>AVERAGE(D13:D15)</f>
        <v>3626.3333333333335</v>
      </c>
    </row>
    <row r="13" spans="1:24" x14ac:dyDescent="0.2">
      <c r="B13" s="10"/>
      <c r="C13" s="13">
        <v>1552</v>
      </c>
      <c r="D13" s="13">
        <v>3658</v>
      </c>
      <c r="E13" s="13">
        <v>2713</v>
      </c>
      <c r="F13" s="13">
        <v>1651</v>
      </c>
      <c r="G13" s="13">
        <v>1274</v>
      </c>
      <c r="H13" s="13">
        <v>1067</v>
      </c>
      <c r="I13" s="13">
        <v>1014</v>
      </c>
      <c r="J13" s="13">
        <v>760</v>
      </c>
      <c r="K13" s="13">
        <v>623</v>
      </c>
      <c r="L13" s="13">
        <v>494</v>
      </c>
      <c r="O13">
        <f t="shared" ref="O13:X15" si="2">C13*100/3626.333</f>
        <v>42.798055225485356</v>
      </c>
      <c r="P13" s="14">
        <f t="shared" si="2"/>
        <v>100.87325129821227</v>
      </c>
      <c r="Q13" s="15">
        <f t="shared" si="2"/>
        <v>74.81386844506558</v>
      </c>
      <c r="R13" s="15">
        <f t="shared" si="2"/>
        <v>45.528085810100727</v>
      </c>
      <c r="S13" s="15">
        <f t="shared" si="2"/>
        <v>35.131908735353313</v>
      </c>
      <c r="T13" s="15">
        <f t="shared" si="2"/>
        <v>29.423662967521185</v>
      </c>
      <c r="U13" s="15">
        <f t="shared" si="2"/>
        <v>27.962131442424067</v>
      </c>
      <c r="V13" s="15">
        <f t="shared" si="2"/>
        <v>20.957810548562417</v>
      </c>
      <c r="W13" s="15">
        <f t="shared" si="2"/>
        <v>17.179889436518931</v>
      </c>
      <c r="X13" s="16">
        <f t="shared" si="2"/>
        <v>13.622576856565571</v>
      </c>
    </row>
    <row r="14" spans="1:24" x14ac:dyDescent="0.2">
      <c r="B14" s="10"/>
      <c r="C14" s="13">
        <v>1517</v>
      </c>
      <c r="D14" s="13">
        <v>3664</v>
      </c>
      <c r="E14" s="13">
        <v>2680</v>
      </c>
      <c r="F14" s="13">
        <v>1750</v>
      </c>
      <c r="G14" s="13">
        <v>1267</v>
      </c>
      <c r="H14" s="13">
        <v>1124</v>
      </c>
      <c r="I14" s="13">
        <v>988</v>
      </c>
      <c r="J14" s="13">
        <v>744</v>
      </c>
      <c r="K14" s="13">
        <v>635</v>
      </c>
      <c r="L14" s="13">
        <v>474</v>
      </c>
      <c r="O14">
        <f t="shared" si="2"/>
        <v>41.832892897591037</v>
      </c>
      <c r="P14" s="17">
        <f t="shared" si="2"/>
        <v>101.03870769727986</v>
      </c>
      <c r="Q14" s="18">
        <f t="shared" si="2"/>
        <v>73.903858250193792</v>
      </c>
      <c r="R14" s="18">
        <f t="shared" si="2"/>
        <v>48.25811639471609</v>
      </c>
      <c r="S14" s="18">
        <f t="shared" si="2"/>
        <v>34.938876269774454</v>
      </c>
      <c r="T14" s="18">
        <f t="shared" si="2"/>
        <v>30.995498758663366</v>
      </c>
      <c r="U14" s="18">
        <f t="shared" si="2"/>
        <v>27.245153713131142</v>
      </c>
      <c r="V14" s="18">
        <f t="shared" si="2"/>
        <v>20.516593484382156</v>
      </c>
      <c r="W14" s="18">
        <f t="shared" si="2"/>
        <v>17.510802234654125</v>
      </c>
      <c r="X14" s="19">
        <f t="shared" si="2"/>
        <v>13.071055526340245</v>
      </c>
    </row>
    <row r="15" spans="1:24" x14ac:dyDescent="0.2">
      <c r="B15" s="10"/>
      <c r="C15" s="13">
        <v>1500</v>
      </c>
      <c r="D15" s="13">
        <v>3557</v>
      </c>
      <c r="E15" s="13">
        <v>2641</v>
      </c>
      <c r="F15" s="13">
        <v>1890</v>
      </c>
      <c r="G15" s="13">
        <v>1363</v>
      </c>
      <c r="H15" s="13">
        <v>1078</v>
      </c>
      <c r="I15" s="13">
        <v>802</v>
      </c>
      <c r="J15" s="13">
        <v>778</v>
      </c>
      <c r="K15" s="13">
        <v>722</v>
      </c>
      <c r="L15" s="13">
        <v>471</v>
      </c>
      <c r="O15">
        <f t="shared" si="2"/>
        <v>41.364099766899507</v>
      </c>
      <c r="P15" s="20">
        <f t="shared" si="2"/>
        <v>98.088068580574372</v>
      </c>
      <c r="Q15" s="21">
        <f t="shared" si="2"/>
        <v>72.828391656254396</v>
      </c>
      <c r="R15" s="21">
        <f t="shared" si="2"/>
        <v>52.118765706293381</v>
      </c>
      <c r="S15" s="21">
        <f t="shared" si="2"/>
        <v>37.58617865485602</v>
      </c>
      <c r="T15" s="21">
        <f t="shared" si="2"/>
        <v>29.726999699145114</v>
      </c>
      <c r="U15" s="21">
        <f t="shared" si="2"/>
        <v>22.116005342035603</v>
      </c>
      <c r="V15" s="21">
        <f t="shared" si="2"/>
        <v>21.454179745765213</v>
      </c>
      <c r="W15" s="21">
        <f t="shared" si="2"/>
        <v>19.909920021134297</v>
      </c>
      <c r="X15" s="22">
        <f t="shared" si="2"/>
        <v>12.988327326806445</v>
      </c>
    </row>
    <row r="18" spans="1:9" x14ac:dyDescent="0.2">
      <c r="A18" t="s">
        <v>83</v>
      </c>
      <c r="C18" s="2" t="s">
        <v>0</v>
      </c>
      <c r="D18" s="2" t="s">
        <v>1</v>
      </c>
      <c r="E18" s="2"/>
      <c r="F18" s="2"/>
      <c r="G18" s="2" t="s">
        <v>2</v>
      </c>
      <c r="H18" s="2"/>
      <c r="I18" s="2"/>
    </row>
    <row r="19" spans="1:9" x14ac:dyDescent="0.2">
      <c r="C19" s="1">
        <v>1E-25</v>
      </c>
      <c r="D19" s="23">
        <v>104.8232</v>
      </c>
      <c r="E19" s="24">
        <v>108.1855</v>
      </c>
      <c r="F19" s="25">
        <v>86.991209999999995</v>
      </c>
      <c r="G19" s="1"/>
      <c r="H19" s="1"/>
      <c r="I19" s="1"/>
    </row>
    <row r="20" spans="1:9" x14ac:dyDescent="0.2">
      <c r="C20" s="1">
        <v>1.0000000000000001E-18</v>
      </c>
      <c r="D20" s="26">
        <v>56.170650000000002</v>
      </c>
      <c r="E20" s="27">
        <v>57.039580000000001</v>
      </c>
      <c r="F20" s="28">
        <v>56.057310000000001</v>
      </c>
      <c r="G20" s="1"/>
      <c r="H20" s="1"/>
      <c r="I20" s="1"/>
    </row>
    <row r="21" spans="1:9" x14ac:dyDescent="0.2">
      <c r="C21" s="1">
        <v>9.9999999999999998E-17</v>
      </c>
      <c r="D21" s="26">
        <v>43.166919999999998</v>
      </c>
      <c r="E21" s="27">
        <v>43.280259999999998</v>
      </c>
      <c r="F21" s="28">
        <v>41.79175</v>
      </c>
      <c r="G21" s="1"/>
      <c r="H21" s="1"/>
      <c r="I21" s="1"/>
    </row>
    <row r="22" spans="1:9" x14ac:dyDescent="0.2">
      <c r="C22" s="1">
        <v>1.0000000000000001E-15</v>
      </c>
      <c r="D22" s="26">
        <v>40.038780000000003</v>
      </c>
      <c r="E22" s="27">
        <v>39.970770000000002</v>
      </c>
      <c r="F22" s="28">
        <v>39.910330000000002</v>
      </c>
      <c r="G22" s="1"/>
      <c r="H22" s="1"/>
      <c r="I22" s="1"/>
    </row>
    <row r="23" spans="1:9" x14ac:dyDescent="0.2">
      <c r="C23" s="1">
        <v>1E-13</v>
      </c>
      <c r="D23" s="26">
        <v>38.29336</v>
      </c>
      <c r="E23" s="27">
        <v>39.048949999999998</v>
      </c>
      <c r="F23" s="28">
        <v>38.225360000000002</v>
      </c>
      <c r="G23" s="1"/>
      <c r="H23" s="1"/>
      <c r="I23" s="1"/>
    </row>
    <row r="24" spans="1:9" x14ac:dyDescent="0.2">
      <c r="C24" s="1">
        <v>9.9999999999999998E-13</v>
      </c>
      <c r="D24" s="29">
        <v>37.159970000000001</v>
      </c>
      <c r="E24" s="30">
        <v>36.751959999999997</v>
      </c>
      <c r="F24" s="31">
        <v>36.389270000000003</v>
      </c>
      <c r="G24" s="1"/>
      <c r="H24" s="1"/>
      <c r="I24" s="1"/>
    </row>
    <row r="25" spans="1:9" x14ac:dyDescent="0.2">
      <c r="C25" s="1">
        <v>1E-10</v>
      </c>
      <c r="D25" s="4"/>
      <c r="E25" s="4"/>
      <c r="F25" s="4"/>
      <c r="G25" s="1"/>
      <c r="H25" s="1"/>
      <c r="I25" s="1"/>
    </row>
    <row r="26" spans="1:9" x14ac:dyDescent="0.2">
      <c r="C26" s="1">
        <v>1.0000000000000001E-9</v>
      </c>
      <c r="D26" s="4"/>
      <c r="E26" s="4"/>
      <c r="F26" s="4"/>
      <c r="G26" s="1"/>
      <c r="H26" s="1"/>
      <c r="I26" s="1"/>
    </row>
    <row r="27" spans="1:9" x14ac:dyDescent="0.2">
      <c r="C27" s="1">
        <v>9.9999999999999995E-8</v>
      </c>
      <c r="D27" s="4"/>
      <c r="E27" s="4"/>
      <c r="F27" s="4"/>
      <c r="G27" s="1"/>
      <c r="H27" s="1"/>
      <c r="I27" s="1"/>
    </row>
    <row r="28" spans="1:9" x14ac:dyDescent="0.2">
      <c r="C28" s="1"/>
      <c r="D28" s="1"/>
      <c r="E28" s="1"/>
      <c r="F28" s="1"/>
      <c r="G28" s="1"/>
      <c r="H28" s="1"/>
      <c r="I28" s="1"/>
    </row>
    <row r="29" spans="1:9" x14ac:dyDescent="0.2">
      <c r="C29" s="1">
        <v>1E-25</v>
      </c>
      <c r="D29" s="1"/>
      <c r="E29" s="1"/>
      <c r="F29" s="1"/>
      <c r="G29" s="23">
        <v>100.8733</v>
      </c>
      <c r="H29" s="24">
        <v>101.03870000000001</v>
      </c>
      <c r="I29" s="25">
        <v>98.088070000000002</v>
      </c>
    </row>
    <row r="30" spans="1:9" x14ac:dyDescent="0.2">
      <c r="C30" s="1">
        <v>1.4999999999999999E-13</v>
      </c>
      <c r="D30" s="1"/>
      <c r="E30" s="1"/>
      <c r="F30" s="1"/>
      <c r="G30" s="26">
        <v>74.813929999999999</v>
      </c>
      <c r="H30" s="27">
        <v>73.903919999999999</v>
      </c>
      <c r="I30" s="28">
        <v>72.828450000000004</v>
      </c>
    </row>
    <row r="31" spans="1:9" x14ac:dyDescent="0.2">
      <c r="C31" s="1">
        <v>1.5000000000000001E-12</v>
      </c>
      <c r="D31" s="1"/>
      <c r="E31" s="1"/>
      <c r="F31" s="1"/>
      <c r="G31" s="26">
        <v>45.528120000000001</v>
      </c>
      <c r="H31" s="27">
        <v>48.258159999999997</v>
      </c>
      <c r="I31" s="28">
        <v>52.118810000000003</v>
      </c>
    </row>
    <row r="32" spans="1:9" x14ac:dyDescent="0.2">
      <c r="C32" s="1">
        <v>1.5E-11</v>
      </c>
      <c r="D32" s="1"/>
      <c r="E32" s="1"/>
      <c r="F32" s="1"/>
      <c r="G32" s="26">
        <v>35.13194</v>
      </c>
      <c r="H32" s="27">
        <v>34.93891</v>
      </c>
      <c r="I32" s="28">
        <v>37.586210000000001</v>
      </c>
    </row>
    <row r="33" spans="3:9" x14ac:dyDescent="0.2">
      <c r="C33" s="1">
        <v>1.5E-10</v>
      </c>
      <c r="D33" s="1"/>
      <c r="E33" s="1"/>
      <c r="F33" s="1"/>
      <c r="G33" s="26">
        <v>29.423690000000001</v>
      </c>
      <c r="H33" s="27">
        <v>30.995519999999999</v>
      </c>
      <c r="I33" s="28">
        <v>29.72702</v>
      </c>
    </row>
    <row r="34" spans="3:9" x14ac:dyDescent="0.2">
      <c r="C34" s="1">
        <v>1.5E-9</v>
      </c>
      <c r="D34" s="1"/>
      <c r="E34" s="1"/>
      <c r="F34" s="1"/>
      <c r="G34" s="26">
        <v>27.962150000000001</v>
      </c>
      <c r="H34" s="27">
        <v>27.245180000000001</v>
      </c>
      <c r="I34" s="28">
        <v>22.116019999999999</v>
      </c>
    </row>
    <row r="35" spans="3:9" x14ac:dyDescent="0.2">
      <c r="C35" s="1">
        <v>1.4999999999999999E-8</v>
      </c>
      <c r="D35" s="1"/>
      <c r="E35" s="1"/>
      <c r="F35" s="1"/>
      <c r="G35" s="26">
        <v>20.957830000000001</v>
      </c>
      <c r="H35" s="27">
        <v>20.51661</v>
      </c>
      <c r="I35" s="28">
        <v>21.4542</v>
      </c>
    </row>
    <row r="36" spans="3:9" x14ac:dyDescent="0.2">
      <c r="C36" s="1">
        <v>1.4999999999999999E-7</v>
      </c>
      <c r="D36" s="1"/>
      <c r="E36" s="1"/>
      <c r="F36" s="1"/>
      <c r="G36" s="26">
        <v>17.1799</v>
      </c>
      <c r="H36" s="27">
        <v>17.510819999999999</v>
      </c>
      <c r="I36" s="28">
        <v>19.909939999999999</v>
      </c>
    </row>
    <row r="37" spans="3:9" x14ac:dyDescent="0.2">
      <c r="C37" s="1">
        <v>1.5E-6</v>
      </c>
      <c r="D37" s="1"/>
      <c r="E37" s="1"/>
      <c r="F37" s="1"/>
      <c r="G37" s="29">
        <v>13.622590000000001</v>
      </c>
      <c r="H37" s="30">
        <v>13.071070000000001</v>
      </c>
      <c r="I37" s="31">
        <v>12.988340000000001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F73AF-7317-4E41-9F2C-2DD178CDEFB9}">
  <dimension ref="A1:X34"/>
  <sheetViews>
    <sheetView workbookViewId="0">
      <selection activeCell="M28" sqref="M28"/>
    </sheetView>
  </sheetViews>
  <sheetFormatPr baseColWidth="10" defaultRowHeight="16" x14ac:dyDescent="0.2"/>
  <sheetData>
    <row r="1" spans="1:24" x14ac:dyDescent="0.2">
      <c r="A1" t="s">
        <v>66</v>
      </c>
      <c r="D1" s="10" t="s">
        <v>70</v>
      </c>
      <c r="M1" s="34" t="s">
        <v>86</v>
      </c>
      <c r="N1" s="10" t="s">
        <v>71</v>
      </c>
      <c r="O1" s="11" t="s">
        <v>72</v>
      </c>
      <c r="P1" s="11" t="s">
        <v>73</v>
      </c>
      <c r="Q1" s="12">
        <v>1.0000000000000001E-18</v>
      </c>
      <c r="R1" s="12">
        <v>9.9999999999999998E-17</v>
      </c>
      <c r="S1" s="12">
        <v>1.0000000000000001E-15</v>
      </c>
      <c r="T1" s="12">
        <v>1E-13</v>
      </c>
      <c r="U1" s="12">
        <v>9.9999999999999998E-13</v>
      </c>
      <c r="V1" s="12">
        <v>1E-10</v>
      </c>
      <c r="W1" s="12">
        <v>1.0000000000000001E-9</v>
      </c>
      <c r="X1" s="12">
        <v>9.9999999999999995E-8</v>
      </c>
    </row>
    <row r="2" spans="1:24" x14ac:dyDescent="0.2">
      <c r="B2" s="11" t="s">
        <v>72</v>
      </c>
      <c r="C2" s="11" t="s">
        <v>73</v>
      </c>
      <c r="D2" s="12">
        <v>1.0000000000000001E-18</v>
      </c>
      <c r="E2" s="12">
        <v>9.9999999999999998E-17</v>
      </c>
      <c r="F2" s="12">
        <v>1.0000000000000001E-15</v>
      </c>
      <c r="G2" s="12">
        <v>1E-13</v>
      </c>
      <c r="H2" s="12">
        <v>9.9999999999999998E-13</v>
      </c>
      <c r="I2" s="12">
        <v>1E-10</v>
      </c>
      <c r="J2" s="12">
        <v>1.0000000000000001E-9</v>
      </c>
      <c r="K2" s="12">
        <v>9.9999999999999995E-8</v>
      </c>
      <c r="P2">
        <f>AVERAGE(C3:C5)</f>
        <v>1496</v>
      </c>
    </row>
    <row r="3" spans="1:24" x14ac:dyDescent="0.2">
      <c r="B3" s="13">
        <v>291</v>
      </c>
      <c r="C3" s="13">
        <v>1448</v>
      </c>
      <c r="D3" s="13">
        <v>1109</v>
      </c>
      <c r="E3" s="13">
        <v>1149</v>
      </c>
      <c r="F3" s="13">
        <v>1077</v>
      </c>
      <c r="G3" s="13">
        <v>385</v>
      </c>
      <c r="H3" s="13">
        <v>246</v>
      </c>
      <c r="I3" s="13"/>
      <c r="J3" s="13"/>
      <c r="K3" s="13"/>
      <c r="O3">
        <f>B3*100/1496</f>
        <v>19.451871657754012</v>
      </c>
      <c r="P3" s="14">
        <f t="shared" ref="P3:U5" si="0">C3*100/1496</f>
        <v>96.791443850267385</v>
      </c>
      <c r="Q3" s="15">
        <f t="shared" si="0"/>
        <v>74.131016042780743</v>
      </c>
      <c r="R3" s="15">
        <f t="shared" si="0"/>
        <v>76.804812834224606</v>
      </c>
      <c r="S3" s="15">
        <f t="shared" si="0"/>
        <v>71.991978609625662</v>
      </c>
      <c r="T3" s="15">
        <f t="shared" si="0"/>
        <v>25.735294117647058</v>
      </c>
      <c r="U3" s="16">
        <f t="shared" si="0"/>
        <v>16.44385026737968</v>
      </c>
    </row>
    <row r="4" spans="1:24" x14ac:dyDescent="0.2">
      <c r="B4" s="13">
        <v>197</v>
      </c>
      <c r="C4" s="13">
        <v>1545</v>
      </c>
      <c r="D4" s="13">
        <v>1268</v>
      </c>
      <c r="E4" s="13">
        <v>1067</v>
      </c>
      <c r="F4" s="13">
        <v>715</v>
      </c>
      <c r="G4" s="13">
        <v>151</v>
      </c>
      <c r="H4" s="13">
        <v>221</v>
      </c>
      <c r="I4" s="13"/>
      <c r="J4" s="13"/>
      <c r="K4" s="13"/>
      <c r="O4">
        <f t="shared" ref="O4:O5" si="1">B4*100/1496</f>
        <v>13.168449197860962</v>
      </c>
      <c r="P4" s="17">
        <f t="shared" si="0"/>
        <v>103.27540106951872</v>
      </c>
      <c r="Q4" s="18">
        <f t="shared" si="0"/>
        <v>84.759358288770059</v>
      </c>
      <c r="R4" s="18">
        <f t="shared" si="0"/>
        <v>71.32352941176471</v>
      </c>
      <c r="S4" s="18">
        <f t="shared" si="0"/>
        <v>47.794117647058826</v>
      </c>
      <c r="T4" s="18">
        <f t="shared" si="0"/>
        <v>10.093582887700535</v>
      </c>
      <c r="U4" s="19">
        <f t="shared" si="0"/>
        <v>14.772727272727273</v>
      </c>
    </row>
    <row r="5" spans="1:24" x14ac:dyDescent="0.2">
      <c r="B5" s="13">
        <v>287</v>
      </c>
      <c r="C5" s="13">
        <v>1495</v>
      </c>
      <c r="D5" s="13">
        <v>1231</v>
      </c>
      <c r="E5" s="13">
        <v>1028</v>
      </c>
      <c r="F5" s="13">
        <v>801</v>
      </c>
      <c r="G5" s="13">
        <v>192</v>
      </c>
      <c r="H5" s="13">
        <v>215</v>
      </c>
      <c r="I5" s="13"/>
      <c r="J5" s="13"/>
      <c r="K5" s="13"/>
      <c r="O5">
        <f t="shared" si="1"/>
        <v>19.184491978609625</v>
      </c>
      <c r="P5" s="20">
        <f t="shared" si="0"/>
        <v>99.933155080213908</v>
      </c>
      <c r="Q5" s="21">
        <f t="shared" si="0"/>
        <v>82.286096256684488</v>
      </c>
      <c r="R5" s="21">
        <f t="shared" si="0"/>
        <v>68.716577540106954</v>
      </c>
      <c r="S5" s="21">
        <f t="shared" si="0"/>
        <v>53.542780748663098</v>
      </c>
      <c r="T5" s="21">
        <f t="shared" si="0"/>
        <v>12.834224598930481</v>
      </c>
      <c r="U5" s="22">
        <f t="shared" si="0"/>
        <v>14.371657754010695</v>
      </c>
    </row>
    <row r="6" spans="1:24" x14ac:dyDescent="0.2">
      <c r="D6" s="10" t="s">
        <v>74</v>
      </c>
    </row>
    <row r="7" spans="1:24" x14ac:dyDescent="0.2">
      <c r="B7" s="11" t="s">
        <v>72</v>
      </c>
      <c r="C7" s="11" t="s">
        <v>73</v>
      </c>
      <c r="D7" t="s">
        <v>75</v>
      </c>
      <c r="E7" t="s">
        <v>76</v>
      </c>
      <c r="F7" t="s">
        <v>77</v>
      </c>
      <c r="G7" t="s">
        <v>78</v>
      </c>
      <c r="H7" t="s">
        <v>79</v>
      </c>
      <c r="I7" t="s">
        <v>80</v>
      </c>
      <c r="J7" t="s">
        <v>81</v>
      </c>
      <c r="K7" t="s">
        <v>82</v>
      </c>
    </row>
    <row r="8" spans="1:24" x14ac:dyDescent="0.2">
      <c r="B8" s="1">
        <v>282</v>
      </c>
      <c r="C8" s="1">
        <v>1727</v>
      </c>
      <c r="D8" s="1">
        <v>1486</v>
      </c>
      <c r="E8" s="1">
        <v>1268</v>
      </c>
      <c r="F8" s="1">
        <v>982</v>
      </c>
      <c r="G8" s="1">
        <v>959</v>
      </c>
      <c r="H8" s="1">
        <v>346</v>
      </c>
      <c r="I8" s="1">
        <v>231</v>
      </c>
      <c r="J8" s="1">
        <v>240</v>
      </c>
      <c r="K8" s="1">
        <v>122</v>
      </c>
    </row>
    <row r="9" spans="1:24" x14ac:dyDescent="0.2">
      <c r="B9" s="1">
        <v>260</v>
      </c>
      <c r="C9" s="1">
        <v>1747</v>
      </c>
      <c r="D9" s="1">
        <v>1499</v>
      </c>
      <c r="E9" s="1">
        <v>1137</v>
      </c>
      <c r="F9" s="1">
        <v>1156</v>
      </c>
      <c r="G9" s="1">
        <v>536</v>
      </c>
      <c r="H9" s="1">
        <v>239</v>
      </c>
      <c r="I9" s="1">
        <v>302</v>
      </c>
      <c r="J9" s="1">
        <v>155</v>
      </c>
      <c r="K9" s="1">
        <v>223</v>
      </c>
      <c r="N9" s="10" t="s">
        <v>74</v>
      </c>
      <c r="O9" s="11" t="s">
        <v>72</v>
      </c>
      <c r="P9" s="11" t="s">
        <v>73</v>
      </c>
      <c r="Q9" t="s">
        <v>75</v>
      </c>
      <c r="R9" t="s">
        <v>76</v>
      </c>
      <c r="S9" t="s">
        <v>77</v>
      </c>
      <c r="T9" t="s">
        <v>78</v>
      </c>
      <c r="U9" t="s">
        <v>79</v>
      </c>
      <c r="V9" t="s">
        <v>80</v>
      </c>
      <c r="W9" t="s">
        <v>81</v>
      </c>
      <c r="X9" t="s">
        <v>82</v>
      </c>
    </row>
    <row r="10" spans="1:24" x14ac:dyDescent="0.2">
      <c r="B10" s="1">
        <v>330</v>
      </c>
      <c r="C10" s="1">
        <v>1788</v>
      </c>
      <c r="D10" s="1">
        <v>1424</v>
      </c>
      <c r="E10" s="1">
        <v>1359</v>
      </c>
      <c r="F10" s="1">
        <v>1080</v>
      </c>
      <c r="G10" s="1">
        <v>609</v>
      </c>
      <c r="H10" s="1">
        <v>259</v>
      </c>
      <c r="I10" s="1">
        <v>178</v>
      </c>
      <c r="J10" s="1">
        <v>153</v>
      </c>
      <c r="K10" s="1">
        <v>187</v>
      </c>
      <c r="P10">
        <f>AVERAGE(C8:C10)</f>
        <v>1754</v>
      </c>
    </row>
    <row r="11" spans="1:24" x14ac:dyDescent="0.2">
      <c r="O11">
        <f t="shared" ref="O11:X13" si="2">B8*100/1754</f>
        <v>16.077537058152792</v>
      </c>
      <c r="P11" s="14">
        <f t="shared" si="2"/>
        <v>98.460661345496007</v>
      </c>
      <c r="Q11" s="15">
        <f t="shared" si="2"/>
        <v>84.720638540478902</v>
      </c>
      <c r="R11" s="15">
        <f t="shared" si="2"/>
        <v>72.291904218928167</v>
      </c>
      <c r="S11" s="15">
        <f t="shared" si="2"/>
        <v>55.986316989737745</v>
      </c>
      <c r="T11" s="15">
        <f t="shared" si="2"/>
        <v>54.675028506271381</v>
      </c>
      <c r="U11" s="15">
        <f t="shared" si="2"/>
        <v>19.726339794754846</v>
      </c>
      <c r="V11" s="15">
        <f t="shared" si="2"/>
        <v>13.169897377423034</v>
      </c>
      <c r="W11" s="15">
        <f t="shared" si="2"/>
        <v>13.683010262257696</v>
      </c>
      <c r="X11" s="16">
        <f t="shared" si="2"/>
        <v>6.9555302166476629</v>
      </c>
    </row>
    <row r="12" spans="1:24" x14ac:dyDescent="0.2">
      <c r="O12">
        <f t="shared" si="2"/>
        <v>14.823261117445838</v>
      </c>
      <c r="P12" s="17">
        <f t="shared" si="2"/>
        <v>99.600912200684149</v>
      </c>
      <c r="Q12" s="18">
        <f t="shared" si="2"/>
        <v>85.461801596351194</v>
      </c>
      <c r="R12" s="18">
        <f t="shared" si="2"/>
        <v>64.823261117445838</v>
      </c>
      <c r="S12" s="18">
        <f t="shared" si="2"/>
        <v>65.906499429874572</v>
      </c>
      <c r="T12" s="18">
        <f t="shared" si="2"/>
        <v>30.558722919042189</v>
      </c>
      <c r="U12" s="18">
        <f t="shared" si="2"/>
        <v>13.62599771949829</v>
      </c>
      <c r="V12" s="18">
        <f t="shared" si="2"/>
        <v>17.217787913340935</v>
      </c>
      <c r="W12" s="18">
        <f t="shared" si="2"/>
        <v>8.8369441277080956</v>
      </c>
      <c r="X12" s="19">
        <f t="shared" si="2"/>
        <v>12.713797035347776</v>
      </c>
    </row>
    <row r="13" spans="1:24" x14ac:dyDescent="0.2">
      <c r="O13">
        <f t="shared" si="2"/>
        <v>18.814139110604334</v>
      </c>
      <c r="P13" s="20">
        <f t="shared" si="2"/>
        <v>101.93842645381984</v>
      </c>
      <c r="Q13" s="21">
        <f t="shared" si="2"/>
        <v>81.18586088939567</v>
      </c>
      <c r="R13" s="21">
        <f t="shared" si="2"/>
        <v>77.48004561003421</v>
      </c>
      <c r="S13" s="21">
        <f t="shared" si="2"/>
        <v>61.573546180159639</v>
      </c>
      <c r="T13" s="21">
        <f t="shared" si="2"/>
        <v>34.720638540478909</v>
      </c>
      <c r="U13" s="21">
        <f t="shared" si="2"/>
        <v>14.766248574686431</v>
      </c>
      <c r="V13" s="21">
        <f t="shared" si="2"/>
        <v>10.148232611174459</v>
      </c>
      <c r="W13" s="21">
        <f t="shared" si="2"/>
        <v>8.7229190421892824</v>
      </c>
      <c r="X13" s="22">
        <f t="shared" si="2"/>
        <v>10.661345496009123</v>
      </c>
    </row>
    <row r="14" spans="1:24" x14ac:dyDescent="0.2">
      <c r="A14" t="s">
        <v>83</v>
      </c>
    </row>
    <row r="15" spans="1:24" x14ac:dyDescent="0.2">
      <c r="D15" s="2" t="s">
        <v>0</v>
      </c>
      <c r="E15" s="42" t="s">
        <v>1</v>
      </c>
      <c r="F15" s="42"/>
      <c r="G15" s="42"/>
      <c r="H15" s="41" t="s">
        <v>2</v>
      </c>
      <c r="I15" s="41"/>
      <c r="J15" s="41"/>
    </row>
    <row r="16" spans="1:24" x14ac:dyDescent="0.2">
      <c r="D16" s="1">
        <v>1E-25</v>
      </c>
      <c r="E16" s="23">
        <v>96.791439999999994</v>
      </c>
      <c r="F16" s="24">
        <v>103.2754</v>
      </c>
      <c r="G16" s="25">
        <v>99.933160000000001</v>
      </c>
      <c r="H16" s="1"/>
      <c r="I16" s="1"/>
      <c r="J16" s="1"/>
    </row>
    <row r="17" spans="4:10" x14ac:dyDescent="0.2">
      <c r="D17" s="1">
        <v>1.0000000000000001E-18</v>
      </c>
      <c r="E17" s="26">
        <v>74.131020000000007</v>
      </c>
      <c r="F17" s="27">
        <v>84.759360000000001</v>
      </c>
      <c r="G17" s="28">
        <v>82.286100000000005</v>
      </c>
      <c r="H17" s="1"/>
      <c r="I17" s="1"/>
      <c r="J17" s="1"/>
    </row>
    <row r="18" spans="4:10" x14ac:dyDescent="0.2">
      <c r="D18" s="1">
        <v>9.9999999999999998E-17</v>
      </c>
      <c r="E18" s="26">
        <v>76.804810000000003</v>
      </c>
      <c r="F18" s="27">
        <v>71.323530000000005</v>
      </c>
      <c r="G18" s="28">
        <v>68.716579999999993</v>
      </c>
      <c r="H18" s="1"/>
      <c r="I18" s="1"/>
      <c r="J18" s="1"/>
    </row>
    <row r="19" spans="4:10" x14ac:dyDescent="0.2">
      <c r="D19" s="1">
        <v>1.0000000000000001E-15</v>
      </c>
      <c r="E19" s="26">
        <v>71.991979999999998</v>
      </c>
      <c r="F19" s="27">
        <v>47.794119999999999</v>
      </c>
      <c r="G19" s="28">
        <v>53.54278</v>
      </c>
      <c r="H19" s="1"/>
      <c r="I19" s="1"/>
      <c r="J19" s="1"/>
    </row>
    <row r="20" spans="4:10" x14ac:dyDescent="0.2">
      <c r="D20" s="1">
        <v>1E-13</v>
      </c>
      <c r="E20" s="26">
        <v>25.735289999999999</v>
      </c>
      <c r="F20" s="27">
        <v>10.093579999999999</v>
      </c>
      <c r="G20" s="28">
        <v>12.83422</v>
      </c>
      <c r="H20" s="1"/>
      <c r="I20" s="1"/>
      <c r="J20" s="1"/>
    </row>
    <row r="21" spans="4:10" x14ac:dyDescent="0.2">
      <c r="D21" s="1">
        <v>9.9999999999999998E-13</v>
      </c>
      <c r="E21" s="29">
        <v>16.443850000000001</v>
      </c>
      <c r="F21" s="30">
        <v>14.772729999999999</v>
      </c>
      <c r="G21" s="31">
        <v>14.37166</v>
      </c>
      <c r="H21" s="1"/>
      <c r="I21" s="1"/>
      <c r="J21" s="1"/>
    </row>
    <row r="22" spans="4:10" x14ac:dyDescent="0.2">
      <c r="D22" s="1">
        <v>1E-10</v>
      </c>
      <c r="E22" s="4"/>
      <c r="F22" s="4"/>
      <c r="G22" s="4"/>
      <c r="H22" s="1"/>
      <c r="I22" s="1"/>
      <c r="J22" s="1"/>
    </row>
    <row r="23" spans="4:10" x14ac:dyDescent="0.2">
      <c r="D23" s="1">
        <v>1.0000000000000001E-9</v>
      </c>
      <c r="E23" s="4"/>
      <c r="F23" s="4"/>
      <c r="G23" s="4"/>
      <c r="H23" s="1"/>
      <c r="I23" s="1"/>
      <c r="J23" s="1"/>
    </row>
    <row r="24" spans="4:10" x14ac:dyDescent="0.2">
      <c r="D24" s="1">
        <v>9.9999999999999995E-8</v>
      </c>
      <c r="E24" s="4"/>
      <c r="F24" s="4"/>
      <c r="G24" s="4"/>
      <c r="H24" s="1"/>
      <c r="I24" s="1"/>
      <c r="J24" s="1"/>
    </row>
    <row r="25" spans="4:10" x14ac:dyDescent="0.2">
      <c r="D25" s="1"/>
      <c r="E25" s="1"/>
      <c r="F25" s="1"/>
      <c r="G25" s="1"/>
      <c r="H25" s="1"/>
      <c r="I25" s="1"/>
      <c r="J25" s="1"/>
    </row>
    <row r="26" spans="4:10" x14ac:dyDescent="0.2">
      <c r="D26" s="1">
        <v>1E-25</v>
      </c>
      <c r="E26" s="1"/>
      <c r="F26" s="1"/>
      <c r="G26" s="1"/>
      <c r="H26" s="23">
        <v>98.460660000000004</v>
      </c>
      <c r="I26" s="24">
        <v>99.600909999999999</v>
      </c>
      <c r="J26" s="25">
        <v>101.9384</v>
      </c>
    </row>
    <row r="27" spans="4:10" x14ac:dyDescent="0.2">
      <c r="D27" s="1">
        <v>1.4999999999999999E-13</v>
      </c>
      <c r="E27" s="1"/>
      <c r="F27" s="1"/>
      <c r="G27" s="1"/>
      <c r="H27" s="26">
        <v>84.720640000000003</v>
      </c>
      <c r="I27" s="27">
        <v>85.461799999999997</v>
      </c>
      <c r="J27" s="28">
        <v>81.185860000000005</v>
      </c>
    </row>
    <row r="28" spans="4:10" x14ac:dyDescent="0.2">
      <c r="D28" s="1">
        <v>1.5000000000000001E-12</v>
      </c>
      <c r="E28" s="1"/>
      <c r="F28" s="1"/>
      <c r="G28" s="1"/>
      <c r="H28" s="26">
        <v>72.291899999999998</v>
      </c>
      <c r="I28" s="27">
        <v>64.823260000000005</v>
      </c>
      <c r="J28" s="28">
        <v>77.480050000000006</v>
      </c>
    </row>
    <row r="29" spans="4:10" x14ac:dyDescent="0.2">
      <c r="D29" s="1">
        <v>1.5E-11</v>
      </c>
      <c r="E29" s="1"/>
      <c r="F29" s="1"/>
      <c r="G29" s="1"/>
      <c r="H29" s="26">
        <v>55.986319999999999</v>
      </c>
      <c r="I29" s="27">
        <v>65.906499999999994</v>
      </c>
      <c r="J29" s="28">
        <v>61.573549999999997</v>
      </c>
    </row>
    <row r="30" spans="4:10" x14ac:dyDescent="0.2">
      <c r="D30" s="1">
        <v>1.5E-10</v>
      </c>
      <c r="E30" s="1"/>
      <c r="F30" s="1"/>
      <c r="G30" s="1"/>
      <c r="H30" s="26">
        <v>54.67503</v>
      </c>
      <c r="I30" s="27">
        <v>30.558720000000001</v>
      </c>
      <c r="J30" s="28">
        <v>34.720640000000003</v>
      </c>
    </row>
    <row r="31" spans="4:10" x14ac:dyDescent="0.2">
      <c r="D31" s="1">
        <v>1.5E-9</v>
      </c>
      <c r="E31" s="1"/>
      <c r="F31" s="1"/>
      <c r="G31" s="1"/>
      <c r="H31" s="26">
        <v>19.72634</v>
      </c>
      <c r="I31" s="27">
        <v>13.625999999999999</v>
      </c>
      <c r="J31" s="28">
        <v>14.766249999999999</v>
      </c>
    </row>
    <row r="32" spans="4:10" x14ac:dyDescent="0.2">
      <c r="D32" s="1">
        <v>1.4999999999999999E-8</v>
      </c>
      <c r="E32" s="1"/>
      <c r="F32" s="1"/>
      <c r="G32" s="1"/>
      <c r="H32" s="26">
        <v>13.1699</v>
      </c>
      <c r="I32" s="27">
        <v>17.217790000000001</v>
      </c>
      <c r="J32" s="28">
        <v>10.14823</v>
      </c>
    </row>
    <row r="33" spans="4:10" x14ac:dyDescent="0.2">
      <c r="D33" s="1">
        <v>1.4999999999999999E-7</v>
      </c>
      <c r="E33" s="1"/>
      <c r="F33" s="1"/>
      <c r="G33" s="1"/>
      <c r="H33" s="26">
        <v>13.683009999999999</v>
      </c>
      <c r="I33" s="27">
        <v>8.8369440000000008</v>
      </c>
      <c r="J33" s="28">
        <v>8.7229189999999992</v>
      </c>
    </row>
    <row r="34" spans="4:10" x14ac:dyDescent="0.2">
      <c r="D34" s="1">
        <v>1.5E-6</v>
      </c>
      <c r="E34" s="1"/>
      <c r="F34" s="1"/>
      <c r="G34" s="1"/>
      <c r="H34" s="29">
        <v>6.9555300000000004</v>
      </c>
      <c r="I34" s="30">
        <v>12.713800000000001</v>
      </c>
      <c r="J34" s="31">
        <v>10.661350000000001</v>
      </c>
    </row>
  </sheetData>
  <mergeCells count="2">
    <mergeCell ref="E15:G15"/>
    <mergeCell ref="H15:J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A3146-6361-8C49-8DAC-A11F97CF182A}">
  <dimension ref="A1:Y84"/>
  <sheetViews>
    <sheetView tabSelected="1" topLeftCell="G51" workbookViewId="0">
      <selection activeCell="N60" sqref="N60:P84"/>
    </sheetView>
  </sheetViews>
  <sheetFormatPr baseColWidth="10" defaultRowHeight="16" x14ac:dyDescent="0.2"/>
  <cols>
    <col min="2" max="2" width="20.5" customWidth="1"/>
    <col min="3" max="3" width="15.6640625" customWidth="1"/>
    <col min="4" max="4" width="17" customWidth="1"/>
    <col min="5" max="5" width="17.33203125" customWidth="1"/>
    <col min="6" max="6" width="14.5" customWidth="1"/>
    <col min="7" max="7" width="13" customWidth="1"/>
    <col min="9" max="9" width="29.1640625" customWidth="1"/>
    <col min="10" max="10" width="28.5" customWidth="1"/>
    <col min="11" max="11" width="24.33203125" customWidth="1"/>
    <col min="14" max="14" width="21.83203125" customWidth="1"/>
    <col min="15" max="15" width="26.33203125" customWidth="1"/>
    <col min="16" max="16" width="24.1640625" customWidth="1"/>
    <col min="19" max="19" width="17" customWidth="1"/>
    <col min="20" max="20" width="15.1640625" customWidth="1"/>
    <col min="21" max="21" width="15.5" customWidth="1"/>
    <col min="22" max="22" width="16.33203125" customWidth="1"/>
    <col min="23" max="23" width="13.83203125" customWidth="1"/>
    <col min="24" max="24" width="14.1640625" customWidth="1"/>
    <col min="25" max="25" width="10.83203125" customWidth="1"/>
  </cols>
  <sheetData>
    <row r="1" spans="1:25" x14ac:dyDescent="0.2">
      <c r="A1" t="s">
        <v>87</v>
      </c>
    </row>
    <row r="3" spans="1:25" x14ac:dyDescent="0.2">
      <c r="C3" s="3" t="s">
        <v>105</v>
      </c>
      <c r="I3" s="3" t="s">
        <v>106</v>
      </c>
      <c r="J3" s="3" t="s">
        <v>107</v>
      </c>
      <c r="K3" s="3" t="s">
        <v>108</v>
      </c>
      <c r="N3" s="3" t="s">
        <v>109</v>
      </c>
      <c r="O3" s="3" t="s">
        <v>107</v>
      </c>
      <c r="P3" s="3" t="s">
        <v>108</v>
      </c>
    </row>
    <row r="4" spans="1:25" x14ac:dyDescent="0.2">
      <c r="B4" s="37" t="s">
        <v>88</v>
      </c>
      <c r="C4" s="36">
        <v>1E-4</v>
      </c>
      <c r="D4" s="36">
        <v>15320</v>
      </c>
      <c r="E4" s="36"/>
      <c r="F4" s="36"/>
      <c r="I4" s="39" t="s">
        <v>96</v>
      </c>
      <c r="J4" s="1">
        <v>-7.9058042371316297</v>
      </c>
      <c r="K4" s="1">
        <v>1478000</v>
      </c>
      <c r="N4" s="37" t="s">
        <v>96</v>
      </c>
      <c r="O4" s="36">
        <v>1.2422121217707699E-8</v>
      </c>
      <c r="P4" s="36">
        <v>1478000</v>
      </c>
      <c r="S4" s="39" t="s">
        <v>97</v>
      </c>
      <c r="T4" s="45">
        <v>2.0262393951375901E-7</v>
      </c>
      <c r="U4" s="46">
        <v>2.8766906865347802E-7</v>
      </c>
      <c r="V4" s="46">
        <v>2.6176707794010199E-7</v>
      </c>
      <c r="W4" s="46">
        <v>2.1931223666300001E-7</v>
      </c>
      <c r="X4" s="46">
        <v>2.0373084563010199E-7</v>
      </c>
      <c r="Y4" s="46">
        <v>2.3695944356439599E-7</v>
      </c>
    </row>
    <row r="5" spans="1:25" x14ac:dyDescent="0.2">
      <c r="B5" s="37" t="s">
        <v>89</v>
      </c>
      <c r="C5" s="36">
        <v>1.0000000000000001E-5</v>
      </c>
      <c r="D5" s="36">
        <v>76480</v>
      </c>
      <c r="E5" s="36"/>
      <c r="F5" s="36"/>
      <c r="I5" s="39" t="s">
        <v>96</v>
      </c>
      <c r="J5" s="1">
        <v>-7.9784987956328797</v>
      </c>
      <c r="K5" s="1">
        <v>1548000</v>
      </c>
      <c r="N5" s="37" t="s">
        <v>96</v>
      </c>
      <c r="O5" s="36">
        <v>1.0507543687691599E-8</v>
      </c>
      <c r="P5" s="36">
        <v>1548000</v>
      </c>
      <c r="S5" s="39" t="s">
        <v>110</v>
      </c>
      <c r="T5" s="36">
        <v>1.68657342366837E-7</v>
      </c>
      <c r="U5" s="36">
        <v>1.90754473425559E-7</v>
      </c>
      <c r="V5" s="36">
        <v>2.2286301155975599E-7</v>
      </c>
      <c r="W5" s="36"/>
      <c r="X5" s="36"/>
    </row>
    <row r="6" spans="1:25" x14ac:dyDescent="0.2">
      <c r="B6" s="37" t="s">
        <v>90</v>
      </c>
      <c r="C6" s="36">
        <v>9.9999999999999995E-7</v>
      </c>
      <c r="D6" s="36">
        <v>213900</v>
      </c>
      <c r="E6" s="36"/>
      <c r="F6" s="36"/>
      <c r="I6" s="39" t="s">
        <v>96</v>
      </c>
      <c r="J6" s="1">
        <v>-7.66696025113521</v>
      </c>
      <c r="K6" s="1">
        <v>1246000</v>
      </c>
      <c r="N6" s="37" t="s">
        <v>96</v>
      </c>
      <c r="O6" s="36">
        <v>2.15297877739865E-8</v>
      </c>
      <c r="P6" s="36">
        <v>1246000</v>
      </c>
      <c r="S6" s="39" t="s">
        <v>111</v>
      </c>
      <c r="T6" s="36">
        <v>1.25681398929941E-7</v>
      </c>
      <c r="U6" s="36">
        <v>1.3687042042244E-7</v>
      </c>
      <c r="V6" s="36">
        <v>1.33295435055962E-7</v>
      </c>
      <c r="W6" s="36"/>
      <c r="X6" s="36"/>
    </row>
    <row r="7" spans="1:25" x14ac:dyDescent="0.2">
      <c r="B7" s="37" t="s">
        <v>91</v>
      </c>
      <c r="C7" s="36">
        <v>9.9999999999999995E-8</v>
      </c>
      <c r="D7" s="36">
        <v>654600</v>
      </c>
      <c r="E7" s="36"/>
      <c r="F7" s="36"/>
      <c r="I7" s="39" t="s">
        <v>97</v>
      </c>
      <c r="J7" s="1">
        <v>-6.6933092451330802</v>
      </c>
      <c r="K7" s="1">
        <v>477200</v>
      </c>
      <c r="N7" s="37" t="s">
        <v>97</v>
      </c>
      <c r="O7" s="36">
        <v>2.0262393951375901E-7</v>
      </c>
      <c r="P7" s="36">
        <v>477200</v>
      </c>
      <c r="S7" s="39" t="s">
        <v>112</v>
      </c>
      <c r="T7" s="36">
        <v>9.4896626985938806E-8</v>
      </c>
      <c r="U7" s="36">
        <v>8.1675059740424994E-8</v>
      </c>
      <c r="V7" s="36">
        <v>1.1844207536122601E-7</v>
      </c>
      <c r="W7" s="36"/>
      <c r="X7" s="36"/>
    </row>
    <row r="8" spans="1:25" x14ac:dyDescent="0.2">
      <c r="B8" s="37" t="s">
        <v>92</v>
      </c>
      <c r="C8" s="36">
        <v>1E-8</v>
      </c>
      <c r="D8" s="36">
        <v>1586000</v>
      </c>
      <c r="E8" s="36"/>
      <c r="F8" s="36"/>
      <c r="I8" s="39" t="s">
        <v>97</v>
      </c>
      <c r="J8" s="1">
        <v>-6.54110683270574</v>
      </c>
      <c r="K8" s="1">
        <v>399400</v>
      </c>
      <c r="N8" s="37" t="s">
        <v>97</v>
      </c>
      <c r="O8" s="36">
        <v>2.8766906865347802E-7</v>
      </c>
      <c r="P8" s="36">
        <v>399400</v>
      </c>
      <c r="S8" s="39" t="s">
        <v>113</v>
      </c>
      <c r="T8" s="36">
        <v>1.6109619848496499E-7</v>
      </c>
      <c r="U8" s="36">
        <v>2.1046565392893599E-7</v>
      </c>
      <c r="V8" s="36">
        <v>2.3695944356439599E-7</v>
      </c>
    </row>
    <row r="9" spans="1:25" x14ac:dyDescent="0.2">
      <c r="B9" s="37" t="s">
        <v>93</v>
      </c>
      <c r="C9" s="36">
        <v>1.0000000000000001E-9</v>
      </c>
      <c r="D9" s="36">
        <v>2301000</v>
      </c>
      <c r="E9" s="36"/>
      <c r="F9" s="36"/>
      <c r="I9" s="39" t="s">
        <v>97</v>
      </c>
      <c r="J9" s="1">
        <v>-6.5820849749282004</v>
      </c>
      <c r="K9" s="1">
        <v>419200</v>
      </c>
      <c r="N9" s="37" t="s">
        <v>97</v>
      </c>
      <c r="O9" s="36">
        <v>2.6176707794010199E-7</v>
      </c>
      <c r="P9" s="36">
        <v>419200</v>
      </c>
      <c r="S9" s="39" t="s">
        <v>114</v>
      </c>
      <c r="T9" s="36">
        <v>1.2585678297974701E-7</v>
      </c>
      <c r="U9" s="36">
        <v>1.2198927904881999E-7</v>
      </c>
      <c r="V9" s="36">
        <v>1.8496011938340599E-7</v>
      </c>
    </row>
    <row r="10" spans="1:25" x14ac:dyDescent="0.2">
      <c r="B10" s="37" t="s">
        <v>94</v>
      </c>
      <c r="C10" s="36">
        <v>1E-10</v>
      </c>
      <c r="D10" s="36">
        <v>2626000</v>
      </c>
      <c r="E10" s="36"/>
      <c r="F10" s="36"/>
      <c r="I10" s="39" t="s">
        <v>98</v>
      </c>
      <c r="J10" s="1">
        <v>-7.9503636913250801</v>
      </c>
      <c r="K10" s="1">
        <v>1521000</v>
      </c>
      <c r="N10" s="37" t="s">
        <v>98</v>
      </c>
      <c r="O10" s="36">
        <v>1.12107923545692E-8</v>
      </c>
      <c r="P10" s="36">
        <v>1521000</v>
      </c>
      <c r="S10" s="39" t="s">
        <v>115</v>
      </c>
      <c r="T10" s="36">
        <v>7.2158965416403895E-8</v>
      </c>
      <c r="U10" s="36">
        <v>7.7811402526762706E-8</v>
      </c>
      <c r="V10" s="36">
        <v>9.1832140613740396E-8</v>
      </c>
    </row>
    <row r="11" spans="1:25" x14ac:dyDescent="0.2">
      <c r="B11" s="37" t="s">
        <v>95</v>
      </c>
      <c r="C11" s="36">
        <v>0</v>
      </c>
      <c r="D11" s="36">
        <v>2613000</v>
      </c>
      <c r="E11" s="36"/>
      <c r="F11" s="36"/>
      <c r="I11" s="39" t="s">
        <v>98</v>
      </c>
      <c r="J11" s="1">
        <v>-8.1306028244372008</v>
      </c>
      <c r="K11" s="1">
        <v>1691000</v>
      </c>
      <c r="N11" s="37" t="s">
        <v>98</v>
      </c>
      <c r="O11" s="36">
        <v>7.4028197604727102E-9</v>
      </c>
      <c r="P11" s="36">
        <v>1691000</v>
      </c>
    </row>
    <row r="12" spans="1:25" x14ac:dyDescent="0.2">
      <c r="B12" s="37" t="s">
        <v>96</v>
      </c>
      <c r="C12" s="36"/>
      <c r="D12" s="36">
        <v>1478000</v>
      </c>
      <c r="E12" s="36">
        <v>1548000</v>
      </c>
      <c r="F12" s="36">
        <v>1246000</v>
      </c>
      <c r="I12" s="39" t="s">
        <v>98</v>
      </c>
      <c r="J12" s="1">
        <v>-7.7915886737564604</v>
      </c>
      <c r="K12" s="1">
        <v>1367000</v>
      </c>
      <c r="N12" s="37" t="s">
        <v>98</v>
      </c>
      <c r="O12" s="36">
        <v>1.6158882621828699E-8</v>
      </c>
      <c r="P12" s="36">
        <v>1367000</v>
      </c>
    </row>
    <row r="13" spans="1:25" x14ac:dyDescent="0.2">
      <c r="B13" s="37" t="s">
        <v>97</v>
      </c>
      <c r="C13" s="36"/>
      <c r="D13" s="36">
        <v>477200</v>
      </c>
      <c r="E13" s="36">
        <v>399400</v>
      </c>
      <c r="F13" s="36">
        <v>419200</v>
      </c>
      <c r="I13" s="39" t="s">
        <v>99</v>
      </c>
      <c r="J13" s="1">
        <v>-6.7729947473891601</v>
      </c>
      <c r="K13" s="1">
        <v>522700</v>
      </c>
      <c r="N13" s="37" t="s">
        <v>99</v>
      </c>
      <c r="O13" s="36">
        <v>1.68657342366837E-7</v>
      </c>
      <c r="P13" s="36">
        <v>522700</v>
      </c>
    </row>
    <row r="14" spans="1:25" x14ac:dyDescent="0.2">
      <c r="B14" s="37" t="s">
        <v>98</v>
      </c>
      <c r="C14" s="36"/>
      <c r="D14" s="36">
        <v>1521000</v>
      </c>
      <c r="E14" s="36">
        <v>1691000</v>
      </c>
      <c r="F14" s="36">
        <v>1367000</v>
      </c>
      <c r="I14" s="39" t="s">
        <v>99</v>
      </c>
      <c r="J14" s="1">
        <v>-6.71952526851722</v>
      </c>
      <c r="K14" s="1">
        <v>491800</v>
      </c>
      <c r="N14" s="37" t="s">
        <v>99</v>
      </c>
      <c r="O14" s="36">
        <v>1.90754473425559E-7</v>
      </c>
      <c r="P14" s="36">
        <v>491800</v>
      </c>
    </row>
    <row r="15" spans="1:25" x14ac:dyDescent="0.2">
      <c r="B15" s="37" t="s">
        <v>99</v>
      </c>
      <c r="C15" s="36"/>
      <c r="D15" s="36">
        <v>522700</v>
      </c>
      <c r="E15" s="36">
        <v>491800</v>
      </c>
      <c r="F15" s="36">
        <v>454900</v>
      </c>
      <c r="I15" s="39" t="s">
        <v>99</v>
      </c>
      <c r="J15" s="1">
        <v>-6.6519620051333801</v>
      </c>
      <c r="K15" s="1">
        <v>454900</v>
      </c>
      <c r="N15" s="37" t="s">
        <v>99</v>
      </c>
      <c r="O15" s="36">
        <v>2.2286301155975599E-7</v>
      </c>
      <c r="P15" s="36">
        <v>454900</v>
      </c>
    </row>
    <row r="16" spans="1:25" x14ac:dyDescent="0.2">
      <c r="B16" s="37" t="s">
        <v>100</v>
      </c>
      <c r="C16" s="36"/>
      <c r="D16" s="36">
        <v>602700</v>
      </c>
      <c r="E16" s="36">
        <v>578600</v>
      </c>
      <c r="F16" s="36">
        <v>586000</v>
      </c>
      <c r="I16" s="39" t="s">
        <v>100</v>
      </c>
      <c r="J16" s="1">
        <v>-6.9007289939119696</v>
      </c>
      <c r="K16" s="1">
        <v>602700</v>
      </c>
      <c r="N16" s="37" t="s">
        <v>100</v>
      </c>
      <c r="O16" s="36">
        <v>1.25681398929941E-7</v>
      </c>
      <c r="P16" s="36">
        <v>602700</v>
      </c>
    </row>
    <row r="17" spans="2:16" x14ac:dyDescent="0.2">
      <c r="B17" s="37" t="s">
        <v>101</v>
      </c>
      <c r="C17" s="36"/>
      <c r="D17" s="36">
        <v>687300</v>
      </c>
      <c r="E17" s="36">
        <v>735700</v>
      </c>
      <c r="F17" s="36">
        <v>619900</v>
      </c>
      <c r="I17" s="39" t="s">
        <v>100</v>
      </c>
      <c r="J17" s="1">
        <v>-6.8636903987274902</v>
      </c>
      <c r="K17" s="1">
        <v>578600</v>
      </c>
      <c r="N17" s="37" t="s">
        <v>100</v>
      </c>
      <c r="O17" s="36">
        <v>1.3687042042244E-7</v>
      </c>
      <c r="P17" s="36">
        <v>578600</v>
      </c>
    </row>
    <row r="18" spans="2:16" x14ac:dyDescent="0.2">
      <c r="B18" s="37" t="s">
        <v>96</v>
      </c>
      <c r="C18" s="36"/>
      <c r="D18" s="36">
        <v>1564000</v>
      </c>
      <c r="E18" s="36">
        <v>1361000</v>
      </c>
      <c r="F18" s="36">
        <v>1267000</v>
      </c>
      <c r="I18" s="39" t="s">
        <v>100</v>
      </c>
      <c r="J18" s="1">
        <v>-6.87518472353403</v>
      </c>
      <c r="K18" s="1">
        <v>586000</v>
      </c>
      <c r="N18" s="37" t="s">
        <v>100</v>
      </c>
      <c r="O18" s="36">
        <v>1.33295435055962E-7</v>
      </c>
      <c r="P18" s="36">
        <v>586000</v>
      </c>
    </row>
    <row r="19" spans="2:16" x14ac:dyDescent="0.2">
      <c r="B19" s="37" t="s">
        <v>97</v>
      </c>
      <c r="C19" s="36"/>
      <c r="D19" s="36">
        <v>458600</v>
      </c>
      <c r="E19" s="36">
        <v>475900</v>
      </c>
      <c r="F19" s="36">
        <v>441000</v>
      </c>
      <c r="I19" s="39" t="s">
        <v>101</v>
      </c>
      <c r="J19" s="1">
        <v>-7.0227492238996598</v>
      </c>
      <c r="K19" s="1">
        <v>687300</v>
      </c>
      <c r="N19" s="37" t="s">
        <v>101</v>
      </c>
      <c r="O19" s="36">
        <v>9.4896626985938806E-8</v>
      </c>
      <c r="P19" s="36">
        <v>687300</v>
      </c>
    </row>
    <row r="20" spans="2:16" x14ac:dyDescent="0.2">
      <c r="B20" s="37" t="s">
        <v>5</v>
      </c>
      <c r="C20" s="36"/>
      <c r="D20" s="36">
        <v>1122000</v>
      </c>
      <c r="E20" s="36">
        <v>1285000</v>
      </c>
      <c r="F20" s="36">
        <v>1308000</v>
      </c>
      <c r="I20" s="39" t="s">
        <v>101</v>
      </c>
      <c r="J20" s="1">
        <v>-7.0879105391919497</v>
      </c>
      <c r="K20" s="1">
        <v>735700</v>
      </c>
      <c r="N20" s="37" t="s">
        <v>101</v>
      </c>
      <c r="O20" s="36">
        <v>8.1675059740424994E-8</v>
      </c>
      <c r="P20" s="36">
        <v>735700</v>
      </c>
    </row>
    <row r="21" spans="2:16" x14ac:dyDescent="0.2">
      <c r="B21" s="37" t="s">
        <v>102</v>
      </c>
      <c r="C21" s="36"/>
      <c r="D21" s="36">
        <v>534600</v>
      </c>
      <c r="E21" s="36">
        <v>468200</v>
      </c>
      <c r="F21" s="36">
        <v>441000</v>
      </c>
      <c r="I21" s="39" t="s">
        <v>101</v>
      </c>
      <c r="J21" s="1">
        <v>-6.9264939914378196</v>
      </c>
      <c r="K21" s="1">
        <v>619900</v>
      </c>
      <c r="N21" s="37" t="s">
        <v>101</v>
      </c>
      <c r="O21" s="36">
        <v>1.1844207536122601E-7</v>
      </c>
      <c r="P21" s="36">
        <v>619900</v>
      </c>
    </row>
    <row r="22" spans="2:16" x14ac:dyDescent="0.2">
      <c r="B22" s="37" t="s">
        <v>103</v>
      </c>
      <c r="C22" s="36"/>
      <c r="D22" s="36">
        <v>602300</v>
      </c>
      <c r="E22" s="36">
        <v>611300</v>
      </c>
      <c r="F22" s="36">
        <v>499400</v>
      </c>
      <c r="I22" s="39" t="s">
        <v>96</v>
      </c>
      <c r="J22" s="1">
        <v>-7.9952401438449803</v>
      </c>
      <c r="K22" s="1">
        <v>1564000</v>
      </c>
      <c r="N22" s="37" t="s">
        <v>96</v>
      </c>
      <c r="O22" s="36">
        <v>1.0110202543635701E-8</v>
      </c>
      <c r="P22" s="36">
        <v>1564000</v>
      </c>
    </row>
    <row r="23" spans="2:16" x14ac:dyDescent="0.2">
      <c r="B23" s="37" t="s">
        <v>104</v>
      </c>
      <c r="C23" s="36"/>
      <c r="D23" s="36">
        <v>777300</v>
      </c>
      <c r="E23" s="36">
        <v>751800</v>
      </c>
      <c r="F23" s="36">
        <v>697700</v>
      </c>
      <c r="I23" s="39" t="s">
        <v>96</v>
      </c>
      <c r="J23" s="1">
        <v>-7.7854268859438998</v>
      </c>
      <c r="K23" s="1">
        <v>1361000</v>
      </c>
      <c r="N23" s="37" t="s">
        <v>96</v>
      </c>
      <c r="O23" s="36">
        <v>1.6389779621889001E-8</v>
      </c>
      <c r="P23" s="36">
        <v>1361000</v>
      </c>
    </row>
    <row r="24" spans="2:16" x14ac:dyDescent="0.2">
      <c r="I24" s="39" t="s">
        <v>96</v>
      </c>
      <c r="J24" s="1">
        <v>-7.68868245991092</v>
      </c>
      <c r="K24" s="1">
        <v>1267000</v>
      </c>
      <c r="N24" s="37" t="s">
        <v>96</v>
      </c>
      <c r="O24" s="36">
        <v>2.04794146862662E-8</v>
      </c>
      <c r="P24" s="36">
        <v>1267000</v>
      </c>
    </row>
    <row r="25" spans="2:16" x14ac:dyDescent="0.2">
      <c r="I25" s="39" t="s">
        <v>97</v>
      </c>
      <c r="J25" s="1">
        <v>-6.6589371359150098</v>
      </c>
      <c r="K25" s="1">
        <v>458600</v>
      </c>
      <c r="N25" s="37" t="s">
        <v>97</v>
      </c>
      <c r="O25" s="36">
        <v>2.1931223666300001E-7</v>
      </c>
      <c r="P25" s="36">
        <v>458600</v>
      </c>
    </row>
    <row r="26" spans="2:16" x14ac:dyDescent="0.2">
      <c r="I26" s="39" t="s">
        <v>97</v>
      </c>
      <c r="J26" s="1">
        <v>-6.6909432121741901</v>
      </c>
      <c r="K26" s="1">
        <v>475900</v>
      </c>
      <c r="N26" s="37" t="s">
        <v>97</v>
      </c>
      <c r="O26" s="36">
        <v>2.0373084563010199E-7</v>
      </c>
      <c r="P26" s="36">
        <v>475900</v>
      </c>
    </row>
    <row r="27" spans="2:16" x14ac:dyDescent="0.2">
      <c r="I27" s="39" t="s">
        <v>97</v>
      </c>
      <c r="J27" s="1">
        <v>-6.62532597864561</v>
      </c>
      <c r="K27" s="1">
        <v>441000</v>
      </c>
      <c r="N27" s="37" t="s">
        <v>97</v>
      </c>
      <c r="O27" s="36">
        <v>2.3695944356439599E-7</v>
      </c>
      <c r="P27" s="36">
        <v>441000</v>
      </c>
    </row>
    <row r="28" spans="2:16" x14ac:dyDescent="0.2">
      <c r="I28" s="39" t="s">
        <v>5</v>
      </c>
      <c r="J28" s="1">
        <v>-7.5370388731200304</v>
      </c>
      <c r="K28" s="1">
        <v>1122000</v>
      </c>
      <c r="N28" s="37" t="s">
        <v>5</v>
      </c>
      <c r="O28" s="36">
        <v>2.9037627309014601E-8</v>
      </c>
      <c r="P28" s="36">
        <v>1122000</v>
      </c>
    </row>
    <row r="29" spans="2:16" x14ac:dyDescent="0.2">
      <c r="I29" s="39" t="s">
        <v>5</v>
      </c>
      <c r="J29" s="1">
        <v>-7.70725961611776</v>
      </c>
      <c r="K29" s="1">
        <v>1285000</v>
      </c>
      <c r="N29" s="37" t="s">
        <v>5</v>
      </c>
      <c r="O29" s="36">
        <v>1.96218695395924E-8</v>
      </c>
      <c r="P29" s="36">
        <v>1285000</v>
      </c>
    </row>
    <row r="30" spans="2:16" x14ac:dyDescent="0.2">
      <c r="I30" s="39" t="s">
        <v>5</v>
      </c>
      <c r="J30" s="1">
        <v>-7.7309520542396397</v>
      </c>
      <c r="K30" s="1">
        <v>1308000</v>
      </c>
      <c r="N30" s="37" t="s">
        <v>5</v>
      </c>
      <c r="O30" s="36">
        <v>1.8580095665263001E-8</v>
      </c>
      <c r="P30" s="36">
        <v>1308000</v>
      </c>
    </row>
    <row r="31" spans="2:16" x14ac:dyDescent="0.2">
      <c r="I31" s="39" t="s">
        <v>102</v>
      </c>
      <c r="J31" s="1">
        <v>-6.7929147078519296</v>
      </c>
      <c r="K31" s="1">
        <v>534600</v>
      </c>
      <c r="N31" s="37" t="s">
        <v>102</v>
      </c>
      <c r="O31" s="36">
        <v>1.6109619848496499E-7</v>
      </c>
      <c r="P31" s="36">
        <v>534600</v>
      </c>
    </row>
    <row r="32" spans="2:16" x14ac:dyDescent="0.2">
      <c r="I32" s="39" t="s">
        <v>102</v>
      </c>
      <c r="J32" s="1">
        <v>-6.6768187669360302</v>
      </c>
      <c r="K32" s="1">
        <v>468200</v>
      </c>
      <c r="N32" s="37" t="s">
        <v>102</v>
      </c>
      <c r="O32" s="36">
        <v>2.1046565392893599E-7</v>
      </c>
      <c r="P32" s="36">
        <v>468200</v>
      </c>
    </row>
    <row r="33" spans="9:16" x14ac:dyDescent="0.2">
      <c r="I33" s="39" t="s">
        <v>102</v>
      </c>
      <c r="J33" s="1">
        <v>-6.62532597864561</v>
      </c>
      <c r="K33" s="1">
        <v>441000</v>
      </c>
      <c r="N33" s="37" t="s">
        <v>102</v>
      </c>
      <c r="O33" s="36">
        <v>2.3695944356439599E-7</v>
      </c>
      <c r="P33" s="36">
        <v>441000</v>
      </c>
    </row>
    <row r="34" spans="9:16" x14ac:dyDescent="0.2">
      <c r="I34" s="39" t="s">
        <v>103</v>
      </c>
      <c r="J34" s="1">
        <v>-6.9001233734307403</v>
      </c>
      <c r="K34" s="1">
        <v>602300</v>
      </c>
      <c r="N34" s="37" t="s">
        <v>103</v>
      </c>
      <c r="O34" s="36">
        <v>1.2585678297974701E-7</v>
      </c>
      <c r="P34" s="36">
        <v>602300</v>
      </c>
    </row>
    <row r="35" spans="9:16" x14ac:dyDescent="0.2">
      <c r="I35" s="39" t="s">
        <v>103</v>
      </c>
      <c r="J35" s="1">
        <v>-6.9136783353459803</v>
      </c>
      <c r="K35" s="1">
        <v>611300</v>
      </c>
      <c r="N35" s="37" t="s">
        <v>103</v>
      </c>
      <c r="O35" s="36">
        <v>1.2198927904881999E-7</v>
      </c>
      <c r="P35" s="36">
        <v>611300</v>
      </c>
    </row>
    <row r="36" spans="9:16" x14ac:dyDescent="0.2">
      <c r="I36" s="39" t="s">
        <v>103</v>
      </c>
      <c r="J36" s="1">
        <v>-6.7329219029419898</v>
      </c>
      <c r="K36" s="1">
        <v>499400</v>
      </c>
      <c r="N36" s="37" t="s">
        <v>103</v>
      </c>
      <c r="O36" s="36">
        <v>1.8496011938340599E-7</v>
      </c>
      <c r="P36" s="36">
        <v>499400</v>
      </c>
    </row>
    <row r="37" spans="9:16" x14ac:dyDescent="0.2">
      <c r="I37" s="39" t="s">
        <v>104</v>
      </c>
      <c r="J37" s="1">
        <v>-7.1417097021452696</v>
      </c>
      <c r="K37" s="1">
        <v>777300</v>
      </c>
      <c r="N37" s="37" t="s">
        <v>104</v>
      </c>
      <c r="O37" s="36">
        <v>7.2158965416403895E-8</v>
      </c>
      <c r="P37" s="36">
        <v>777300</v>
      </c>
    </row>
    <row r="38" spans="9:16" x14ac:dyDescent="0.2">
      <c r="I38" s="39" t="s">
        <v>104</v>
      </c>
      <c r="J38" s="1">
        <v>-7.1089567565887597</v>
      </c>
      <c r="K38" s="1">
        <v>751800</v>
      </c>
      <c r="N38" s="37" t="s">
        <v>104</v>
      </c>
      <c r="O38" s="36">
        <v>7.7811402526762706E-8</v>
      </c>
      <c r="P38" s="36">
        <v>751800</v>
      </c>
    </row>
    <row r="39" spans="9:16" x14ac:dyDescent="0.2">
      <c r="I39" s="39" t="s">
        <v>104</v>
      </c>
      <c r="J39" s="1">
        <v>-7.0370052921296997</v>
      </c>
      <c r="K39" s="1">
        <v>697700</v>
      </c>
      <c r="N39" s="37" t="s">
        <v>104</v>
      </c>
      <c r="O39" s="36">
        <v>9.1832140613740396E-8</v>
      </c>
      <c r="P39" s="36">
        <v>697700</v>
      </c>
    </row>
    <row r="57" spans="2:16" x14ac:dyDescent="0.2">
      <c r="I57" s="40" t="s">
        <v>116</v>
      </c>
    </row>
    <row r="59" spans="2:16" x14ac:dyDescent="0.2">
      <c r="B59" s="38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</row>
    <row r="60" spans="2:16" x14ac:dyDescent="0.2">
      <c r="I60" s="35" t="s">
        <v>106</v>
      </c>
      <c r="J60" s="35" t="s">
        <v>107</v>
      </c>
      <c r="K60" s="35" t="s">
        <v>108</v>
      </c>
      <c r="N60" s="35" t="s">
        <v>109</v>
      </c>
      <c r="O60" s="35" t="s">
        <v>107</v>
      </c>
      <c r="P60" s="35" t="s">
        <v>108</v>
      </c>
    </row>
    <row r="61" spans="2:16" x14ac:dyDescent="0.2">
      <c r="H61" s="36"/>
      <c r="I61" s="39" t="s">
        <v>97</v>
      </c>
      <c r="J61" s="1">
        <v>-6.6933092451330802</v>
      </c>
      <c r="K61" s="1">
        <v>477200</v>
      </c>
      <c r="N61" s="37" t="s">
        <v>97</v>
      </c>
      <c r="O61" s="36">
        <v>2.0262393951375901E-7</v>
      </c>
      <c r="P61" s="36">
        <v>477200</v>
      </c>
    </row>
    <row r="62" spans="2:16" x14ac:dyDescent="0.2">
      <c r="H62" s="36"/>
      <c r="I62" s="39" t="s">
        <v>97</v>
      </c>
      <c r="J62" s="1">
        <v>-6.54110683270574</v>
      </c>
      <c r="K62" s="1">
        <v>399400</v>
      </c>
      <c r="N62" s="37" t="s">
        <v>97</v>
      </c>
      <c r="O62" s="36">
        <v>2.8766906865347802E-7</v>
      </c>
      <c r="P62" s="36">
        <v>399400</v>
      </c>
    </row>
    <row r="63" spans="2:16" x14ac:dyDescent="0.2">
      <c r="H63" s="36"/>
      <c r="I63" s="39" t="s">
        <v>97</v>
      </c>
      <c r="J63" s="1">
        <v>-6.5820849749282004</v>
      </c>
      <c r="K63" s="1">
        <v>419200</v>
      </c>
      <c r="N63" s="37" t="s">
        <v>97</v>
      </c>
      <c r="O63" s="36">
        <v>2.6176707794010199E-7</v>
      </c>
      <c r="P63" s="36">
        <v>419200</v>
      </c>
    </row>
    <row r="64" spans="2:16" x14ac:dyDescent="0.2">
      <c r="I64" s="39" t="s">
        <v>99</v>
      </c>
      <c r="J64" s="1">
        <v>-6.7729947473891601</v>
      </c>
      <c r="K64" s="1">
        <v>522700</v>
      </c>
      <c r="N64" s="37" t="s">
        <v>99</v>
      </c>
      <c r="O64" s="36">
        <v>1.68657342366837E-7</v>
      </c>
      <c r="P64" s="36">
        <v>522700</v>
      </c>
    </row>
    <row r="65" spans="9:16" x14ac:dyDescent="0.2">
      <c r="I65" s="39" t="s">
        <v>99</v>
      </c>
      <c r="J65" s="1">
        <v>-6.71952526851722</v>
      </c>
      <c r="K65" s="1">
        <v>491800</v>
      </c>
      <c r="N65" s="37" t="s">
        <v>99</v>
      </c>
      <c r="O65" s="36">
        <v>1.90754473425559E-7</v>
      </c>
      <c r="P65" s="36">
        <v>491800</v>
      </c>
    </row>
    <row r="66" spans="9:16" x14ac:dyDescent="0.2">
      <c r="I66" s="39" t="s">
        <v>99</v>
      </c>
      <c r="J66" s="1">
        <v>-6.6519620051333801</v>
      </c>
      <c r="K66" s="1">
        <v>454900</v>
      </c>
      <c r="N66" s="37" t="s">
        <v>99</v>
      </c>
      <c r="O66" s="36">
        <v>2.2286301155975599E-7</v>
      </c>
      <c r="P66" s="36">
        <v>454900</v>
      </c>
    </row>
    <row r="67" spans="9:16" x14ac:dyDescent="0.2">
      <c r="I67" s="39" t="s">
        <v>100</v>
      </c>
      <c r="J67" s="1">
        <v>-6.9007289939119696</v>
      </c>
      <c r="K67" s="1">
        <v>602700</v>
      </c>
      <c r="N67" s="37" t="s">
        <v>100</v>
      </c>
      <c r="O67" s="36">
        <v>1.25681398929941E-7</v>
      </c>
      <c r="P67" s="36">
        <v>602700</v>
      </c>
    </row>
    <row r="68" spans="9:16" x14ac:dyDescent="0.2">
      <c r="I68" s="39" t="s">
        <v>100</v>
      </c>
      <c r="J68" s="1">
        <v>-6.8636903987274902</v>
      </c>
      <c r="K68" s="1">
        <v>578600</v>
      </c>
      <c r="N68" s="37" t="s">
        <v>100</v>
      </c>
      <c r="O68" s="36">
        <v>1.3687042042244E-7</v>
      </c>
      <c r="P68" s="36">
        <v>578600</v>
      </c>
    </row>
    <row r="69" spans="9:16" x14ac:dyDescent="0.2">
      <c r="I69" s="39" t="s">
        <v>100</v>
      </c>
      <c r="J69" s="1">
        <v>-6.87518472353403</v>
      </c>
      <c r="K69" s="1">
        <v>586000</v>
      </c>
      <c r="N69" s="37" t="s">
        <v>100</v>
      </c>
      <c r="O69" s="36">
        <v>1.33295435055962E-7</v>
      </c>
      <c r="P69" s="36">
        <v>586000</v>
      </c>
    </row>
    <row r="70" spans="9:16" x14ac:dyDescent="0.2">
      <c r="I70" s="39" t="s">
        <v>101</v>
      </c>
      <c r="J70" s="1">
        <v>-7.0227492238996598</v>
      </c>
      <c r="K70" s="1">
        <v>687300</v>
      </c>
      <c r="N70" s="37" t="s">
        <v>101</v>
      </c>
      <c r="O70" s="36">
        <v>9.4896626985938806E-8</v>
      </c>
      <c r="P70" s="36">
        <v>687300</v>
      </c>
    </row>
    <row r="71" spans="9:16" x14ac:dyDescent="0.2">
      <c r="I71" s="39" t="s">
        <v>101</v>
      </c>
      <c r="J71" s="1">
        <v>-7.0879105391919497</v>
      </c>
      <c r="K71" s="1">
        <v>735700</v>
      </c>
      <c r="N71" s="37" t="s">
        <v>101</v>
      </c>
      <c r="O71" s="36">
        <v>8.1675059740424994E-8</v>
      </c>
      <c r="P71" s="36">
        <v>735700</v>
      </c>
    </row>
    <row r="72" spans="9:16" x14ac:dyDescent="0.2">
      <c r="I72" s="39" t="s">
        <v>101</v>
      </c>
      <c r="J72" s="1">
        <v>-6.9264939914378196</v>
      </c>
      <c r="K72" s="1">
        <v>619900</v>
      </c>
      <c r="N72" s="37" t="s">
        <v>101</v>
      </c>
      <c r="O72" s="36">
        <v>1.1844207536122601E-7</v>
      </c>
      <c r="P72" s="36">
        <v>619900</v>
      </c>
    </row>
    <row r="73" spans="9:16" x14ac:dyDescent="0.2">
      <c r="I73" s="39" t="s">
        <v>97</v>
      </c>
      <c r="J73" s="1">
        <v>-6.6589371359150098</v>
      </c>
      <c r="K73" s="1">
        <v>458600</v>
      </c>
      <c r="N73" s="37" t="s">
        <v>97</v>
      </c>
      <c r="O73" s="36">
        <v>2.1931223666300001E-7</v>
      </c>
      <c r="P73" s="36">
        <v>458600</v>
      </c>
    </row>
    <row r="74" spans="9:16" x14ac:dyDescent="0.2">
      <c r="I74" s="39" t="s">
        <v>97</v>
      </c>
      <c r="J74" s="1">
        <v>-6.6909432121741901</v>
      </c>
      <c r="K74" s="1">
        <v>475900</v>
      </c>
      <c r="N74" s="37" t="s">
        <v>97</v>
      </c>
      <c r="O74" s="36">
        <v>2.0373084563010199E-7</v>
      </c>
      <c r="P74" s="36">
        <v>475900</v>
      </c>
    </row>
    <row r="75" spans="9:16" x14ac:dyDescent="0.2">
      <c r="I75" s="39" t="s">
        <v>97</v>
      </c>
      <c r="J75" s="1">
        <v>-6.62532597864561</v>
      </c>
      <c r="K75" s="1">
        <v>441000</v>
      </c>
      <c r="N75" s="37" t="s">
        <v>97</v>
      </c>
      <c r="O75" s="36">
        <v>2.3695944356439599E-7</v>
      </c>
      <c r="P75" s="36">
        <v>441000</v>
      </c>
    </row>
    <row r="76" spans="9:16" x14ac:dyDescent="0.2">
      <c r="I76" s="39" t="s">
        <v>102</v>
      </c>
      <c r="J76" s="1">
        <v>-6.7929147078519296</v>
      </c>
      <c r="K76" s="1">
        <v>534600</v>
      </c>
      <c r="N76" s="37" t="s">
        <v>102</v>
      </c>
      <c r="O76" s="36">
        <v>1.6109619848496499E-7</v>
      </c>
      <c r="P76" s="36">
        <v>534600</v>
      </c>
    </row>
    <row r="77" spans="9:16" x14ac:dyDescent="0.2">
      <c r="I77" s="39" t="s">
        <v>102</v>
      </c>
      <c r="J77" s="1">
        <v>-6.6768187669360302</v>
      </c>
      <c r="K77" s="1">
        <v>468200</v>
      </c>
      <c r="N77" s="37" t="s">
        <v>102</v>
      </c>
      <c r="O77" s="36">
        <v>2.1046565392893599E-7</v>
      </c>
      <c r="P77" s="36">
        <v>468200</v>
      </c>
    </row>
    <row r="78" spans="9:16" x14ac:dyDescent="0.2">
      <c r="I78" s="39" t="s">
        <v>102</v>
      </c>
      <c r="J78" s="1">
        <v>-6.62532597864561</v>
      </c>
      <c r="K78" s="1">
        <v>441000</v>
      </c>
      <c r="N78" s="37" t="s">
        <v>102</v>
      </c>
      <c r="O78" s="36">
        <v>2.3695944356439599E-7</v>
      </c>
      <c r="P78" s="36">
        <v>441000</v>
      </c>
    </row>
    <row r="79" spans="9:16" x14ac:dyDescent="0.2">
      <c r="I79" s="39" t="s">
        <v>103</v>
      </c>
      <c r="J79" s="1">
        <v>-6.9001233734307403</v>
      </c>
      <c r="K79" s="1">
        <v>602300</v>
      </c>
      <c r="N79" s="37" t="s">
        <v>103</v>
      </c>
      <c r="O79" s="36">
        <v>1.2585678297974701E-7</v>
      </c>
      <c r="P79" s="36">
        <v>602300</v>
      </c>
    </row>
    <row r="80" spans="9:16" x14ac:dyDescent="0.2">
      <c r="I80" s="39" t="s">
        <v>103</v>
      </c>
      <c r="J80" s="1">
        <v>-6.9136783353459803</v>
      </c>
      <c r="K80" s="1">
        <v>611300</v>
      </c>
      <c r="N80" s="37" t="s">
        <v>103</v>
      </c>
      <c r="O80" s="36">
        <v>1.2198927904881999E-7</v>
      </c>
      <c r="P80" s="36">
        <v>611300</v>
      </c>
    </row>
    <row r="81" spans="9:16" x14ac:dyDescent="0.2">
      <c r="I81" s="39" t="s">
        <v>103</v>
      </c>
      <c r="J81" s="1">
        <v>-6.7329219029419898</v>
      </c>
      <c r="K81" s="1">
        <v>499400</v>
      </c>
      <c r="N81" s="37" t="s">
        <v>103</v>
      </c>
      <c r="O81" s="36">
        <v>1.8496011938340599E-7</v>
      </c>
      <c r="P81" s="36">
        <v>499400</v>
      </c>
    </row>
    <row r="82" spans="9:16" x14ac:dyDescent="0.2">
      <c r="I82" s="39" t="s">
        <v>104</v>
      </c>
      <c r="J82" s="1">
        <v>-7.1417097021452696</v>
      </c>
      <c r="K82" s="1">
        <v>777300</v>
      </c>
      <c r="N82" s="37" t="s">
        <v>104</v>
      </c>
      <c r="O82" s="36">
        <v>7.2158965416403895E-8</v>
      </c>
      <c r="P82" s="36">
        <v>777300</v>
      </c>
    </row>
    <row r="83" spans="9:16" x14ac:dyDescent="0.2">
      <c r="I83" s="39" t="s">
        <v>104</v>
      </c>
      <c r="J83" s="1">
        <v>-7.1089567565887597</v>
      </c>
      <c r="K83" s="1">
        <v>751800</v>
      </c>
      <c r="N83" s="37" t="s">
        <v>104</v>
      </c>
      <c r="O83" s="36">
        <v>7.7811402526762706E-8</v>
      </c>
      <c r="P83" s="36">
        <v>751800</v>
      </c>
    </row>
    <row r="84" spans="9:16" x14ac:dyDescent="0.2">
      <c r="I84" s="39" t="s">
        <v>104</v>
      </c>
      <c r="J84" s="1">
        <v>-7.0370052921296997</v>
      </c>
      <c r="K84" s="1">
        <v>697700</v>
      </c>
      <c r="N84" s="37" t="s">
        <v>104</v>
      </c>
      <c r="O84" s="36">
        <v>9.1832140613740396E-8</v>
      </c>
      <c r="P84" s="36">
        <v>697700</v>
      </c>
    </row>
  </sheetData>
  <mergeCells count="2">
    <mergeCell ref="C59:H59"/>
    <mergeCell ref="I59:N5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BDFB1-129D-FC47-84DA-5BE8213B22B4}">
  <dimension ref="A1:S18"/>
  <sheetViews>
    <sheetView workbookViewId="0">
      <selection activeCell="G37" sqref="G37"/>
    </sheetView>
  </sheetViews>
  <sheetFormatPr baseColWidth="10" defaultRowHeight="16" x14ac:dyDescent="0.2"/>
  <sheetData>
    <row r="1" spans="1:19" x14ac:dyDescent="0.2">
      <c r="C1" s="1"/>
      <c r="D1" s="1"/>
      <c r="E1" s="1"/>
      <c r="F1" s="1"/>
      <c r="G1" s="1"/>
      <c r="H1" s="1"/>
      <c r="I1" s="1"/>
    </row>
    <row r="2" spans="1:19" x14ac:dyDescent="0.2">
      <c r="A2" t="s">
        <v>66</v>
      </c>
      <c r="C2" s="1"/>
      <c r="D2" s="1"/>
      <c r="E2" s="1"/>
      <c r="F2" s="1"/>
      <c r="G2" s="1"/>
      <c r="H2" s="1"/>
      <c r="I2" s="1"/>
    </row>
    <row r="3" spans="1:19" x14ac:dyDescent="0.2">
      <c r="B3" s="2" t="s">
        <v>3</v>
      </c>
      <c r="C3" s="2" t="s">
        <v>4</v>
      </c>
      <c r="D3" s="2"/>
      <c r="E3" s="2"/>
      <c r="F3" s="2"/>
      <c r="G3" s="2"/>
      <c r="H3" s="2"/>
      <c r="I3" s="2"/>
      <c r="J3" s="2"/>
      <c r="K3" s="7" t="s">
        <v>5</v>
      </c>
      <c r="L3" s="7"/>
      <c r="M3" s="7"/>
      <c r="N3" s="7"/>
      <c r="O3" s="7"/>
      <c r="P3" s="7"/>
      <c r="Q3" s="7"/>
      <c r="R3" s="7"/>
      <c r="S3" s="7"/>
    </row>
    <row r="4" spans="1:19" x14ac:dyDescent="0.2">
      <c r="B4" s="4" t="s">
        <v>6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5" t="s">
        <v>22</v>
      </c>
      <c r="L4" s="5" t="s">
        <v>23</v>
      </c>
      <c r="M4" s="5" t="s">
        <v>24</v>
      </c>
      <c r="N4" s="5" t="s">
        <v>20</v>
      </c>
      <c r="O4" s="5" t="s">
        <v>23</v>
      </c>
      <c r="P4" s="5" t="s">
        <v>17</v>
      </c>
      <c r="Q4" s="5" t="s">
        <v>25</v>
      </c>
      <c r="R4" s="5" t="s">
        <v>8</v>
      </c>
      <c r="S4" s="5" t="s">
        <v>26</v>
      </c>
    </row>
    <row r="5" spans="1:19" x14ac:dyDescent="0.2">
      <c r="B5" s="4" t="s">
        <v>27</v>
      </c>
      <c r="C5" s="4" t="s">
        <v>25</v>
      </c>
      <c r="D5" s="4" t="s">
        <v>29</v>
      </c>
      <c r="E5" s="4" t="s">
        <v>19</v>
      </c>
      <c r="F5" s="4" t="s">
        <v>14</v>
      </c>
      <c r="G5" s="4" t="s">
        <v>23</v>
      </c>
      <c r="H5" s="4" t="s">
        <v>30</v>
      </c>
      <c r="I5" s="4" t="s">
        <v>24</v>
      </c>
      <c r="J5" s="4" t="s">
        <v>17</v>
      </c>
      <c r="K5" s="5" t="s">
        <v>8</v>
      </c>
      <c r="L5" s="5" t="s">
        <v>18</v>
      </c>
      <c r="M5" s="5" t="s">
        <v>33</v>
      </c>
      <c r="N5" s="5" t="s">
        <v>34</v>
      </c>
      <c r="O5" s="5" t="s">
        <v>13</v>
      </c>
      <c r="P5" s="5" t="s">
        <v>34</v>
      </c>
      <c r="Q5" s="5" t="s">
        <v>7</v>
      </c>
      <c r="R5" s="5" t="s">
        <v>23</v>
      </c>
      <c r="S5" s="5" t="s">
        <v>20</v>
      </c>
    </row>
    <row r="6" spans="1:19" x14ac:dyDescent="0.2">
      <c r="B6" s="4" t="s">
        <v>35</v>
      </c>
      <c r="C6" s="4" t="s">
        <v>30</v>
      </c>
      <c r="D6" s="4" t="s">
        <v>36</v>
      </c>
      <c r="E6" s="4" t="s">
        <v>37</v>
      </c>
      <c r="F6" s="4" t="s">
        <v>24</v>
      </c>
      <c r="G6" s="4" t="s">
        <v>10</v>
      </c>
      <c r="H6" s="4" t="s">
        <v>38</v>
      </c>
      <c r="I6" s="4" t="s">
        <v>7</v>
      </c>
      <c r="J6" s="4" t="s">
        <v>23</v>
      </c>
      <c r="K6" s="5" t="s">
        <v>14</v>
      </c>
      <c r="L6" s="5" t="s">
        <v>25</v>
      </c>
      <c r="M6" s="5" t="s">
        <v>41</v>
      </c>
      <c r="N6" s="5" t="s">
        <v>19</v>
      </c>
      <c r="O6" s="5" t="s">
        <v>42</v>
      </c>
      <c r="P6" s="5" t="s">
        <v>29</v>
      </c>
      <c r="Q6" s="5" t="s">
        <v>33</v>
      </c>
      <c r="R6" s="5" t="s">
        <v>9</v>
      </c>
      <c r="S6" s="5" t="s">
        <v>24</v>
      </c>
    </row>
    <row r="7" spans="1:19" x14ac:dyDescent="0.2">
      <c r="B7" s="4" t="s">
        <v>43</v>
      </c>
      <c r="C7" s="4" t="s">
        <v>42</v>
      </c>
      <c r="D7" s="4" t="s">
        <v>44</v>
      </c>
      <c r="E7" s="4" t="s">
        <v>45</v>
      </c>
      <c r="F7" s="4" t="s">
        <v>25</v>
      </c>
      <c r="G7" s="4" t="s">
        <v>37</v>
      </c>
      <c r="H7" s="4" t="s">
        <v>46</v>
      </c>
      <c r="I7" s="4" t="s">
        <v>28</v>
      </c>
      <c r="J7" s="4" t="s">
        <v>18</v>
      </c>
      <c r="K7" s="5" t="s">
        <v>21</v>
      </c>
      <c r="L7" s="5" t="s">
        <v>19</v>
      </c>
      <c r="M7" s="5" t="s">
        <v>47</v>
      </c>
      <c r="N7" s="5" t="s">
        <v>30</v>
      </c>
      <c r="O7" s="5" t="s">
        <v>40</v>
      </c>
      <c r="P7" s="5" t="s">
        <v>33</v>
      </c>
      <c r="Q7" s="5" t="s">
        <v>39</v>
      </c>
      <c r="R7" s="5" t="s">
        <v>16</v>
      </c>
      <c r="S7" s="5" t="s">
        <v>10</v>
      </c>
    </row>
    <row r="8" spans="1:19" x14ac:dyDescent="0.2">
      <c r="B8" s="4" t="s">
        <v>48</v>
      </c>
      <c r="C8" s="4" t="s">
        <v>49</v>
      </c>
      <c r="D8" s="4" t="s">
        <v>50</v>
      </c>
      <c r="E8" s="4" t="s">
        <v>51</v>
      </c>
      <c r="F8" s="4" t="s">
        <v>31</v>
      </c>
      <c r="G8" s="4" t="s">
        <v>52</v>
      </c>
      <c r="H8" s="4" t="s">
        <v>53</v>
      </c>
      <c r="I8" s="4" t="s">
        <v>38</v>
      </c>
      <c r="J8" s="4" t="s">
        <v>10</v>
      </c>
      <c r="K8" s="5" t="s">
        <v>29</v>
      </c>
      <c r="L8" s="5" t="s">
        <v>28</v>
      </c>
      <c r="M8" s="5" t="s">
        <v>54</v>
      </c>
      <c r="N8" s="5" t="s">
        <v>37</v>
      </c>
      <c r="O8" s="5" t="s">
        <v>55</v>
      </c>
      <c r="P8" s="5" t="s">
        <v>32</v>
      </c>
      <c r="Q8" s="5" t="s">
        <v>56</v>
      </c>
      <c r="R8" s="5" t="s">
        <v>25</v>
      </c>
      <c r="S8" s="5" t="s">
        <v>7</v>
      </c>
    </row>
    <row r="9" spans="1:19" x14ac:dyDescent="0.2">
      <c r="B9" s="4" t="s">
        <v>57</v>
      </c>
      <c r="C9" s="4" t="s">
        <v>58</v>
      </c>
      <c r="D9" s="4" t="s">
        <v>59</v>
      </c>
      <c r="E9" s="4" t="s">
        <v>60</v>
      </c>
      <c r="F9" s="4" t="s">
        <v>42</v>
      </c>
      <c r="G9" s="4" t="s">
        <v>61</v>
      </c>
      <c r="H9" s="4" t="s">
        <v>62</v>
      </c>
      <c r="I9" s="4" t="s">
        <v>56</v>
      </c>
      <c r="J9" s="4" t="s">
        <v>29</v>
      </c>
      <c r="K9" s="5" t="s">
        <v>32</v>
      </c>
      <c r="L9" s="5" t="s">
        <v>39</v>
      </c>
      <c r="M9" s="5" t="s">
        <v>63</v>
      </c>
      <c r="N9" s="5" t="s">
        <v>42</v>
      </c>
      <c r="O9" s="5" t="s">
        <v>64</v>
      </c>
      <c r="P9" s="5" t="s">
        <v>39</v>
      </c>
      <c r="Q9" s="5" t="s">
        <v>65</v>
      </c>
      <c r="R9" s="5" t="s">
        <v>33</v>
      </c>
      <c r="S9" s="5" t="s">
        <v>42</v>
      </c>
    </row>
    <row r="10" spans="1:19" x14ac:dyDescent="0.2">
      <c r="B10" s="1">
        <v>0</v>
      </c>
      <c r="C10" s="1">
        <v>192.32499999999999</v>
      </c>
      <c r="D10" s="1">
        <v>204.31039999999999</v>
      </c>
      <c r="E10" s="1">
        <v>179.09780000000001</v>
      </c>
      <c r="F10" s="1">
        <v>137.18870000000001</v>
      </c>
      <c r="G10" s="1">
        <v>183.9119</v>
      </c>
      <c r="H10" s="1">
        <v>237.85919999999999</v>
      </c>
      <c r="I10" s="1">
        <v>171.91970000000001</v>
      </c>
      <c r="J10" s="1">
        <v>96.917670000000001</v>
      </c>
      <c r="K10" s="6">
        <v>118.7867</v>
      </c>
      <c r="L10" s="6">
        <v>138.80680000000001</v>
      </c>
      <c r="M10" s="6">
        <v>236.0275</v>
      </c>
      <c r="N10" s="6">
        <v>107.4817</v>
      </c>
      <c r="O10" s="6">
        <v>253.16249999999999</v>
      </c>
      <c r="P10" s="6">
        <v>137.18870000000001</v>
      </c>
      <c r="Q10" s="6">
        <v>191.17160000000001</v>
      </c>
      <c r="R10" s="6">
        <v>113.04</v>
      </c>
      <c r="S10" s="6">
        <v>122.05549999999999</v>
      </c>
    </row>
    <row r="11" spans="1:19" x14ac:dyDescent="0.2">
      <c r="B11" s="1">
        <v>3</v>
      </c>
      <c r="C11" s="1">
        <v>183.9119</v>
      </c>
      <c r="D11" s="1">
        <v>236.0275</v>
      </c>
      <c r="E11" s="1">
        <v>197.3364</v>
      </c>
      <c r="F11" s="1">
        <v>143.72040000000001</v>
      </c>
      <c r="G11" s="1">
        <v>181.30879999999999</v>
      </c>
      <c r="H11" s="1">
        <v>273.82060000000001</v>
      </c>
      <c r="I11" s="1">
        <v>187.30680000000001</v>
      </c>
      <c r="J11" s="1">
        <v>91.905709999999999</v>
      </c>
      <c r="K11" s="6">
        <v>130.8579</v>
      </c>
      <c r="L11" s="6">
        <v>161.4091</v>
      </c>
      <c r="M11" s="6">
        <v>266.51690000000002</v>
      </c>
      <c r="N11" s="6">
        <v>113.04</v>
      </c>
      <c r="O11" s="6">
        <v>266.00409999999999</v>
      </c>
      <c r="P11" s="6">
        <v>150.4562</v>
      </c>
      <c r="Q11" s="6">
        <v>228.22569999999999</v>
      </c>
      <c r="R11" s="6">
        <v>102.1086</v>
      </c>
      <c r="S11" s="6">
        <v>153.70609999999999</v>
      </c>
    </row>
    <row r="12" spans="1:19" x14ac:dyDescent="0.2">
      <c r="B12" s="1">
        <v>7</v>
      </c>
      <c r="C12" s="1">
        <v>219.74976000000001</v>
      </c>
      <c r="D12" s="1">
        <v>264.9375</v>
      </c>
      <c r="E12" s="1">
        <v>229.51673</v>
      </c>
      <c r="F12" s="1">
        <v>164.13408000000001</v>
      </c>
      <c r="G12" s="1">
        <v>208.11082669999999</v>
      </c>
      <c r="H12" s="1">
        <v>304.78933330000001</v>
      </c>
      <c r="I12" s="1">
        <v>211.61088000000001</v>
      </c>
      <c r="J12" s="1">
        <v>114.43206669999999</v>
      </c>
      <c r="K12" s="6">
        <v>96.917670000000001</v>
      </c>
      <c r="L12" s="6">
        <v>140.20728</v>
      </c>
      <c r="M12" s="6">
        <v>282.60000000000002</v>
      </c>
      <c r="N12" s="6">
        <v>87.06958333</v>
      </c>
      <c r="O12" s="6">
        <v>192.63795329999999</v>
      </c>
      <c r="P12" s="6">
        <v>124.7249867</v>
      </c>
      <c r="Q12" s="6">
        <v>242.70734669999999</v>
      </c>
      <c r="R12" s="6">
        <v>58.531170000000003</v>
      </c>
      <c r="S12" s="6">
        <v>119.71354669999999</v>
      </c>
    </row>
    <row r="13" spans="1:19" x14ac:dyDescent="0.2">
      <c r="B13" s="1">
        <v>10</v>
      </c>
      <c r="C13" s="1">
        <v>246.45650670000001</v>
      </c>
      <c r="D13" s="1">
        <v>284.14069330000001</v>
      </c>
      <c r="E13" s="1">
        <v>253.7847433</v>
      </c>
      <c r="F13" s="1">
        <v>187.9394667</v>
      </c>
      <c r="G13" s="1">
        <v>259.05</v>
      </c>
      <c r="H13" s="1">
        <v>342.49810000000002</v>
      </c>
      <c r="I13" s="1">
        <v>242.6294</v>
      </c>
      <c r="J13" s="1">
        <v>131.16409999999999</v>
      </c>
      <c r="K13" s="6">
        <v>73.584850000000003</v>
      </c>
      <c r="L13" s="6">
        <v>111.5998</v>
      </c>
      <c r="M13" s="6">
        <v>300.97579999999999</v>
      </c>
      <c r="N13" s="6">
        <v>61.56964</v>
      </c>
      <c r="O13" s="6">
        <v>149.55189999999999</v>
      </c>
      <c r="P13" s="6">
        <v>96.917670000000001</v>
      </c>
      <c r="Q13" s="6">
        <v>259.36239999999998</v>
      </c>
      <c r="R13" s="6">
        <v>41.60866</v>
      </c>
      <c r="S13" s="6">
        <v>105.0351</v>
      </c>
    </row>
    <row r="14" spans="1:19" x14ac:dyDescent="0.2">
      <c r="B14" s="1">
        <v>14</v>
      </c>
      <c r="C14" s="1">
        <v>283.37240000000003</v>
      </c>
      <c r="D14" s="1">
        <v>313.5478</v>
      </c>
      <c r="E14" s="1">
        <v>291.66730000000001</v>
      </c>
      <c r="F14" s="1">
        <v>212.83969999999999</v>
      </c>
      <c r="G14" s="1">
        <v>314.83730000000003</v>
      </c>
      <c r="H14" s="1">
        <v>383.18680000000001</v>
      </c>
      <c r="I14" s="1">
        <v>285.46159999999998</v>
      </c>
      <c r="J14" s="1">
        <v>157.8604</v>
      </c>
      <c r="K14" s="6">
        <v>57.876480000000001</v>
      </c>
      <c r="L14" s="6">
        <v>84.393780000000007</v>
      </c>
      <c r="M14" s="6">
        <v>320.08010000000002</v>
      </c>
      <c r="N14" s="6">
        <v>38.77272</v>
      </c>
      <c r="O14" s="6">
        <v>117.3214</v>
      </c>
      <c r="P14" s="6">
        <v>87.069580000000002</v>
      </c>
      <c r="Q14" s="6">
        <v>272.24849999999998</v>
      </c>
      <c r="R14" s="6">
        <v>33.49333</v>
      </c>
      <c r="S14" s="6">
        <v>89.672640000000001</v>
      </c>
    </row>
    <row r="15" spans="1:19" x14ac:dyDescent="0.2">
      <c r="B15" s="1">
        <v>17</v>
      </c>
      <c r="C15" s="1">
        <v>304.78930000000003</v>
      </c>
      <c r="D15" s="1">
        <v>339.92540000000002</v>
      </c>
      <c r="E15" s="1">
        <v>333.0582</v>
      </c>
      <c r="F15" s="1">
        <v>224.2405</v>
      </c>
      <c r="G15" s="1">
        <v>370.5462</v>
      </c>
      <c r="H15" s="1">
        <v>456.23779999999999</v>
      </c>
      <c r="I15" s="1">
        <v>310.2817</v>
      </c>
      <c r="J15" s="1">
        <v>184.6508</v>
      </c>
      <c r="K15" s="6">
        <v>47.688749999999999</v>
      </c>
      <c r="L15" s="6">
        <v>90.565969999999993</v>
      </c>
      <c r="M15" s="6">
        <v>299.25459999999998</v>
      </c>
      <c r="N15" s="6">
        <v>24.416640000000001</v>
      </c>
      <c r="O15" s="6">
        <v>102.24469999999999</v>
      </c>
      <c r="P15" s="6">
        <v>69.420689999999993</v>
      </c>
      <c r="Q15" s="6">
        <v>270.82499999999999</v>
      </c>
      <c r="R15" s="6">
        <v>50.939169999999997</v>
      </c>
      <c r="S15" s="6">
        <v>119.7135</v>
      </c>
    </row>
    <row r="16" spans="1:19" x14ac:dyDescent="0.2">
      <c r="B16" s="1">
        <v>21</v>
      </c>
      <c r="C16" s="1">
        <v>355.42180000000002</v>
      </c>
      <c r="D16" s="1">
        <v>390.92790000000002</v>
      </c>
      <c r="E16" s="1">
        <v>388.18880000000001</v>
      </c>
      <c r="F16" s="1">
        <v>252.18809999999999</v>
      </c>
      <c r="G16" s="1">
        <v>410.387</v>
      </c>
      <c r="H16" s="1">
        <v>500.64679999999998</v>
      </c>
      <c r="I16" s="1">
        <v>324.88529999999997</v>
      </c>
      <c r="J16" s="1">
        <v>206.80199999999999</v>
      </c>
      <c r="K16" s="6">
        <v>44.579630000000002</v>
      </c>
      <c r="L16" s="6">
        <v>96.140519999999995</v>
      </c>
      <c r="M16" s="6">
        <v>253.78469999999999</v>
      </c>
      <c r="N16" s="6">
        <v>41.60866</v>
      </c>
      <c r="O16" s="6">
        <v>88.477350000000001</v>
      </c>
      <c r="P16" s="6">
        <v>91.905709999999999</v>
      </c>
      <c r="Q16" s="6">
        <v>217.9683</v>
      </c>
      <c r="R16" s="6">
        <v>73.584850000000003</v>
      </c>
      <c r="S16" s="6">
        <v>110.5202</v>
      </c>
    </row>
    <row r="17" spans="2:19" x14ac:dyDescent="0.2">
      <c r="B17" s="1">
        <v>24</v>
      </c>
      <c r="C17" s="1">
        <v>411.18299999999999</v>
      </c>
      <c r="D17" s="1">
        <v>431.11360000000002</v>
      </c>
      <c r="E17" s="1">
        <v>437.70609999999999</v>
      </c>
      <c r="F17" s="1">
        <v>297.21719999999999</v>
      </c>
      <c r="G17" s="1">
        <v>457.15730000000002</v>
      </c>
      <c r="H17" s="1">
        <v>562.92250000000001</v>
      </c>
      <c r="I17" s="1">
        <v>361.87869999999998</v>
      </c>
      <c r="J17" s="1">
        <v>230.60159999999999</v>
      </c>
      <c r="K17" s="6">
        <v>61.56964</v>
      </c>
      <c r="L17" s="6">
        <v>101.43300000000001</v>
      </c>
      <c r="M17" s="6">
        <v>221.60239999999999</v>
      </c>
      <c r="N17" s="6">
        <v>69.420689999999993</v>
      </c>
      <c r="O17" s="6">
        <v>89.150880000000001</v>
      </c>
      <c r="P17" s="6">
        <v>107.4817</v>
      </c>
      <c r="Q17" s="6">
        <v>164.0917</v>
      </c>
      <c r="R17" s="6">
        <v>88.202600000000004</v>
      </c>
      <c r="S17" s="6">
        <v>99.734250000000003</v>
      </c>
    </row>
    <row r="18" spans="2:19" x14ac:dyDescent="0.2">
      <c r="B18" s="1">
        <v>28</v>
      </c>
      <c r="C18" s="1">
        <v>409.322</v>
      </c>
      <c r="D18" s="1">
        <v>469.52629999999999</v>
      </c>
      <c r="E18" s="1">
        <v>466.2099</v>
      </c>
      <c r="F18" s="1">
        <v>338.8929</v>
      </c>
      <c r="G18" s="1">
        <v>505.36989999999997</v>
      </c>
      <c r="H18" s="1">
        <v>559.47260000000006</v>
      </c>
      <c r="I18" s="1">
        <v>411.9554</v>
      </c>
      <c r="J18" s="1">
        <v>247.27500000000001</v>
      </c>
      <c r="K18" s="6">
        <v>91.905709999999999</v>
      </c>
      <c r="L18" s="6">
        <v>124.995</v>
      </c>
      <c r="M18" s="6">
        <v>237.85919999999999</v>
      </c>
      <c r="N18" s="6">
        <v>96.917670000000001</v>
      </c>
      <c r="O18" s="6">
        <v>113.9208</v>
      </c>
      <c r="P18" s="6">
        <v>124.72499999999999</v>
      </c>
      <c r="Q18" s="6">
        <v>159.68049999999999</v>
      </c>
      <c r="R18" s="6">
        <v>105.0351</v>
      </c>
      <c r="S18" s="6">
        <v>91.981070000000003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B90B7-3CF9-854D-B958-FA8CD1A3688C}">
  <dimension ref="A1:AG40"/>
  <sheetViews>
    <sheetView workbookViewId="0">
      <selection activeCell="D16" sqref="D16"/>
    </sheetView>
  </sheetViews>
  <sheetFormatPr baseColWidth="10" defaultRowHeight="16" x14ac:dyDescent="0.2"/>
  <sheetData>
    <row r="1" spans="1:13" x14ac:dyDescent="0.2">
      <c r="A1" t="s">
        <v>66</v>
      </c>
    </row>
    <row r="2" spans="1:13" x14ac:dyDescent="0.2">
      <c r="B2" s="2" t="s">
        <v>69</v>
      </c>
      <c r="C2" s="41" t="s">
        <v>67</v>
      </c>
      <c r="D2" s="41"/>
      <c r="E2" s="41"/>
      <c r="F2" s="41"/>
      <c r="G2" s="41"/>
      <c r="H2" s="41"/>
      <c r="I2" s="44" t="s">
        <v>68</v>
      </c>
      <c r="J2" s="44"/>
      <c r="K2" s="44"/>
      <c r="L2" s="44"/>
      <c r="M2" s="44"/>
    </row>
    <row r="3" spans="1:13" x14ac:dyDescent="0.2">
      <c r="B3" s="1">
        <v>-1</v>
      </c>
      <c r="C3" s="8">
        <v>60.84</v>
      </c>
      <c r="D3" s="8">
        <v>111.25</v>
      </c>
      <c r="E3" s="8">
        <v>66.400000000000006</v>
      </c>
      <c r="F3" s="8">
        <v>64.715000000000003</v>
      </c>
      <c r="G3" s="8">
        <v>50.953499999999998</v>
      </c>
      <c r="H3" s="8">
        <v>80.4315</v>
      </c>
      <c r="I3" s="9">
        <v>42.875</v>
      </c>
      <c r="J3" s="9">
        <v>37.043999999999997</v>
      </c>
      <c r="K3" s="9">
        <v>40.799999999999997</v>
      </c>
      <c r="L3" s="9">
        <v>156.64500000000001</v>
      </c>
      <c r="M3" s="9">
        <v>80.688000000000002</v>
      </c>
    </row>
    <row r="4" spans="1:13" x14ac:dyDescent="0.2">
      <c r="B4" s="1">
        <v>0</v>
      </c>
      <c r="C4" s="1">
        <v>131.14400000000001</v>
      </c>
      <c r="D4" s="1">
        <v>138.51</v>
      </c>
      <c r="E4" s="1">
        <v>75.9375</v>
      </c>
      <c r="F4" s="1">
        <v>82.369</v>
      </c>
      <c r="G4" s="1">
        <v>83.025000000000006</v>
      </c>
      <c r="H4" s="1">
        <v>163.072</v>
      </c>
      <c r="I4" s="6">
        <v>47.774999999999999</v>
      </c>
      <c r="J4" s="6">
        <v>113.4905</v>
      </c>
      <c r="K4" s="6">
        <v>78.415999999999997</v>
      </c>
      <c r="L4" s="6">
        <v>180.666</v>
      </c>
      <c r="M4" s="6">
        <v>96.8</v>
      </c>
    </row>
    <row r="5" spans="1:13" x14ac:dyDescent="0.2">
      <c r="B5" s="1">
        <v>1</v>
      </c>
      <c r="C5" s="1">
        <v>150.28149999999999</v>
      </c>
      <c r="D5" s="1">
        <v>239.61600000000001</v>
      </c>
      <c r="E5" s="1">
        <v>119.556</v>
      </c>
      <c r="F5" s="1">
        <v>158.36799999999999</v>
      </c>
      <c r="G5" s="1">
        <v>137.05199999999999</v>
      </c>
      <c r="H5" s="1">
        <v>245.19149999999999</v>
      </c>
      <c r="I5" s="6">
        <v>57.6</v>
      </c>
      <c r="J5" s="6">
        <v>71.792500000000004</v>
      </c>
      <c r="K5" s="6">
        <v>66.325500000000005</v>
      </c>
      <c r="L5" s="6">
        <v>163.154</v>
      </c>
      <c r="M5" s="6">
        <v>110.45</v>
      </c>
    </row>
    <row r="6" spans="1:13" x14ac:dyDescent="0.2">
      <c r="B6" s="1">
        <v>2</v>
      </c>
      <c r="C6" s="1">
        <v>166.21199999999999</v>
      </c>
      <c r="D6" s="1">
        <v>303.26400000000001</v>
      </c>
      <c r="E6" s="1">
        <v>151.38</v>
      </c>
      <c r="F6" s="1">
        <v>198</v>
      </c>
      <c r="G6" s="1">
        <v>176.41800000000001</v>
      </c>
      <c r="H6" s="1">
        <v>285.12</v>
      </c>
      <c r="I6" s="6">
        <v>52.6965</v>
      </c>
      <c r="J6" s="6">
        <v>65.596000000000004</v>
      </c>
      <c r="K6" s="6">
        <v>77.183999999999997</v>
      </c>
      <c r="L6" s="6">
        <v>165.69900000000001</v>
      </c>
      <c r="M6" s="6">
        <v>114.264</v>
      </c>
    </row>
    <row r="7" spans="1:13" x14ac:dyDescent="0.2">
      <c r="B7" s="1">
        <v>3</v>
      </c>
      <c r="C7" s="1">
        <v>193.43</v>
      </c>
      <c r="D7" s="1">
        <v>346.84649999999999</v>
      </c>
      <c r="E7" s="1">
        <v>171</v>
      </c>
      <c r="F7" s="1">
        <v>207</v>
      </c>
      <c r="G7" s="1">
        <v>221.04349999999999</v>
      </c>
      <c r="H7" s="1">
        <v>314.87</v>
      </c>
      <c r="I7" s="6">
        <v>38.587499999999999</v>
      </c>
      <c r="J7" s="6">
        <v>87.5</v>
      </c>
      <c r="K7" s="6">
        <v>84.64</v>
      </c>
      <c r="L7" s="6">
        <v>168.2</v>
      </c>
      <c r="M7" s="6">
        <v>111.375</v>
      </c>
    </row>
    <row r="8" spans="1:13" x14ac:dyDescent="0.2">
      <c r="B8" s="1">
        <v>4</v>
      </c>
      <c r="C8" s="1">
        <v>347.726</v>
      </c>
      <c r="D8" s="1">
        <v>484.07499999999999</v>
      </c>
      <c r="E8" s="1">
        <v>282.29599999999999</v>
      </c>
      <c r="F8" s="1">
        <v>216.2105</v>
      </c>
      <c r="G8" s="1">
        <v>307.08449999999999</v>
      </c>
      <c r="H8" s="1">
        <v>355.94</v>
      </c>
      <c r="I8" s="6">
        <v>40.823999999999998</v>
      </c>
      <c r="J8" s="6">
        <v>118.976</v>
      </c>
      <c r="K8" s="6">
        <v>126</v>
      </c>
      <c r="L8" s="6">
        <v>247.38399999999999</v>
      </c>
      <c r="M8" s="6">
        <v>122.59950000000001</v>
      </c>
    </row>
    <row r="9" spans="1:13" x14ac:dyDescent="0.2">
      <c r="B9" s="1">
        <v>5</v>
      </c>
      <c r="C9" s="1">
        <v>385.38499999999999</v>
      </c>
      <c r="D9" s="1">
        <v>554.47</v>
      </c>
      <c r="E9" s="1">
        <v>323.4375</v>
      </c>
      <c r="F9" s="1">
        <v>235.52</v>
      </c>
      <c r="G9" s="1">
        <v>330.75</v>
      </c>
      <c r="H9" s="1">
        <v>404.32</v>
      </c>
      <c r="I9" s="6">
        <v>43.2</v>
      </c>
      <c r="J9" s="6">
        <v>158.4</v>
      </c>
      <c r="K9" s="6">
        <v>100</v>
      </c>
      <c r="L9" s="6">
        <v>262.14999999999998</v>
      </c>
      <c r="M9" s="6">
        <v>111.375</v>
      </c>
    </row>
    <row r="10" spans="1:13" x14ac:dyDescent="0.2">
      <c r="B10" s="1">
        <v>6</v>
      </c>
      <c r="C10" s="1">
        <v>419.2</v>
      </c>
      <c r="D10" s="1">
        <v>588.24800000000005</v>
      </c>
      <c r="E10" s="1">
        <v>384</v>
      </c>
      <c r="F10" s="1">
        <v>406.80200000000002</v>
      </c>
      <c r="G10" s="1">
        <v>433.69799999999998</v>
      </c>
      <c r="H10" s="1">
        <v>591.29999999999995</v>
      </c>
      <c r="I10" s="6">
        <v>38.988</v>
      </c>
      <c r="J10" s="6">
        <v>182.27199999999999</v>
      </c>
      <c r="K10" s="6">
        <v>122.47199999999999</v>
      </c>
      <c r="L10" s="6">
        <v>440.89600000000002</v>
      </c>
      <c r="M10" s="6">
        <v>163.29599999999999</v>
      </c>
    </row>
    <row r="11" spans="1:13" x14ac:dyDescent="0.2">
      <c r="B11" s="1">
        <v>7</v>
      </c>
      <c r="C11" s="1">
        <v>448</v>
      </c>
      <c r="D11" s="1">
        <v>501.10550000000001</v>
      </c>
      <c r="E11" s="1">
        <v>468.512</v>
      </c>
      <c r="F11" s="1">
        <v>437.11250000000001</v>
      </c>
      <c r="G11" s="1">
        <v>529.98400000000004</v>
      </c>
      <c r="H11" s="1">
        <v>611.54999999999995</v>
      </c>
      <c r="I11" s="6">
        <v>36.1</v>
      </c>
      <c r="J11" s="6">
        <v>160.19999999999999</v>
      </c>
      <c r="K11" s="6">
        <v>105</v>
      </c>
      <c r="L11" s="6">
        <v>402.1875</v>
      </c>
      <c r="M11" s="6">
        <v>166.375</v>
      </c>
    </row>
    <row r="25" spans="4:33" x14ac:dyDescent="0.2">
      <c r="D25" s="2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</row>
    <row r="26" spans="4:33" x14ac:dyDescent="0.2"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4:33" x14ac:dyDescent="0.2"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4:33" x14ac:dyDescent="0.2"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4:33" x14ac:dyDescent="0.2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4:33" x14ac:dyDescent="0.2">
      <c r="D30" s="4"/>
      <c r="E30" s="1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4:33" x14ac:dyDescent="0.2"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4:33" x14ac:dyDescent="0.2">
      <c r="D32" s="1"/>
      <c r="E32" s="1"/>
      <c r="F32" s="1"/>
      <c r="G32" s="1"/>
      <c r="H32" s="1"/>
      <c r="I32" s="1"/>
      <c r="J32" s="1"/>
      <c r="K32" s="1"/>
      <c r="L32" s="1"/>
      <c r="M32" s="1"/>
      <c r="N32" s="4"/>
      <c r="O32" s="4"/>
      <c r="P32" s="4"/>
      <c r="Q32" s="4"/>
      <c r="R32" s="4"/>
      <c r="S32" s="4"/>
      <c r="T32" s="4"/>
      <c r="U32" s="4"/>
      <c r="V32" s="4"/>
      <c r="W32" s="4"/>
      <c r="X32" s="1"/>
      <c r="Y32" s="1"/>
      <c r="Z32" s="4"/>
      <c r="AA32" s="1"/>
      <c r="AB32" s="1"/>
      <c r="AC32" s="1"/>
      <c r="AD32" s="1"/>
      <c r="AE32" s="1"/>
      <c r="AF32" s="1"/>
      <c r="AG32" s="1"/>
    </row>
    <row r="33" spans="4:33" x14ac:dyDescent="0.2">
      <c r="D33" s="1"/>
      <c r="E33" s="1"/>
      <c r="F33" s="1"/>
      <c r="G33" s="1"/>
      <c r="H33" s="1"/>
      <c r="I33" s="1"/>
      <c r="J33" s="1"/>
      <c r="K33" s="1"/>
      <c r="L33" s="1"/>
      <c r="M33" s="1"/>
      <c r="N33" s="4"/>
      <c r="O33" s="4"/>
      <c r="P33" s="4"/>
      <c r="Q33" s="4"/>
      <c r="R33" s="4"/>
      <c r="S33" s="4"/>
      <c r="T33" s="4"/>
      <c r="U33" s="4"/>
      <c r="V33" s="4"/>
      <c r="W33" s="4"/>
      <c r="X33" s="1"/>
      <c r="Y33" s="1"/>
      <c r="Z33" s="4"/>
      <c r="AA33" s="1"/>
      <c r="AB33" s="1"/>
      <c r="AC33" s="1"/>
      <c r="AD33" s="1"/>
      <c r="AE33" s="1"/>
      <c r="AF33" s="1"/>
      <c r="AG33" s="1"/>
    </row>
    <row r="34" spans="4:33" x14ac:dyDescent="0.2">
      <c r="D34" s="1"/>
      <c r="E34" s="1"/>
      <c r="F34" s="1"/>
      <c r="G34" s="1"/>
      <c r="H34" s="1"/>
      <c r="I34" s="1"/>
      <c r="J34" s="1"/>
      <c r="K34" s="1"/>
      <c r="L34" s="1"/>
      <c r="M34" s="1"/>
      <c r="N34" s="4"/>
      <c r="O34" s="4"/>
      <c r="P34" s="4"/>
      <c r="Q34" s="4"/>
      <c r="R34" s="4"/>
      <c r="S34" s="4"/>
      <c r="T34" s="4"/>
      <c r="U34" s="4"/>
      <c r="V34" s="4"/>
      <c r="W34" s="4"/>
      <c r="X34" s="1"/>
      <c r="Y34" s="1"/>
      <c r="Z34" s="4"/>
      <c r="AA34" s="1"/>
      <c r="AB34" s="1"/>
      <c r="AC34" s="1"/>
      <c r="AD34" s="1"/>
      <c r="AE34" s="1"/>
      <c r="AF34" s="1"/>
      <c r="AG34" s="1"/>
    </row>
    <row r="35" spans="4:33" x14ac:dyDescent="0.2">
      <c r="D35" s="1"/>
      <c r="E35" s="1"/>
      <c r="F35" s="1"/>
      <c r="G35" s="1"/>
      <c r="H35" s="1"/>
      <c r="I35" s="1"/>
      <c r="J35" s="1"/>
      <c r="K35" s="1"/>
      <c r="L35" s="1"/>
      <c r="M35" s="1"/>
      <c r="N35" s="4"/>
      <c r="O35" s="4"/>
      <c r="P35" s="4"/>
      <c r="Q35" s="4"/>
      <c r="R35" s="4"/>
      <c r="S35" s="4"/>
      <c r="T35" s="4"/>
      <c r="U35" s="4"/>
      <c r="V35" s="4"/>
      <c r="W35" s="4"/>
      <c r="X35" s="1"/>
      <c r="Y35" s="1"/>
      <c r="Z35" s="4"/>
      <c r="AA35" s="1"/>
      <c r="AB35" s="1"/>
      <c r="AC35" s="1"/>
      <c r="AD35" s="1"/>
      <c r="AE35" s="1"/>
      <c r="AF35" s="1"/>
      <c r="AG35" s="1"/>
    </row>
    <row r="36" spans="4:33" x14ac:dyDescent="0.2">
      <c r="D36" s="1"/>
      <c r="E36" s="1"/>
      <c r="F36" s="1"/>
      <c r="G36" s="1"/>
      <c r="H36" s="1"/>
      <c r="I36" s="1"/>
      <c r="J36" s="1"/>
      <c r="K36" s="1"/>
      <c r="L36" s="1"/>
      <c r="M36" s="1"/>
      <c r="N36" s="4"/>
      <c r="O36" s="4"/>
      <c r="P36" s="4"/>
      <c r="Q36" s="4"/>
      <c r="R36" s="4"/>
      <c r="S36" s="4"/>
      <c r="T36" s="4"/>
      <c r="U36" s="4"/>
      <c r="V36" s="4"/>
      <c r="W36" s="4"/>
      <c r="X36" s="1"/>
      <c r="Y36" s="1"/>
      <c r="Z36" s="4"/>
      <c r="AA36" s="1"/>
      <c r="AB36" s="1"/>
      <c r="AC36" s="1"/>
      <c r="AD36" s="1"/>
      <c r="AE36" s="1"/>
      <c r="AF36" s="1"/>
      <c r="AG36" s="1"/>
    </row>
    <row r="37" spans="4:33" x14ac:dyDescent="0.2">
      <c r="D37" s="1"/>
      <c r="E37" s="1"/>
      <c r="F37" s="1"/>
      <c r="G37" s="1"/>
      <c r="H37" s="1"/>
      <c r="I37" s="1"/>
      <c r="J37" s="1"/>
      <c r="K37" s="1"/>
      <c r="L37" s="1"/>
      <c r="M37" s="1"/>
      <c r="N37" s="4"/>
      <c r="O37" s="4"/>
      <c r="P37" s="4"/>
      <c r="Q37" s="4"/>
      <c r="R37" s="4"/>
      <c r="S37" s="4"/>
      <c r="T37" s="4"/>
      <c r="U37" s="4"/>
      <c r="V37" s="4"/>
      <c r="W37" s="4"/>
      <c r="X37" s="1"/>
      <c r="Y37" s="1"/>
      <c r="Z37" s="4"/>
      <c r="AA37" s="1"/>
      <c r="AB37" s="1"/>
      <c r="AC37" s="1"/>
      <c r="AD37" s="1"/>
      <c r="AE37" s="1"/>
      <c r="AF37" s="1"/>
      <c r="AG37" s="1"/>
    </row>
    <row r="38" spans="4:33" x14ac:dyDescent="0.2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4"/>
      <c r="AA38" s="1"/>
      <c r="AB38" s="1"/>
      <c r="AC38" s="1"/>
      <c r="AD38" s="1"/>
      <c r="AE38" s="1"/>
      <c r="AF38" s="1"/>
      <c r="AG38" s="1"/>
    </row>
    <row r="39" spans="4:33" x14ac:dyDescent="0.2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4"/>
      <c r="AA39" s="1"/>
      <c r="AB39" s="1"/>
      <c r="AC39" s="1"/>
      <c r="AD39" s="1"/>
      <c r="AE39" s="1"/>
      <c r="AF39" s="1"/>
      <c r="AG39" s="1"/>
    </row>
    <row r="40" spans="4:33" x14ac:dyDescent="0.2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</sheetData>
  <mergeCells count="5">
    <mergeCell ref="E25:M25"/>
    <mergeCell ref="N25:W25"/>
    <mergeCell ref="X25:AG25"/>
    <mergeCell ref="C2:H2"/>
    <mergeCell ref="I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6a</vt:lpstr>
      <vt:lpstr>Figure 6b</vt:lpstr>
      <vt:lpstr>Figure 6c</vt:lpstr>
      <vt:lpstr>Figure 6d</vt:lpstr>
      <vt:lpstr>Figure 6e</vt:lpstr>
      <vt:lpstr>Figure 6f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Cheuk Man Cherie Au</dc:creator>
  <cp:lastModifiedBy>Cheuk Man Cherie Au</cp:lastModifiedBy>
  <dcterms:created xsi:type="dcterms:W3CDTF">2020-04-02T20:34:51Z</dcterms:created>
  <dcterms:modified xsi:type="dcterms:W3CDTF">2020-05-18T15:50:27Z</dcterms:modified>
</cp:coreProperties>
</file>