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8975"/>
  </bookViews>
  <sheets>
    <sheet name="HeP-F3 H3K9me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3" i="1"/>
  <c r="G3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L13" i="1" l="1"/>
  <c r="M13" i="1" s="1"/>
  <c r="K13" i="1"/>
  <c r="L26" i="1"/>
  <c r="M26" i="1" s="1"/>
  <c r="K26" i="1"/>
  <c r="L18" i="1"/>
  <c r="M18" i="1" s="1"/>
  <c r="K18" i="1"/>
  <c r="L12" i="1"/>
  <c r="M12" i="1" s="1"/>
  <c r="K12" i="1"/>
  <c r="L24" i="1"/>
  <c r="M24" i="1" s="1"/>
  <c r="K24" i="1"/>
  <c r="L19" i="1"/>
  <c r="M19" i="1" s="1"/>
  <c r="K19" i="1"/>
  <c r="L25" i="1"/>
  <c r="M25" i="1" s="1"/>
  <c r="K25" i="1"/>
  <c r="L10" i="1"/>
  <c r="M10" i="1" s="1"/>
  <c r="K10" i="1"/>
  <c r="L9" i="1"/>
  <c r="M9" i="1" s="1"/>
  <c r="K9" i="1"/>
  <c r="L22" i="1"/>
  <c r="M22" i="1" s="1"/>
  <c r="K22" i="1"/>
  <c r="L16" i="1"/>
  <c r="M16" i="1" s="1"/>
  <c r="K16" i="1"/>
  <c r="L6" i="1"/>
  <c r="M6" i="1" s="1"/>
  <c r="K6" i="1"/>
  <c r="L3" i="1"/>
  <c r="M3" i="1" s="1"/>
  <c r="K3" i="1"/>
  <c r="L7" i="1"/>
  <c r="M7" i="1" s="1"/>
  <c r="K7" i="1"/>
  <c r="L11" i="1"/>
  <c r="M11" i="1" s="1"/>
  <c r="K11" i="1"/>
  <c r="L23" i="1"/>
  <c r="M23" i="1" s="1"/>
  <c r="K23" i="1"/>
  <c r="L21" i="1"/>
  <c r="M21" i="1" s="1"/>
  <c r="K21" i="1"/>
  <c r="L15" i="1"/>
  <c r="M15" i="1" s="1"/>
  <c r="K15" i="1"/>
  <c r="L5" i="1"/>
  <c r="M5" i="1" s="1"/>
  <c r="K5" i="1"/>
  <c r="L17" i="1"/>
  <c r="M17" i="1" s="1"/>
  <c r="K17" i="1"/>
  <c r="L20" i="1"/>
  <c r="M20" i="1" s="1"/>
  <c r="K20" i="1"/>
  <c r="L14" i="1"/>
  <c r="M14" i="1" s="1"/>
  <c r="K14" i="1"/>
  <c r="K8" i="1"/>
  <c r="L8" i="1"/>
  <c r="M8" i="1" s="1"/>
  <c r="L4" i="1"/>
  <c r="M4" i="1" s="1"/>
  <c r="K4" i="1"/>
</calcChain>
</file>

<file path=xl/sharedStrings.xml><?xml version="1.0" encoding="utf-8"?>
<sst xmlns="http://schemas.openxmlformats.org/spreadsheetml/2006/main" count="47" uniqueCount="23">
  <si>
    <t>Mean %IP</t>
  </si>
  <si>
    <t>STDEV</t>
  </si>
  <si>
    <t>SEM</t>
  </si>
  <si>
    <t>Rad3</t>
  </si>
  <si>
    <t>Mac1</t>
  </si>
  <si>
    <t>Pol5</t>
  </si>
  <si>
    <t>Ura4</t>
  </si>
  <si>
    <t>Omh3</t>
  </si>
  <si>
    <t>Mpg1</t>
  </si>
  <si>
    <t>ChrI_LTR</t>
  </si>
  <si>
    <t>ChrIII_LTR</t>
  </si>
  <si>
    <t>No Antibody</t>
  </si>
  <si>
    <t>% Sat 1</t>
  </si>
  <si>
    <t>% Sat 2</t>
  </si>
  <si>
    <t>Mean %Sat</t>
  </si>
  <si>
    <t>H3K9me3</t>
  </si>
  <si>
    <t>%IP 1 (ChIP 36)</t>
  </si>
  <si>
    <t>%IP 2 (ChIP 42)</t>
  </si>
  <si>
    <t>NeoP</t>
  </si>
  <si>
    <t>GAPDH</t>
  </si>
  <si>
    <t>D5Z1</t>
  </si>
  <si>
    <t>D7Z1</t>
  </si>
  <si>
    <t>HeP3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</si>
</sst>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H8" sqref="H7:H8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6" width="10.1328125" customWidth="1"/>
    <col min="9" max="9" width="12.36328125" customWidth="1"/>
    <col min="10" max="10" width="12" customWidth="1"/>
    <col min="11" max="11" width="11.6328125" customWidth="1"/>
    <col min="12" max="12" width="11.7265625" customWidth="1"/>
    <col min="13" max="13" width="9.90625" customWidth="1"/>
  </cols>
  <sheetData>
    <row r="1" spans="1:13" x14ac:dyDescent="0.65">
      <c r="A1" t="s">
        <v>22</v>
      </c>
      <c r="C1" s="1" t="s">
        <v>16</v>
      </c>
      <c r="D1" s="1" t="s">
        <v>17</v>
      </c>
      <c r="E1" s="1" t="s">
        <v>0</v>
      </c>
      <c r="F1" s="1" t="s">
        <v>1</v>
      </c>
      <c r="G1" s="1" t="s">
        <v>2</v>
      </c>
      <c r="I1" s="1" t="s">
        <v>12</v>
      </c>
      <c r="J1" s="1" t="s">
        <v>13</v>
      </c>
      <c r="K1" s="1" t="s">
        <v>14</v>
      </c>
      <c r="L1" s="1" t="s">
        <v>1</v>
      </c>
      <c r="M1" s="1" t="s">
        <v>2</v>
      </c>
    </row>
    <row r="3" spans="1:13" x14ac:dyDescent="0.65">
      <c r="A3" s="2" t="s">
        <v>3</v>
      </c>
      <c r="B3" t="s">
        <v>11</v>
      </c>
      <c r="C3">
        <v>5.7933737115169102E-2</v>
      </c>
      <c r="D3">
        <v>5.3709783516583974E-2</v>
      </c>
      <c r="E3">
        <f>(C3+D3)/2</f>
        <v>5.5821760315876538E-2</v>
      </c>
      <c r="F3">
        <f>_xlfn.STDEV.P(C3,D3)</f>
        <v>2.1119767992925642E-3</v>
      </c>
      <c r="G3">
        <f>F3/(SQRT(2))</f>
        <v>1.4933931164884322E-3</v>
      </c>
      <c r="I3">
        <f>C3/$C$26</f>
        <v>0.20605642817932754</v>
      </c>
      <c r="J3">
        <f>D3/$D$26</f>
        <v>1.3304320371891108E-3</v>
      </c>
      <c r="K3">
        <f>(I3+J3)/2</f>
        <v>0.10369343010825832</v>
      </c>
      <c r="L3">
        <f>_xlfn.STDEV.P(I3,J3)</f>
        <v>0.10236299807106923</v>
      </c>
      <c r="M3">
        <f>L3/(SQRT(2))</f>
        <v>7.2381570078638532E-2</v>
      </c>
    </row>
    <row r="4" spans="1:13" ht="13.85" customHeight="1" x14ac:dyDescent="0.65">
      <c r="A4" s="3"/>
      <c r="B4" t="s">
        <v>15</v>
      </c>
      <c r="C4">
        <v>0.46572024611892637</v>
      </c>
      <c r="D4">
        <v>41.789653766833702</v>
      </c>
      <c r="E4">
        <f>(C4+D4)/2</f>
        <v>21.127687006476314</v>
      </c>
      <c r="F4">
        <f>_xlfn.STDEV.P(C4,D4)</f>
        <v>20.661966760357387</v>
      </c>
      <c r="G4">
        <f t="shared" ref="G4:G26" si="0">F4/(SQRT(2))</f>
        <v>14.610216808899748</v>
      </c>
      <c r="I4">
        <f>C4/$C$26</f>
        <v>1.6564553785869331</v>
      </c>
      <c r="J4">
        <f>D4/$D$26</f>
        <v>1.0351613906108759</v>
      </c>
      <c r="K4">
        <f>(I4+J4)/2</f>
        <v>1.3458083845989046</v>
      </c>
      <c r="L4">
        <f>_xlfn.STDEV.P(I4,J4)</f>
        <v>0.31064699398802809</v>
      </c>
      <c r="M4">
        <f t="shared" ref="M4:M26" si="1">L4/(SQRT(2))</f>
        <v>0.2196605960041513</v>
      </c>
    </row>
    <row r="5" spans="1:13" ht="13.85" customHeight="1" x14ac:dyDescent="0.65">
      <c r="A5" s="2" t="s">
        <v>4</v>
      </c>
      <c r="B5" t="s">
        <v>11</v>
      </c>
      <c r="C5">
        <v>5.499557760306114E-2</v>
      </c>
      <c r="D5">
        <v>0.13719161993929624</v>
      </c>
      <c r="E5">
        <f>(C5+D5)/2</f>
        <v>9.6093598771178693E-2</v>
      </c>
      <c r="F5">
        <f>_xlfn.STDEV.P(C5,D5)</f>
        <v>4.1098021168117539E-2</v>
      </c>
      <c r="G5">
        <f t="shared" si="0"/>
        <v>2.9060689461324184E-2</v>
      </c>
      <c r="I5">
        <f>C5/$C$26</f>
        <v>0.19560609846414748</v>
      </c>
      <c r="J5">
        <f>D5/$D$26</f>
        <v>3.3983403851321455E-3</v>
      </c>
      <c r="K5">
        <f>(I5+J5)/2</f>
        <v>9.9502219424639812E-2</v>
      </c>
      <c r="L5">
        <f>_xlfn.STDEV.P(I5,J5)</f>
        <v>9.6103879039507664E-2</v>
      </c>
      <c r="M5">
        <f t="shared" si="1"/>
        <v>6.7955704567167569E-2</v>
      </c>
    </row>
    <row r="6" spans="1:13" x14ac:dyDescent="0.65">
      <c r="A6" s="3"/>
      <c r="B6" t="s">
        <v>15</v>
      </c>
      <c r="C6">
        <v>0.63578813110583554</v>
      </c>
      <c r="D6">
        <v>63.450137379281813</v>
      </c>
      <c r="E6">
        <f>(C6+D6)/2</f>
        <v>32.042962755193827</v>
      </c>
      <c r="F6">
        <f>_xlfn.STDEV.P(C6,D6)</f>
        <v>31.40717462408799</v>
      </c>
      <c r="G6">
        <f t="shared" si="0"/>
        <v>22.208226154602674</v>
      </c>
      <c r="I6">
        <f>C6/$C$26</f>
        <v>2.2613461153738674</v>
      </c>
      <c r="J6">
        <f>D6/$D$26</f>
        <v>1.5717079832835612</v>
      </c>
      <c r="K6">
        <f>(I6+J6)/2</f>
        <v>1.9165270493287143</v>
      </c>
      <c r="L6">
        <f>_xlfn.STDEV.P(I6,J6)</f>
        <v>0.34481906604515311</v>
      </c>
      <c r="M6">
        <f t="shared" si="1"/>
        <v>0.24382389988293973</v>
      </c>
    </row>
    <row r="7" spans="1:13" x14ac:dyDescent="0.65">
      <c r="A7" s="2" t="s">
        <v>5</v>
      </c>
      <c r="B7" t="s">
        <v>11</v>
      </c>
      <c r="C7">
        <v>7.5304606157181792E-2</v>
      </c>
      <c r="D7">
        <v>0.22391599923891259</v>
      </c>
      <c r="E7">
        <f>(C7+D7)/2</f>
        <v>0.1496103026980472</v>
      </c>
      <c r="F7">
        <f>_xlfn.STDEV.P(C7,D7)</f>
        <v>7.4305696540865357E-2</v>
      </c>
      <c r="G7">
        <f t="shared" si="0"/>
        <v>5.254206190483568E-2</v>
      </c>
      <c r="I7">
        <f>C7/$C$26</f>
        <v>0.26784044915578176</v>
      </c>
      <c r="J7">
        <f>D7/$D$26</f>
        <v>5.5465689772269842E-3</v>
      </c>
      <c r="K7">
        <f>(I7+J7)/2</f>
        <v>0.13669350906650438</v>
      </c>
      <c r="L7">
        <f>_xlfn.STDEV.P(I7,J7)</f>
        <v>0.13114694008927738</v>
      </c>
      <c r="M7">
        <f t="shared" si="1"/>
        <v>9.2734890668993916E-2</v>
      </c>
    </row>
    <row r="8" spans="1:13" x14ac:dyDescent="0.65">
      <c r="A8" s="3"/>
      <c r="B8" t="s">
        <v>15</v>
      </c>
      <c r="C8">
        <v>0.55653124953318811</v>
      </c>
      <c r="D8">
        <v>44.365484352663266</v>
      </c>
      <c r="E8">
        <f>(C8+D8)/2</f>
        <v>22.461007801098226</v>
      </c>
      <c r="F8">
        <f>_xlfn.STDEV.P(C8,D8)</f>
        <v>21.90447655156504</v>
      </c>
      <c r="G8">
        <f t="shared" si="0"/>
        <v>15.488803907953361</v>
      </c>
      <c r="I8">
        <f>C8/$C$26</f>
        <v>1.9794483691085818</v>
      </c>
      <c r="J8">
        <f>D8/$D$26</f>
        <v>1.0989666661004169</v>
      </c>
      <c r="K8">
        <f>(I8+J8)/2</f>
        <v>1.5392075176044995</v>
      </c>
      <c r="L8">
        <f>_xlfn.STDEV.P(I8,J8)</f>
        <v>0.44024085150408171</v>
      </c>
      <c r="M8">
        <f t="shared" si="1"/>
        <v>0.31129729145387602</v>
      </c>
    </row>
    <row r="9" spans="1:13" x14ac:dyDescent="0.65">
      <c r="A9" s="2" t="s">
        <v>6</v>
      </c>
      <c r="B9" t="s">
        <v>11</v>
      </c>
      <c r="C9">
        <v>6.234563293973535E-2</v>
      </c>
      <c r="D9">
        <v>0.33537219262572088</v>
      </c>
      <c r="E9">
        <f>(C9+D9)/2</f>
        <v>0.1988589127827281</v>
      </c>
      <c r="F9">
        <f>_xlfn.STDEV.P(C9,D9)</f>
        <v>0.13651327984299277</v>
      </c>
      <c r="G9">
        <f t="shared" si="0"/>
        <v>9.6529465898997011E-2</v>
      </c>
      <c r="I9">
        <f>C9/$C$26</f>
        <v>0.22174848500801392</v>
      </c>
      <c r="J9">
        <f>D9/$D$26</f>
        <v>8.3074233452057507E-3</v>
      </c>
      <c r="K9">
        <f>(I9+J9)/2</f>
        <v>0.11502795417660984</v>
      </c>
      <c r="L9">
        <f>_xlfn.STDEV.P(I9,J9)</f>
        <v>0.10672053083140408</v>
      </c>
      <c r="M9">
        <f t="shared" si="1"/>
        <v>7.5462811042713837E-2</v>
      </c>
    </row>
    <row r="10" spans="1:13" x14ac:dyDescent="0.65">
      <c r="A10" s="3"/>
      <c r="B10" t="s">
        <v>15</v>
      </c>
      <c r="C10">
        <v>0.44455357679587815</v>
      </c>
      <c r="D10">
        <v>36.207390490636733</v>
      </c>
      <c r="E10">
        <f>(C10+D10)/2</f>
        <v>18.325972033716305</v>
      </c>
      <c r="F10">
        <f>_xlfn.STDEV.P(C10,D10)</f>
        <v>17.881418456920429</v>
      </c>
      <c r="G10">
        <f t="shared" si="0"/>
        <v>12.644072248122725</v>
      </c>
      <c r="I10">
        <f>C10/$C$26</f>
        <v>1.5811706050794037</v>
      </c>
      <c r="J10">
        <f>D10/$D$26</f>
        <v>0.89688449920647251</v>
      </c>
      <c r="K10">
        <f>(I10+J10)/2</f>
        <v>1.2390275521429381</v>
      </c>
      <c r="L10">
        <f>_xlfn.STDEV.P(I10,J10)</f>
        <v>0.34214305293646541</v>
      </c>
      <c r="M10">
        <f t="shared" si="1"/>
        <v>0.24193167286724257</v>
      </c>
    </row>
    <row r="11" spans="1:13" x14ac:dyDescent="0.65">
      <c r="A11" s="2" t="s">
        <v>7</v>
      </c>
      <c r="B11" t="s">
        <v>11</v>
      </c>
      <c r="C11">
        <v>5.3311823050786279E-2</v>
      </c>
      <c r="D11">
        <v>0.12472732489013391</v>
      </c>
      <c r="E11">
        <f>(C11+D11)/2</f>
        <v>8.9019573970460092E-2</v>
      </c>
      <c r="F11">
        <f>_xlfn.STDEV.P(C11,D11)</f>
        <v>3.5707750919673854E-2</v>
      </c>
      <c r="G11">
        <f t="shared" si="0"/>
        <v>2.5249192816221559E-2</v>
      </c>
      <c r="I11">
        <f>C11/$C$26</f>
        <v>0.18961738676956566</v>
      </c>
      <c r="J11">
        <f>D11/$D$26</f>
        <v>3.0895903517371517E-3</v>
      </c>
      <c r="K11">
        <f>(I11+J11)/2</f>
        <v>9.6353488560651401E-2</v>
      </c>
      <c r="L11">
        <f>_xlfn.STDEV.P(I11,J11)</f>
        <v>9.3263898208914245E-2</v>
      </c>
      <c r="M11">
        <f t="shared" si="1"/>
        <v>6.5947534863415161E-2</v>
      </c>
    </row>
    <row r="12" spans="1:13" x14ac:dyDescent="0.65">
      <c r="A12" s="2"/>
      <c r="B12" t="s">
        <v>15</v>
      </c>
      <c r="C12">
        <v>0.44983488446369024</v>
      </c>
      <c r="D12">
        <v>48.419316786089297</v>
      </c>
      <c r="E12">
        <f>(C12+D12)/2</f>
        <v>24.434575835276494</v>
      </c>
      <c r="F12">
        <f>_xlfn.STDEV.P(C12,D12)</f>
        <v>23.984740950812807</v>
      </c>
      <c r="G12">
        <f t="shared" si="0"/>
        <v>16.959772971322415</v>
      </c>
      <c r="I12">
        <f>C12/$C$26</f>
        <v>1.5999549516162423</v>
      </c>
      <c r="J12">
        <f>D12/$D$26</f>
        <v>1.1993831673354476</v>
      </c>
      <c r="K12">
        <f>(I12+J12)/2</f>
        <v>1.399669059475845</v>
      </c>
      <c r="L12">
        <f>_xlfn.STDEV.P(I12,J12)</f>
        <v>0.20028589214039719</v>
      </c>
      <c r="M12">
        <f t="shared" si="1"/>
        <v>0.14162351250847227</v>
      </c>
    </row>
    <row r="13" spans="1:13" x14ac:dyDescent="0.65">
      <c r="A13" s="2" t="s">
        <v>8</v>
      </c>
      <c r="B13" t="s">
        <v>11</v>
      </c>
      <c r="C13">
        <v>6.3035515632431177E-2</v>
      </c>
      <c r="D13">
        <v>6.1387933625479257E-2</v>
      </c>
      <c r="E13">
        <f>(C13+D13)/2</f>
        <v>6.2211724628955217E-2</v>
      </c>
      <c r="F13">
        <f>_xlfn.STDEV.P(C13,D13)</f>
        <v>8.237910034759599E-4</v>
      </c>
      <c r="G13">
        <f t="shared" si="0"/>
        <v>5.82508204838322E-4</v>
      </c>
      <c r="I13">
        <f>C13/$C$26</f>
        <v>0.22420223252368068</v>
      </c>
      <c r="J13">
        <f>D13/$D$26</f>
        <v>1.5206256336326189E-3</v>
      </c>
      <c r="K13">
        <f>(I13+J13)/2</f>
        <v>0.11286142907865665</v>
      </c>
      <c r="L13">
        <f>_xlfn.STDEV.P(I13,J13)</f>
        <v>0.11134080344502405</v>
      </c>
      <c r="M13">
        <f t="shared" si="1"/>
        <v>7.8729837138735007E-2</v>
      </c>
    </row>
    <row r="14" spans="1:13" x14ac:dyDescent="0.65">
      <c r="A14" s="3"/>
      <c r="B14" t="s">
        <v>15</v>
      </c>
      <c r="C14">
        <v>0.65040304827412287</v>
      </c>
      <c r="D14">
        <v>54.254543930029527</v>
      </c>
      <c r="E14">
        <f>(C14+D14)/2</f>
        <v>27.452473489151824</v>
      </c>
      <c r="F14">
        <f>_xlfn.STDEV.P(C14,D14)</f>
        <v>26.802070440877706</v>
      </c>
      <c r="G14">
        <f t="shared" si="0"/>
        <v>18.951925758584146</v>
      </c>
      <c r="I14">
        <f>C14/$C$26</f>
        <v>2.3133278755673676</v>
      </c>
      <c r="J14">
        <f>D14/$D$26</f>
        <v>1.3439261654314369</v>
      </c>
      <c r="K14">
        <f>(I14+J14)/2</f>
        <v>1.8286270204994022</v>
      </c>
      <c r="L14">
        <f>_xlfn.STDEV.P(I14,J14)</f>
        <v>0.48470085506796579</v>
      </c>
      <c r="M14">
        <f t="shared" si="1"/>
        <v>0.34273526146547656</v>
      </c>
    </row>
    <row r="15" spans="1:13" x14ac:dyDescent="0.65">
      <c r="A15" s="2" t="s">
        <v>9</v>
      </c>
      <c r="B15" t="s">
        <v>11</v>
      </c>
      <c r="C15">
        <v>5.0792402108497378E-2</v>
      </c>
      <c r="D15">
        <v>0.12842072810532354</v>
      </c>
      <c r="E15">
        <f>(C15+D15)/2</f>
        <v>8.9606565106910452E-2</v>
      </c>
      <c r="F15">
        <f>_xlfn.STDEV.P(C15,D15)</f>
        <v>3.8814162998413074E-2</v>
      </c>
      <c r="G15">
        <f t="shared" si="0"/>
        <v>2.744575786225786E-2</v>
      </c>
      <c r="I15">
        <f>C15/$C$26</f>
        <v>0.18065640986216852</v>
      </c>
      <c r="J15">
        <f>D15/$D$26</f>
        <v>3.1810787481152216E-3</v>
      </c>
      <c r="K15">
        <f>(I15+J15)/2</f>
        <v>9.1918744305141867E-2</v>
      </c>
      <c r="L15">
        <f>_xlfn.STDEV.P(I15,J15)</f>
        <v>8.873766555702664E-2</v>
      </c>
      <c r="M15">
        <f t="shared" si="1"/>
        <v>6.2747005062037467E-2</v>
      </c>
    </row>
    <row r="16" spans="1:13" x14ac:dyDescent="0.65">
      <c r="A16" s="3"/>
      <c r="B16" t="s">
        <v>15</v>
      </c>
      <c r="C16">
        <v>0.34576953456007009</v>
      </c>
      <c r="D16">
        <v>46.354647392860052</v>
      </c>
      <c r="E16">
        <f>(C16+D16)/2</f>
        <v>23.350208463710061</v>
      </c>
      <c r="F16">
        <f>_xlfn.STDEV.P(C16,D16)</f>
        <v>23.004438929149991</v>
      </c>
      <c r="G16">
        <f t="shared" si="0"/>
        <v>16.266594764193758</v>
      </c>
      <c r="I16">
        <f>C16/$C$26</f>
        <v>1.2298194249585417</v>
      </c>
      <c r="J16">
        <f>D16/$D$26</f>
        <v>1.1482397419275268</v>
      </c>
      <c r="K16">
        <f>(I16+J16)/2</f>
        <v>1.1890295834430342</v>
      </c>
      <c r="L16">
        <f>_xlfn.STDEV.P(I16,J16)</f>
        <v>4.0789841515507463E-2</v>
      </c>
      <c r="M16">
        <f t="shared" si="1"/>
        <v>2.8842773539139888E-2</v>
      </c>
    </row>
    <row r="17" spans="1:13" x14ac:dyDescent="0.65">
      <c r="A17" s="2" t="s">
        <v>10</v>
      </c>
      <c r="B17" t="s">
        <v>11</v>
      </c>
      <c r="C17">
        <v>7.4842568593645492E-2</v>
      </c>
      <c r="D17">
        <v>3.3087472134882875E-2</v>
      </c>
      <c r="E17">
        <f>(C17+D17)/2</f>
        <v>5.3965020364264184E-2</v>
      </c>
      <c r="F17">
        <f>_xlfn.STDEV.P(C17,D17)</f>
        <v>2.0877548229381305E-2</v>
      </c>
      <c r="G17">
        <f t="shared" si="0"/>
        <v>1.4762655927544718E-2</v>
      </c>
      <c r="I17">
        <f>C17/$C$26</f>
        <v>0.26619709219716359</v>
      </c>
      <c r="J17">
        <f>D17/$D$26</f>
        <v>8.19601757364334E-4</v>
      </c>
      <c r="K17">
        <f>(I17+J17)/2</f>
        <v>0.13350834697726396</v>
      </c>
      <c r="L17">
        <f>_xlfn.STDEV.P(I17,J17)</f>
        <v>0.13268874521989962</v>
      </c>
      <c r="M17">
        <f t="shared" si="1"/>
        <v>9.3825111532125111E-2</v>
      </c>
    </row>
    <row r="18" spans="1:13" x14ac:dyDescent="0.65">
      <c r="A18" s="2"/>
      <c r="B18" t="s">
        <v>15</v>
      </c>
      <c r="C18">
        <v>0.52740770213004962</v>
      </c>
      <c r="D18">
        <v>53.962618113051988</v>
      </c>
      <c r="E18">
        <f>(C18+D18)/2</f>
        <v>27.245012907591018</v>
      </c>
      <c r="F18">
        <f>_xlfn.STDEV.P(C18,D18)</f>
        <v>26.717605205460973</v>
      </c>
      <c r="G18">
        <f t="shared" si="0"/>
        <v>18.892199817846453</v>
      </c>
      <c r="I18">
        <f>C18/$C$26</f>
        <v>1.8758628858888093</v>
      </c>
      <c r="J18">
        <f>D18/$D$26</f>
        <v>1.3366949417332517</v>
      </c>
      <c r="K18">
        <f>(I18+J18)/2</f>
        <v>1.6062789138110305</v>
      </c>
      <c r="L18">
        <f>_xlfn.STDEV.P(I18,J18)</f>
        <v>0.2695839720777784</v>
      </c>
      <c r="M18">
        <f t="shared" si="1"/>
        <v>0.19062465475540197</v>
      </c>
    </row>
    <row r="19" spans="1:13" x14ac:dyDescent="0.65">
      <c r="A19" s="2" t="s">
        <v>18</v>
      </c>
      <c r="B19" t="s">
        <v>11</v>
      </c>
      <c r="C19">
        <v>4.0769289463090636E-2</v>
      </c>
      <c r="D19">
        <v>4.8953471542266848E-2</v>
      </c>
      <c r="E19">
        <f>(C19+D19)/2</f>
        <v>4.4861380502678738E-2</v>
      </c>
      <c r="F19">
        <f>_xlfn.STDEV.P(C19,D19)</f>
        <v>4.0920910395881062E-3</v>
      </c>
      <c r="G19">
        <f t="shared" si="0"/>
        <v>2.8935453233254584E-3</v>
      </c>
      <c r="I19">
        <f>C19/$C$26</f>
        <v>0.14500659865033858</v>
      </c>
      <c r="J19">
        <f>D19/$D$26</f>
        <v>1.2126145854106315E-3</v>
      </c>
      <c r="K19">
        <f>(I19+J19)/2</f>
        <v>7.3109606617874606E-2</v>
      </c>
      <c r="L19">
        <f>_xlfn.STDEV.P(I19,J19)</f>
        <v>7.1896992032463969E-2</v>
      </c>
      <c r="M19">
        <f t="shared" si="1"/>
        <v>5.0838850613070447E-2</v>
      </c>
    </row>
    <row r="20" spans="1:13" x14ac:dyDescent="0.65">
      <c r="A20" s="3"/>
      <c r="B20" t="s">
        <v>15</v>
      </c>
      <c r="C20">
        <v>0.26161087505364916</v>
      </c>
      <c r="D20">
        <v>24.925838055246356</v>
      </c>
      <c r="E20">
        <f>(C20+D20)/2</f>
        <v>12.593724465150002</v>
      </c>
      <c r="F20">
        <f>_xlfn.STDEV.P(C20,D20)</f>
        <v>12.332113590096354</v>
      </c>
      <c r="G20">
        <f t="shared" si="0"/>
        <v>8.7201211459199115</v>
      </c>
      <c r="I20">
        <f>C20/$C$26</f>
        <v>0.93048722852558108</v>
      </c>
      <c r="J20">
        <f>D20/$D$26</f>
        <v>0.6174318965975315</v>
      </c>
      <c r="K20">
        <f>(I20+J20)/2</f>
        <v>0.77395956256155629</v>
      </c>
      <c r="L20">
        <f>_xlfn.STDEV.P(I20,J20)</f>
        <v>0.15652766596402504</v>
      </c>
      <c r="M20">
        <f t="shared" si="1"/>
        <v>0.11068177404646484</v>
      </c>
    </row>
    <row r="21" spans="1:13" x14ac:dyDescent="0.65">
      <c r="A21" s="2" t="s">
        <v>19</v>
      </c>
      <c r="B21" t="s">
        <v>11</v>
      </c>
      <c r="C21">
        <v>3.9853201076465838E-2</v>
      </c>
      <c r="D21">
        <v>3.7988480474996041E-2</v>
      </c>
      <c r="E21">
        <f>(C21+D21)/2</f>
        <v>3.8920840775730936E-2</v>
      </c>
      <c r="F21">
        <f>_xlfn.STDEV.P(C21,D21)</f>
        <v>9.3236030073489892E-4</v>
      </c>
      <c r="G21">
        <f t="shared" si="0"/>
        <v>6.5927829115877581E-4</v>
      </c>
      <c r="I21">
        <f>C21/$C$26</f>
        <v>0.14174829165610461</v>
      </c>
      <c r="J21">
        <f>D21/$D$26</f>
        <v>9.4100344776966319E-4</v>
      </c>
      <c r="K21">
        <f>(I21+J21)/2</f>
        <v>7.1344647551937132E-2</v>
      </c>
      <c r="L21">
        <f>_xlfn.STDEV.P(I21,J21)</f>
        <v>7.0403644104167482E-2</v>
      </c>
      <c r="M21">
        <f t="shared" si="1"/>
        <v>4.978289416630112E-2</v>
      </c>
    </row>
    <row r="22" spans="1:13" x14ac:dyDescent="0.65">
      <c r="A22" s="3"/>
      <c r="B22" t="s">
        <v>15</v>
      </c>
      <c r="C22">
        <v>5.559271913559688E-2</v>
      </c>
      <c r="D22">
        <v>1.3524629839312428</v>
      </c>
      <c r="E22">
        <f>(C22+D22)/2</f>
        <v>0.70402785153341985</v>
      </c>
      <c r="F22">
        <f>_xlfn.STDEV.P(C22,D22)</f>
        <v>0.64843513239782291</v>
      </c>
      <c r="G22">
        <f t="shared" si="0"/>
        <v>0.45851287927809731</v>
      </c>
      <c r="I22">
        <f>C22/$C$26</f>
        <v>0.19772998788400722</v>
      </c>
      <c r="J22">
        <f>D22/$D$26</f>
        <v>3.3501532963336529E-2</v>
      </c>
      <c r="K22">
        <f>(I22+J22)/2</f>
        <v>0.11561576042367187</v>
      </c>
      <c r="L22">
        <f>_xlfn.STDEV.P(I22,J22)</f>
        <v>8.2114227460335337E-2</v>
      </c>
      <c r="M22">
        <f t="shared" si="1"/>
        <v>5.8063527069097724E-2</v>
      </c>
    </row>
    <row r="23" spans="1:13" x14ac:dyDescent="0.65">
      <c r="A23" s="2" t="s">
        <v>20</v>
      </c>
      <c r="B23" t="s">
        <v>11</v>
      </c>
      <c r="C23">
        <v>2.3402485084572232E-2</v>
      </c>
      <c r="D23">
        <v>2.3465122119389177E-2</v>
      </c>
      <c r="E23">
        <f>(C23+D23)/2</f>
        <v>2.3433803601980704E-2</v>
      </c>
      <c r="F23">
        <f>_xlfn.STDEV.P(C23,D23)</f>
        <v>3.1318517408472635E-5</v>
      </c>
      <c r="G23">
        <f t="shared" si="0"/>
        <v>2.2145536036239937E-5</v>
      </c>
      <c r="I23">
        <f>C23/$C$26</f>
        <v>8.3237034708474059E-2</v>
      </c>
      <c r="J23">
        <f>D23/$D$26</f>
        <v>5.812488559845116E-4</v>
      </c>
      <c r="K23">
        <f>(I23+J23)/2</f>
        <v>4.1909141782229285E-2</v>
      </c>
      <c r="L23">
        <f>_xlfn.STDEV.P(I23,J23)</f>
        <v>4.1327892926244773E-2</v>
      </c>
      <c r="M23">
        <f t="shared" si="1"/>
        <v>2.9223233340299228E-2</v>
      </c>
    </row>
    <row r="24" spans="1:13" x14ac:dyDescent="0.65">
      <c r="A24" s="3"/>
      <c r="B24" t="s">
        <v>15</v>
      </c>
      <c r="C24">
        <v>0.2195056634082079</v>
      </c>
      <c r="D24">
        <v>41.148156493647939</v>
      </c>
      <c r="E24">
        <f>(C24+D24)/2</f>
        <v>20.683831078528073</v>
      </c>
      <c r="F24">
        <f>_xlfn.STDEV.P(C24,D24)</f>
        <v>20.464325415119866</v>
      </c>
      <c r="G24">
        <f t="shared" si="0"/>
        <v>14.470463273439465</v>
      </c>
      <c r="I24">
        <f>C24/$C$26</f>
        <v>0.78072907461697438</v>
      </c>
      <c r="J24">
        <f>D24/$D$26</f>
        <v>1.0192710170488177</v>
      </c>
      <c r="K24">
        <f>(I24+J24)/2</f>
        <v>0.90000004583289606</v>
      </c>
      <c r="L24">
        <f>_xlfn.STDEV.P(I24,J24)</f>
        <v>0.11927097121592153</v>
      </c>
      <c r="M24">
        <f t="shared" si="1"/>
        <v>8.4337312545483628E-2</v>
      </c>
    </row>
    <row r="25" spans="1:13" x14ac:dyDescent="0.65">
      <c r="A25" s="2" t="s">
        <v>21</v>
      </c>
      <c r="B25" t="s">
        <v>11</v>
      </c>
      <c r="C25">
        <v>4.1899326592978223E-2</v>
      </c>
      <c r="D25">
        <v>3.2673397124717375E-2</v>
      </c>
      <c r="E25">
        <f>(C25+D25)/2</f>
        <v>3.7286361858847802E-2</v>
      </c>
      <c r="F25">
        <f>_xlfn.STDEV.P(C25,D25)</f>
        <v>4.6129647341304238E-3</v>
      </c>
      <c r="G25">
        <f t="shared" si="0"/>
        <v>3.2618586448780215E-3</v>
      </c>
      <c r="I25">
        <f>C25/$C$26</f>
        <v>0.1490258700850772</v>
      </c>
      <c r="J25">
        <f>D25/$D$26</f>
        <v>8.0934480559029665E-4</v>
      </c>
      <c r="K25">
        <f>(I25+J25)/2</f>
        <v>7.4917607445333753E-2</v>
      </c>
      <c r="L25">
        <f>_xlfn.STDEV.P(I25,J25)</f>
        <v>7.4108262639743447E-2</v>
      </c>
      <c r="M25">
        <f t="shared" si="1"/>
        <v>5.240245505451626E-2</v>
      </c>
    </row>
    <row r="26" spans="1:13" x14ac:dyDescent="0.65">
      <c r="A26" s="3"/>
      <c r="B26" t="s">
        <v>15</v>
      </c>
      <c r="C26">
        <v>0.28115471876834786</v>
      </c>
      <c r="D26">
        <v>40.370182027531506</v>
      </c>
      <c r="E26">
        <f>(C26+D26)/2</f>
        <v>20.325668373149927</v>
      </c>
      <c r="F26">
        <f>_xlfn.STDEV.P(C26,D26)</f>
        <v>20.044513654381579</v>
      </c>
      <c r="G26">
        <f t="shared" si="0"/>
        <v>14.173611530599558</v>
      </c>
      <c r="I26">
        <f>C26/$C$26</f>
        <v>1</v>
      </c>
      <c r="J26">
        <f>D26/$D$26</f>
        <v>1</v>
      </c>
      <c r="K26">
        <f>(I26+J26)/2</f>
        <v>1</v>
      </c>
      <c r="L26">
        <f>_xlfn.STDEV.P(I26,J26)</f>
        <v>0</v>
      </c>
      <c r="M26">
        <f t="shared" si="1"/>
        <v>0</v>
      </c>
    </row>
    <row r="27" spans="1:13" x14ac:dyDescent="0.65">
      <c r="A27" s="3"/>
    </row>
    <row r="28" spans="1:13" x14ac:dyDescent="0.65">
      <c r="A28" s="3"/>
    </row>
    <row r="29" spans="1:13" x14ac:dyDescent="0.65">
      <c r="A29" s="3"/>
    </row>
    <row r="30" spans="1:13" x14ac:dyDescent="0.65">
      <c r="A3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HeP-F3 H3K9me3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2016-06-03T09:50:09Z</dcterms:created>
  <dcterms:modified xsi:type="dcterms:W3CDTF">2020-04-27T10:05:47Z</dcterms:modified>
</cp:coreProperties>
</file>