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NP-T4 H3K9me3" sheetId="2" r:id="rId1"/>
    <sheet name="No Antibody" sheetId="4" r:id="rId2"/>
    <sheet name="All dat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4" l="1"/>
  <c r="D22" i="4"/>
  <c r="D23" i="4"/>
  <c r="D24" i="4"/>
  <c r="D25" i="4"/>
  <c r="D26" i="4"/>
  <c r="D27" i="4"/>
  <c r="D28" i="4"/>
  <c r="D29" i="4"/>
  <c r="D30" i="4"/>
  <c r="D31" i="4"/>
  <c r="D32" i="4"/>
  <c r="D33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D20" i="4"/>
  <c r="C20" i="4"/>
  <c r="B20" i="4"/>
  <c r="F33" i="4" l="1"/>
  <c r="G29" i="4"/>
  <c r="H29" i="4" s="1"/>
  <c r="G28" i="4"/>
  <c r="H28" i="4" s="1"/>
  <c r="F27" i="4"/>
  <c r="G27" i="4"/>
  <c r="H27" i="4" s="1"/>
  <c r="G26" i="4"/>
  <c r="H26" i="4" s="1"/>
  <c r="F25" i="4"/>
  <c r="F21" i="4"/>
  <c r="G16" i="4"/>
  <c r="H16" i="4" s="1"/>
  <c r="F16" i="4"/>
  <c r="G15" i="4"/>
  <c r="H15" i="4" s="1"/>
  <c r="F15" i="4"/>
  <c r="G14" i="4"/>
  <c r="H14" i="4" s="1"/>
  <c r="F14" i="4"/>
  <c r="G13" i="4"/>
  <c r="H13" i="4" s="1"/>
  <c r="F13" i="4"/>
  <c r="G12" i="4"/>
  <c r="H12" i="4" s="1"/>
  <c r="F12" i="4"/>
  <c r="G11" i="4"/>
  <c r="H11" i="4" s="1"/>
  <c r="F11" i="4"/>
  <c r="G10" i="4"/>
  <c r="H10" i="4" s="1"/>
  <c r="F10" i="4"/>
  <c r="G9" i="4"/>
  <c r="H9" i="4" s="1"/>
  <c r="F9" i="4"/>
  <c r="G8" i="4"/>
  <c r="H8" i="4" s="1"/>
  <c r="F8" i="4"/>
  <c r="G7" i="4"/>
  <c r="H7" i="4" s="1"/>
  <c r="F7" i="4"/>
  <c r="G6" i="4"/>
  <c r="H6" i="4" s="1"/>
  <c r="F6" i="4"/>
  <c r="G5" i="4"/>
  <c r="H5" i="4" s="1"/>
  <c r="F5" i="4"/>
  <c r="G4" i="4"/>
  <c r="H4" i="4" s="1"/>
  <c r="F4" i="4"/>
  <c r="G3" i="4"/>
  <c r="H3" i="4" s="1"/>
  <c r="F3" i="4"/>
  <c r="F31" i="4" l="1"/>
  <c r="G22" i="4"/>
  <c r="H22" i="4" s="1"/>
  <c r="G30" i="4"/>
  <c r="H30" i="4" s="1"/>
  <c r="G20" i="4"/>
  <c r="H20" i="4" s="1"/>
  <c r="F23" i="4"/>
  <c r="F28" i="4"/>
  <c r="G31" i="4"/>
  <c r="H31" i="4" s="1"/>
  <c r="F24" i="4"/>
  <c r="F29" i="4"/>
  <c r="F32" i="4"/>
  <c r="G21" i="4"/>
  <c r="H21" i="4" s="1"/>
  <c r="G25" i="4"/>
  <c r="H25" i="4" s="1"/>
  <c r="G32" i="4"/>
  <c r="H32" i="4" s="1"/>
  <c r="G24" i="4"/>
  <c r="H24" i="4" s="1"/>
  <c r="G33" i="4"/>
  <c r="H33" i="4" s="1"/>
  <c r="G23" i="4"/>
  <c r="H23" i="4" s="1"/>
  <c r="F20" i="4"/>
  <c r="F22" i="4"/>
  <c r="F26" i="4"/>
  <c r="F30" i="4"/>
  <c r="G16" i="2"/>
  <c r="H16" i="2" s="1"/>
  <c r="F16" i="2"/>
  <c r="G15" i="2"/>
  <c r="H15" i="2" s="1"/>
  <c r="F15" i="2"/>
  <c r="G14" i="2"/>
  <c r="H14" i="2" s="1"/>
  <c r="F14" i="2"/>
  <c r="G13" i="2"/>
  <c r="H13" i="2" s="1"/>
  <c r="F13" i="2"/>
  <c r="G12" i="2"/>
  <c r="H12" i="2" s="1"/>
  <c r="F12" i="2"/>
  <c r="H11" i="2"/>
  <c r="G11" i="2"/>
  <c r="F11" i="2"/>
  <c r="G10" i="2"/>
  <c r="H10" i="2" s="1"/>
  <c r="F10" i="2"/>
  <c r="G9" i="2"/>
  <c r="H9" i="2" s="1"/>
  <c r="F9" i="2"/>
  <c r="H8" i="2"/>
  <c r="G8" i="2"/>
  <c r="F8" i="2"/>
  <c r="G7" i="2"/>
  <c r="H7" i="2" s="1"/>
  <c r="F7" i="2"/>
  <c r="G6" i="2"/>
  <c r="H6" i="2" s="1"/>
  <c r="F6" i="2"/>
  <c r="G5" i="2"/>
  <c r="H5" i="2" s="1"/>
  <c r="F5" i="2"/>
  <c r="G4" i="2"/>
  <c r="H4" i="2" s="1"/>
  <c r="F4" i="2"/>
  <c r="G3" i="2"/>
  <c r="H3" i="2" s="1"/>
  <c r="F3" i="2"/>
  <c r="G26" i="2" l="1"/>
  <c r="H26" i="2" s="1"/>
  <c r="D33" i="2"/>
  <c r="C33" i="2"/>
  <c r="B33" i="2"/>
  <c r="F33" i="2" s="1"/>
  <c r="D32" i="2"/>
  <c r="C32" i="2"/>
  <c r="B32" i="2"/>
  <c r="F32" i="2" s="1"/>
  <c r="D31" i="2"/>
  <c r="C31" i="2"/>
  <c r="B31" i="2"/>
  <c r="F31" i="2" s="1"/>
  <c r="D30" i="2"/>
  <c r="C30" i="2"/>
  <c r="B30" i="2"/>
  <c r="D29" i="2"/>
  <c r="C29" i="2"/>
  <c r="B29" i="2"/>
  <c r="D28" i="2"/>
  <c r="C28" i="2"/>
  <c r="B28" i="2"/>
  <c r="G28" i="2" s="1"/>
  <c r="H28" i="2" s="1"/>
  <c r="D27" i="2"/>
  <c r="C27" i="2"/>
  <c r="B27" i="2"/>
  <c r="G27" i="2" s="1"/>
  <c r="H27" i="2" s="1"/>
  <c r="D26" i="2"/>
  <c r="C26" i="2"/>
  <c r="B26" i="2"/>
  <c r="F26" i="2" s="1"/>
  <c r="D25" i="2"/>
  <c r="C25" i="2"/>
  <c r="B25" i="2"/>
  <c r="F25" i="2" s="1"/>
  <c r="D24" i="2"/>
  <c r="C24" i="2"/>
  <c r="B24" i="2"/>
  <c r="D23" i="2"/>
  <c r="C23" i="2"/>
  <c r="B23" i="2"/>
  <c r="G23" i="2" s="1"/>
  <c r="H23" i="2" s="1"/>
  <c r="D22" i="2"/>
  <c r="C22" i="2"/>
  <c r="B22" i="2"/>
  <c r="D21" i="2"/>
  <c r="C21" i="2"/>
  <c r="B21" i="2"/>
  <c r="D20" i="2"/>
  <c r="C20" i="2"/>
  <c r="B20" i="2"/>
  <c r="G20" i="2" s="1"/>
  <c r="H20" i="2" s="1"/>
  <c r="G22" i="2" l="1"/>
  <c r="H22" i="2" s="1"/>
  <c r="F30" i="2"/>
  <c r="F23" i="2"/>
  <c r="G21" i="2"/>
  <c r="H21" i="2" s="1"/>
  <c r="F29" i="2"/>
  <c r="F24" i="2"/>
  <c r="G32" i="2"/>
  <c r="H32" i="2" s="1"/>
  <c r="G29" i="2"/>
  <c r="H29" i="2" s="1"/>
  <c r="F21" i="2"/>
  <c r="F27" i="2"/>
  <c r="G33" i="2"/>
  <c r="H33" i="2" s="1"/>
  <c r="G25" i="2"/>
  <c r="H25" i="2" s="1"/>
  <c r="F20" i="2"/>
  <c r="F28" i="2"/>
  <c r="G24" i="2"/>
  <c r="H24" i="2" s="1"/>
  <c r="F22" i="2"/>
  <c r="G31" i="2"/>
  <c r="H31" i="2" s="1"/>
  <c r="G30" i="2"/>
  <c r="H30" i="2" s="1"/>
</calcChain>
</file>

<file path=xl/sharedStrings.xml><?xml version="1.0" encoding="utf-8"?>
<sst xmlns="http://schemas.openxmlformats.org/spreadsheetml/2006/main" count="108" uniqueCount="25">
  <si>
    <t>Rad3</t>
  </si>
  <si>
    <t>ChrI_inter</t>
  </si>
  <si>
    <t>Pol5</t>
  </si>
  <si>
    <t>Pcn1</t>
  </si>
  <si>
    <t>Ura4</t>
  </si>
  <si>
    <t>Omh3</t>
  </si>
  <si>
    <t>Mpg1</t>
  </si>
  <si>
    <t>LTR1</t>
  </si>
  <si>
    <t>LTR2</t>
  </si>
  <si>
    <t>LTR3</t>
  </si>
  <si>
    <t>NeoP</t>
  </si>
  <si>
    <t>mAct</t>
  </si>
  <si>
    <t>Hoxc8</t>
  </si>
  <si>
    <t>mSat</t>
  </si>
  <si>
    <t>% IP</t>
  </si>
  <si>
    <t>% Sat</t>
  </si>
  <si>
    <t>Mean</t>
  </si>
  <si>
    <t>STDEV</t>
  </si>
  <si>
    <t>SEM</t>
  </si>
  <si>
    <t>mSat (H3K9me3)</t>
  </si>
  <si>
    <t>H3K9me3</t>
  </si>
  <si>
    <t>No Antibody</t>
  </si>
  <si>
    <t>ChIP54</t>
  </si>
  <si>
    <t>ChIP55 B</t>
  </si>
  <si>
    <t>ChIP55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</si>
</sst>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Alignment="1"/>
    <xf numFmtId="0" fontId="0" fillId="0" borderId="0" xfId="0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B1" sqref="B1:D2"/>
    </sheetView>
  </sheetViews>
  <sheetFormatPr defaultRowHeight="14.25" x14ac:dyDescent="0.65"/>
  <sheetData>
    <row r="1" spans="1:8" x14ac:dyDescent="0.65">
      <c r="A1" t="s">
        <v>14</v>
      </c>
      <c r="B1" s="6"/>
      <c r="C1" s="6"/>
      <c r="D1" s="4"/>
      <c r="F1" t="s">
        <v>16</v>
      </c>
      <c r="G1" t="s">
        <v>17</v>
      </c>
      <c r="H1" t="s">
        <v>18</v>
      </c>
    </row>
    <row r="2" spans="1:8" x14ac:dyDescent="0.65">
      <c r="B2" t="s">
        <v>22</v>
      </c>
      <c r="C2" t="s">
        <v>24</v>
      </c>
      <c r="D2" t="s">
        <v>23</v>
      </c>
    </row>
    <row r="3" spans="1:8" x14ac:dyDescent="0.65">
      <c r="A3" s="1" t="s">
        <v>0</v>
      </c>
      <c r="B3" s="2">
        <v>0.65442708594770582</v>
      </c>
      <c r="C3">
        <v>0.35382306452035833</v>
      </c>
      <c r="D3">
        <v>1.6017953749094058</v>
      </c>
      <c r="F3">
        <f>SUM(B3:D3)/3</f>
        <v>0.87001517512582327</v>
      </c>
      <c r="G3">
        <f>_xlfn.STDEV.P(B3:D3)</f>
        <v>0.53180033221817902</v>
      </c>
      <c r="H3">
        <f>G3/(SQRT(3))</f>
        <v>0.30703506496129807</v>
      </c>
    </row>
    <row r="4" spans="1:8" x14ac:dyDescent="0.65">
      <c r="A4" s="1" t="s">
        <v>1</v>
      </c>
      <c r="B4" s="2">
        <v>1.2094472471351143</v>
      </c>
      <c r="C4">
        <v>0.39872538489565068</v>
      </c>
      <c r="D4">
        <v>0.91819748471859464</v>
      </c>
      <c r="F4">
        <f t="shared" ref="F4" si="0">SUM(B4:D4)/3</f>
        <v>0.84212337224978651</v>
      </c>
      <c r="G4">
        <f t="shared" ref="G4:G16" si="1">_xlfn.STDEV.P(B4:D4)</f>
        <v>0.33531869161460304</v>
      </c>
      <c r="H4">
        <f t="shared" ref="H4:H16" si="2">G4/(SQRT(3))</f>
        <v>0.19359633686800418</v>
      </c>
    </row>
    <row r="5" spans="1:8" x14ac:dyDescent="0.65">
      <c r="A5" s="1" t="s">
        <v>2</v>
      </c>
      <c r="B5" s="2">
        <v>0.71900020771128181</v>
      </c>
      <c r="C5">
        <v>0.35587473747399939</v>
      </c>
      <c r="D5">
        <v>0.58200045753062812</v>
      </c>
      <c r="F5">
        <f t="shared" ref="F5" si="3">SUM(B5:D5)/3</f>
        <v>0.55229180090530317</v>
      </c>
      <c r="G5">
        <f t="shared" si="1"/>
        <v>0.14972637263270841</v>
      </c>
      <c r="H5">
        <f t="shared" si="2"/>
        <v>8.6444561544280415E-2</v>
      </c>
    </row>
    <row r="6" spans="1:8" x14ac:dyDescent="0.65">
      <c r="A6" s="1" t="s">
        <v>3</v>
      </c>
      <c r="B6" s="2">
        <v>1.0497367653465934</v>
      </c>
      <c r="C6">
        <v>0.34209020745134017</v>
      </c>
      <c r="D6">
        <v>0.57782686705491559</v>
      </c>
      <c r="F6">
        <f t="shared" ref="F6:F13" si="4">SUM(B6:D6)/3</f>
        <v>0.65655127995094975</v>
      </c>
      <c r="G6">
        <f t="shared" si="1"/>
        <v>0.29420974673931627</v>
      </c>
      <c r="H6">
        <f t="shared" si="2"/>
        <v>0.16986207647815588</v>
      </c>
    </row>
    <row r="7" spans="1:8" x14ac:dyDescent="0.65">
      <c r="A7" s="1" t="s">
        <v>4</v>
      </c>
      <c r="B7" s="2">
        <v>0.60079776113834327</v>
      </c>
      <c r="C7">
        <v>0.29675813499998488</v>
      </c>
      <c r="D7">
        <v>0.38295858401776528</v>
      </c>
      <c r="F7">
        <f t="shared" si="4"/>
        <v>0.42683816005203107</v>
      </c>
      <c r="G7">
        <f t="shared" si="1"/>
        <v>0.1279429207636448</v>
      </c>
      <c r="H7">
        <f t="shared" si="2"/>
        <v>7.3867879743797285E-2</v>
      </c>
    </row>
    <row r="8" spans="1:8" s="2" customFormat="1" x14ac:dyDescent="0.65">
      <c r="A8" s="3" t="s">
        <v>5</v>
      </c>
      <c r="B8" s="2">
        <v>1.1752107627772517</v>
      </c>
      <c r="C8">
        <v>0.38190660806842353</v>
      </c>
      <c r="D8">
        <v>1.0822170169907745</v>
      </c>
      <c r="F8">
        <f t="shared" si="4"/>
        <v>0.8797781292788166</v>
      </c>
      <c r="G8">
        <f t="shared" si="1"/>
        <v>0.35408944059668807</v>
      </c>
      <c r="H8">
        <f t="shared" si="2"/>
        <v>0.20443363384570187</v>
      </c>
    </row>
    <row r="9" spans="1:8" s="2" customFormat="1" x14ac:dyDescent="0.65">
      <c r="A9" s="3" t="s">
        <v>6</v>
      </c>
      <c r="B9" s="2">
        <v>1.0396621140220204</v>
      </c>
      <c r="C9">
        <v>0.51205272104283706</v>
      </c>
      <c r="D9">
        <v>1.1763199194478076</v>
      </c>
      <c r="F9">
        <f t="shared" si="4"/>
        <v>0.90934491817088825</v>
      </c>
      <c r="G9">
        <f t="shared" si="1"/>
        <v>0.2864142179548983</v>
      </c>
      <c r="H9">
        <f t="shared" si="2"/>
        <v>0.16536132583599669</v>
      </c>
    </row>
    <row r="10" spans="1:8" x14ac:dyDescent="0.65">
      <c r="A10" s="1" t="s">
        <v>7</v>
      </c>
      <c r="B10" s="2">
        <v>0.65851441430506863</v>
      </c>
      <c r="C10">
        <v>0.21472721143556778</v>
      </c>
      <c r="D10">
        <v>0.63442952388660112</v>
      </c>
      <c r="F10">
        <f t="shared" si="4"/>
        <v>0.50255704987574579</v>
      </c>
      <c r="G10">
        <f t="shared" si="1"/>
        <v>0.20376380510939895</v>
      </c>
      <c r="H10">
        <f t="shared" si="2"/>
        <v>0.11764308773101394</v>
      </c>
    </row>
    <row r="11" spans="1:8" x14ac:dyDescent="0.65">
      <c r="A11" s="1" t="s">
        <v>8</v>
      </c>
      <c r="B11" s="2">
        <v>1.079147369345995</v>
      </c>
      <c r="C11">
        <v>0.22798705533788519</v>
      </c>
      <c r="D11">
        <v>0.84018908693407646</v>
      </c>
      <c r="F11">
        <f t="shared" si="4"/>
        <v>0.71577450387265218</v>
      </c>
      <c r="G11">
        <f t="shared" si="1"/>
        <v>0.3584482402377942</v>
      </c>
      <c r="H11">
        <f t="shared" si="2"/>
        <v>0.20695018799183815</v>
      </c>
    </row>
    <row r="12" spans="1:8" s="2" customFormat="1" x14ac:dyDescent="0.65">
      <c r="A12" s="3" t="s">
        <v>9</v>
      </c>
      <c r="B12" s="2">
        <v>0.73745007977323196</v>
      </c>
      <c r="C12">
        <v>0.50793666702502549</v>
      </c>
      <c r="D12">
        <v>0.92495956812467983</v>
      </c>
      <c r="F12">
        <f t="shared" si="4"/>
        <v>0.72344877164097898</v>
      </c>
      <c r="G12">
        <f t="shared" si="1"/>
        <v>0.17053651120792115</v>
      </c>
      <c r="H12">
        <f t="shared" si="2"/>
        <v>9.8459300652552914E-2</v>
      </c>
    </row>
    <row r="13" spans="1:8" x14ac:dyDescent="0.65">
      <c r="A13" s="1" t="s">
        <v>10</v>
      </c>
      <c r="B13" s="2">
        <v>0.13379718531312862</v>
      </c>
      <c r="C13">
        <v>7.4395887352661227E-2</v>
      </c>
      <c r="D13">
        <v>0.11841048136693552</v>
      </c>
      <c r="F13">
        <f t="shared" si="4"/>
        <v>0.10886785134424178</v>
      </c>
      <c r="G13">
        <f t="shared" si="1"/>
        <v>2.5171741969380063E-2</v>
      </c>
      <c r="H13">
        <f t="shared" si="2"/>
        <v>1.4532912001993381E-2</v>
      </c>
    </row>
    <row r="14" spans="1:8" x14ac:dyDescent="0.65">
      <c r="A14" s="1" t="s">
        <v>11</v>
      </c>
      <c r="B14" s="2">
        <v>0.1495605425994907</v>
      </c>
      <c r="C14">
        <v>0.11895337138451374</v>
      </c>
      <c r="D14">
        <v>0.20817340338048562</v>
      </c>
      <c r="F14">
        <f t="shared" ref="F14:F15" si="5">SUM(B14:D14)/3</f>
        <v>0.15889577245483003</v>
      </c>
      <c r="G14">
        <f t="shared" si="1"/>
        <v>3.7017233956447758E-2</v>
      </c>
      <c r="H14">
        <f t="shared" si="2"/>
        <v>2.1371909989410468E-2</v>
      </c>
    </row>
    <row r="15" spans="1:8" x14ac:dyDescent="0.65">
      <c r="A15" s="1" t="s">
        <v>12</v>
      </c>
      <c r="B15" s="2">
        <v>0.44191586437654068</v>
      </c>
      <c r="C15">
        <v>0.24521272594618063</v>
      </c>
      <c r="D15">
        <v>0.37943987128145606</v>
      </c>
      <c r="F15">
        <f t="shared" si="5"/>
        <v>0.35552282053472578</v>
      </c>
      <c r="G15">
        <f t="shared" si="1"/>
        <v>8.2065218594337561E-2</v>
      </c>
      <c r="H15">
        <f t="shared" si="2"/>
        <v>4.7380376046546276E-2</v>
      </c>
    </row>
    <row r="16" spans="1:8" x14ac:dyDescent="0.65">
      <c r="A16" s="1" t="s">
        <v>13</v>
      </c>
      <c r="B16" s="2">
        <v>1.087320977307622</v>
      </c>
      <c r="C16">
        <v>0.45714816852129642</v>
      </c>
      <c r="D16">
        <v>1.1542004776651824</v>
      </c>
      <c r="F16">
        <f>SUM(B16:D16)/3</f>
        <v>0.89955654116470019</v>
      </c>
      <c r="G16">
        <f t="shared" si="1"/>
        <v>0.31401920645162051</v>
      </c>
      <c r="H16">
        <f t="shared" si="2"/>
        <v>0.18129907337555579</v>
      </c>
    </row>
    <row r="18" spans="1:8" x14ac:dyDescent="0.65">
      <c r="A18" t="s">
        <v>15</v>
      </c>
      <c r="B18" s="6"/>
      <c r="C18" s="6"/>
      <c r="D18" s="4"/>
      <c r="F18" t="s">
        <v>16</v>
      </c>
      <c r="G18" t="s">
        <v>17</v>
      </c>
      <c r="H18" t="s">
        <v>18</v>
      </c>
    </row>
    <row r="19" spans="1:8" x14ac:dyDescent="0.65">
      <c r="B19" s="2" t="s">
        <v>22</v>
      </c>
      <c r="C19" s="2" t="s">
        <v>24</v>
      </c>
      <c r="D19" s="2" t="s">
        <v>23</v>
      </c>
    </row>
    <row r="20" spans="1:8" x14ac:dyDescent="0.65">
      <c r="A20" s="1" t="s">
        <v>0</v>
      </c>
      <c r="B20" s="2">
        <f>(B3/B$16)</f>
        <v>0.60187111221579703</v>
      </c>
      <c r="C20" s="2">
        <f>(C3/C$16)</f>
        <v>0.77397896105510777</v>
      </c>
      <c r="D20" s="2">
        <f>(D3/D$16)</f>
        <v>1.3877964928152322</v>
      </c>
      <c r="F20">
        <f>SUM(B20:D20)/3</f>
        <v>0.92121552202871226</v>
      </c>
      <c r="G20">
        <f>_xlfn.STDEV.P(B20:D20)</f>
        <v>0.33732143882168014</v>
      </c>
      <c r="H20">
        <f>G20/(SQRT(3))</f>
        <v>0.19475262350712891</v>
      </c>
    </row>
    <row r="21" spans="1:8" x14ac:dyDescent="0.65">
      <c r="A21" s="1" t="s">
        <v>1</v>
      </c>
      <c r="B21" s="2">
        <f>(B4/B$16)</f>
        <v>1.1123185079440812</v>
      </c>
      <c r="C21" s="2">
        <f>(C4/C$16)</f>
        <v>0.87220164566201452</v>
      </c>
      <c r="D21" s="2">
        <f>(D4/D$16)</f>
        <v>0.79552686252218918</v>
      </c>
      <c r="F21">
        <f t="shared" ref="F21:F22" si="6">SUM(B21:D21)/3</f>
        <v>0.9266823387094284</v>
      </c>
      <c r="G21">
        <f t="shared" ref="G21:G33" si="7">_xlfn.STDEV.P(B21:D21)</f>
        <v>0.13494528789716226</v>
      </c>
      <c r="H21">
        <f t="shared" ref="H21:H33" si="8">G21/(SQRT(3))</f>
        <v>7.7910698293298178E-2</v>
      </c>
    </row>
    <row r="22" spans="1:8" x14ac:dyDescent="0.65">
      <c r="A22" s="1" t="s">
        <v>2</v>
      </c>
      <c r="B22" s="2">
        <f>(B5/B$16)</f>
        <v>0.66125847170873087</v>
      </c>
      <c r="C22" s="2">
        <f>(C5/C$16)</f>
        <v>0.77846694349694379</v>
      </c>
      <c r="D22" s="2">
        <f>(D5/D$16)</f>
        <v>0.50424555247797986</v>
      </c>
      <c r="F22">
        <f t="shared" si="6"/>
        <v>0.64799032256121814</v>
      </c>
      <c r="G22">
        <f t="shared" si="7"/>
        <v>0.11234285516354039</v>
      </c>
      <c r="H22">
        <f t="shared" si="8"/>
        <v>6.4861177670201192E-2</v>
      </c>
    </row>
    <row r="23" spans="1:8" x14ac:dyDescent="0.65">
      <c r="A23" s="1" t="s">
        <v>3</v>
      </c>
      <c r="B23" s="2">
        <f>(B6/B$16)</f>
        <v>0.96543411490681164</v>
      </c>
      <c r="C23" s="2">
        <f>(C6/C$16)</f>
        <v>0.74831363441282994</v>
      </c>
      <c r="D23" s="2">
        <f>(D6/D$16)</f>
        <v>0.50062955113637997</v>
      </c>
      <c r="F23">
        <f t="shared" ref="F23:F30" si="9">SUM(B23:D23)/3</f>
        <v>0.73812576681867392</v>
      </c>
      <c r="G23">
        <f t="shared" si="7"/>
        <v>0.18989236444196861</v>
      </c>
      <c r="H23">
        <f t="shared" si="8"/>
        <v>0.1096344077276251</v>
      </c>
    </row>
    <row r="24" spans="1:8" x14ac:dyDescent="0.65">
      <c r="A24" s="1" t="s">
        <v>4</v>
      </c>
      <c r="B24" s="2">
        <f>(B7/B$16)</f>
        <v>0.55254867116241346</v>
      </c>
      <c r="C24" s="2">
        <f>(C7/C$16)</f>
        <v>0.64915087806189098</v>
      </c>
      <c r="D24" s="2">
        <f>(D7/D$16)</f>
        <v>0.33179555149071449</v>
      </c>
      <c r="F24">
        <f t="shared" si="9"/>
        <v>0.51116503357167298</v>
      </c>
      <c r="G24">
        <f t="shared" si="7"/>
        <v>0.13282332857585902</v>
      </c>
      <c r="H24">
        <f t="shared" si="8"/>
        <v>7.6685584507934321E-2</v>
      </c>
    </row>
    <row r="25" spans="1:8" s="2" customFormat="1" x14ac:dyDescent="0.65">
      <c r="A25" s="3" t="s">
        <v>5</v>
      </c>
      <c r="B25" s="2">
        <f>(B8/B$16)</f>
        <v>1.0808314999010307</v>
      </c>
      <c r="C25" s="2">
        <f>(C8/C$16)</f>
        <v>0.83541099880974867</v>
      </c>
      <c r="D25" s="2">
        <f>(D8/D$16)</f>
        <v>0.9376334856315236</v>
      </c>
      <c r="F25">
        <f t="shared" si="9"/>
        <v>0.95129199478076776</v>
      </c>
      <c r="G25">
        <f t="shared" si="7"/>
        <v>0.1006569147918099</v>
      </c>
      <c r="H25">
        <f t="shared" si="8"/>
        <v>5.8114296850848672E-2</v>
      </c>
    </row>
    <row r="26" spans="1:8" s="2" customFormat="1" x14ac:dyDescent="0.65">
      <c r="A26" s="3" t="s">
        <v>6</v>
      </c>
      <c r="B26" s="2">
        <f>(B9/B$16)</f>
        <v>0.95616854242653126</v>
      </c>
      <c r="C26" s="2">
        <f>(C9/C$16)</f>
        <v>1.1201023132152894</v>
      </c>
      <c r="D26" s="2">
        <f>(D9/D$16)</f>
        <v>1.0191642978933524</v>
      </c>
      <c r="F26">
        <f t="shared" si="9"/>
        <v>1.0318117178450577</v>
      </c>
      <c r="G26">
        <f t="shared" si="7"/>
        <v>6.7520556004974613E-2</v>
      </c>
      <c r="H26">
        <f t="shared" si="8"/>
        <v>3.8983011185305297E-2</v>
      </c>
    </row>
    <row r="27" spans="1:8" x14ac:dyDescent="0.65">
      <c r="A27" s="1" t="s">
        <v>7</v>
      </c>
      <c r="B27" s="2">
        <f>(B10/B$16)</f>
        <v>0.60563019388778283</v>
      </c>
      <c r="C27" s="2">
        <f>(C10/C$16)</f>
        <v>0.46971031762006205</v>
      </c>
      <c r="D27" s="2">
        <f>(D10/D$16)</f>
        <v>0.5496701276453988</v>
      </c>
      <c r="F27">
        <f t="shared" si="9"/>
        <v>0.54167021305108121</v>
      </c>
      <c r="G27">
        <f t="shared" si="7"/>
        <v>5.5776650827476418E-2</v>
      </c>
      <c r="H27">
        <f t="shared" si="8"/>
        <v>3.2202664369739273E-2</v>
      </c>
    </row>
    <row r="28" spans="1:8" x14ac:dyDescent="0.65">
      <c r="A28" s="1" t="s">
        <v>8</v>
      </c>
      <c r="B28" s="2">
        <f>(B11/B$16)</f>
        <v>0.99248280118547316</v>
      </c>
      <c r="C28" s="2">
        <f>(C11/C$16)</f>
        <v>0.49871588915107801</v>
      </c>
      <c r="D28" s="2">
        <f>(D11/D$16)</f>
        <v>0.72794033895539911</v>
      </c>
      <c r="F28">
        <f t="shared" si="9"/>
        <v>0.73971300976398346</v>
      </c>
      <c r="G28">
        <f t="shared" si="7"/>
        <v>0.20175131174868213</v>
      </c>
      <c r="H28">
        <f t="shared" si="8"/>
        <v>0.11648117414746174</v>
      </c>
    </row>
    <row r="29" spans="1:8" s="2" customFormat="1" x14ac:dyDescent="0.65">
      <c r="A29" s="3" t="s">
        <v>9</v>
      </c>
      <c r="B29" s="2">
        <f>(B12/B$16)</f>
        <v>0.67822666458553438</v>
      </c>
      <c r="C29" s="2">
        <f>(C12/C$16)</f>
        <v>1.111098549662817</v>
      </c>
      <c r="D29" s="2">
        <f>(D12/D$16)</f>
        <v>0.80138553572232862</v>
      </c>
      <c r="F29">
        <f t="shared" si="9"/>
        <v>0.86357024999022658</v>
      </c>
      <c r="G29">
        <f t="shared" si="7"/>
        <v>0.1821075162992552</v>
      </c>
      <c r="H29">
        <f t="shared" si="8"/>
        <v>0.10513982355682916</v>
      </c>
    </row>
    <row r="30" spans="1:8" x14ac:dyDescent="0.65">
      <c r="A30" s="1" t="s">
        <v>10</v>
      </c>
      <c r="B30" s="2">
        <f>(B13/B$16)</f>
        <v>0.12305215120969296</v>
      </c>
      <c r="C30" s="2">
        <f>(C13/C$16)</f>
        <v>0.16273911277672651</v>
      </c>
      <c r="D30" s="2">
        <f>(D13/D$16)</f>
        <v>0.10259091350097739</v>
      </c>
      <c r="F30">
        <f t="shared" si="9"/>
        <v>0.12946072582913229</v>
      </c>
      <c r="G30">
        <f t="shared" si="7"/>
        <v>2.4970033246787419E-2</v>
      </c>
      <c r="H30">
        <f t="shared" si="8"/>
        <v>1.4416455416706622E-2</v>
      </c>
    </row>
    <row r="31" spans="1:8" x14ac:dyDescent="0.65">
      <c r="A31" s="1" t="s">
        <v>11</v>
      </c>
      <c r="B31" s="2">
        <f>(B14/B$16)</f>
        <v>0.13754957893834271</v>
      </c>
      <c r="C31" s="2">
        <f>(C14/C$16)</f>
        <v>0.26020747664653993</v>
      </c>
      <c r="D31" s="2">
        <f>(D14/D$16)</f>
        <v>0.180361564051331</v>
      </c>
      <c r="F31">
        <f t="shared" ref="F31:F32" si="10">SUM(B31:D31)/3</f>
        <v>0.19270620654540452</v>
      </c>
      <c r="G31">
        <f t="shared" si="7"/>
        <v>5.0829995188395836E-2</v>
      </c>
      <c r="H31">
        <f t="shared" si="8"/>
        <v>2.9346711404927721E-2</v>
      </c>
    </row>
    <row r="32" spans="1:8" x14ac:dyDescent="0.65">
      <c r="A32" s="1" t="s">
        <v>12</v>
      </c>
      <c r="B32" s="2">
        <f>(B15/B$16)</f>
        <v>0.40642632083747154</v>
      </c>
      <c r="C32">
        <f>(C15/C$16)</f>
        <v>0.53639660580802984</v>
      </c>
      <c r="D32">
        <f>(D15/D$16)</f>
        <v>0.3287469366231941</v>
      </c>
      <c r="F32">
        <f t="shared" si="10"/>
        <v>0.42385662108956518</v>
      </c>
      <c r="G32">
        <f t="shared" si="7"/>
        <v>8.5663908399051067E-2</v>
      </c>
      <c r="H32">
        <f t="shared" si="8"/>
        <v>4.9458080574027577E-2</v>
      </c>
    </row>
    <row r="33" spans="1:8" x14ac:dyDescent="0.65">
      <c r="A33" s="1" t="s">
        <v>13</v>
      </c>
      <c r="B33" s="2">
        <f>(B16/B$16)</f>
        <v>1</v>
      </c>
      <c r="C33">
        <f>(C16/C$16)</f>
        <v>1</v>
      </c>
      <c r="D33">
        <f>(D16/D$16)</f>
        <v>1</v>
      </c>
      <c r="F33">
        <f>SUM(B33:D33)/3</f>
        <v>1</v>
      </c>
      <c r="G33">
        <f t="shared" si="7"/>
        <v>0</v>
      </c>
      <c r="H33">
        <f t="shared" si="8"/>
        <v>0</v>
      </c>
    </row>
  </sheetData>
  <mergeCells count="2">
    <mergeCell ref="B1:C1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E19" sqref="E19"/>
    </sheetView>
  </sheetViews>
  <sheetFormatPr defaultRowHeight="14.25" x14ac:dyDescent="0.65"/>
  <sheetData>
    <row r="1" spans="1:8" x14ac:dyDescent="0.65">
      <c r="A1" t="s">
        <v>14</v>
      </c>
      <c r="B1" s="6"/>
      <c r="C1" s="6"/>
      <c r="D1" s="5"/>
      <c r="F1" t="s">
        <v>16</v>
      </c>
      <c r="G1" t="s">
        <v>17</v>
      </c>
      <c r="H1" t="s">
        <v>18</v>
      </c>
    </row>
    <row r="2" spans="1:8" x14ac:dyDescent="0.65">
      <c r="B2" t="s">
        <v>22</v>
      </c>
      <c r="C2" t="s">
        <v>24</v>
      </c>
      <c r="D2" t="s">
        <v>23</v>
      </c>
    </row>
    <row r="3" spans="1:8" x14ac:dyDescent="0.65">
      <c r="A3" s="1" t="s">
        <v>0</v>
      </c>
      <c r="B3" s="2">
        <v>2.7471445488145469E-2</v>
      </c>
      <c r="C3">
        <v>1.7761036183229733E-3</v>
      </c>
      <c r="D3">
        <v>2.7514319618847267E-3</v>
      </c>
      <c r="F3">
        <f>SUM(B3:D3)/3</f>
        <v>1.0666327022784389E-2</v>
      </c>
      <c r="G3">
        <f>_xlfn.STDEV.P(B3:D3)</f>
        <v>1.1889682398913597E-2</v>
      </c>
      <c r="H3">
        <f>G3/(SQRT(3))</f>
        <v>6.8645113335919208E-3</v>
      </c>
    </row>
    <row r="4" spans="1:8" x14ac:dyDescent="0.65">
      <c r="A4" s="1" t="s">
        <v>1</v>
      </c>
      <c r="B4" s="2">
        <v>0.12016691405516251</v>
      </c>
      <c r="C4">
        <v>1.9150975206826174E-3</v>
      </c>
      <c r="D4">
        <v>8.5334111688979122E-4</v>
      </c>
      <c r="F4">
        <f t="shared" ref="F4" si="0">SUM(B4:D4)/3</f>
        <v>4.097845089757831E-2</v>
      </c>
      <c r="G4">
        <f t="shared" ref="G4:G16" si="1">_xlfn.STDEV.P(B4:D4)</f>
        <v>5.599637699357761E-2</v>
      </c>
      <c r="H4">
        <f t="shared" ref="H4:H16" si="2">G4/(SQRT(3))</f>
        <v>3.2329523330885804E-2</v>
      </c>
    </row>
    <row r="5" spans="1:8" x14ac:dyDescent="0.65">
      <c r="A5" s="1" t="s">
        <v>2</v>
      </c>
      <c r="B5" s="2">
        <v>6.6715184200922234E-2</v>
      </c>
      <c r="C5">
        <v>3.5736470847236696E-3</v>
      </c>
      <c r="D5">
        <v>2.8882500181727799E-3</v>
      </c>
      <c r="F5">
        <f t="shared" ref="F5" si="3">SUM(B5:D5)/3</f>
        <v>2.4392360434606228E-2</v>
      </c>
      <c r="G5">
        <f t="shared" si="1"/>
        <v>2.9928063763527944E-2</v>
      </c>
      <c r="H5">
        <f t="shared" si="2"/>
        <v>1.7278975670197143E-2</v>
      </c>
    </row>
    <row r="6" spans="1:8" x14ac:dyDescent="0.65">
      <c r="A6" s="1" t="s">
        <v>3</v>
      </c>
      <c r="B6" s="2">
        <v>7.029790655381217E-2</v>
      </c>
      <c r="C6">
        <v>2.5312898013581369E-2</v>
      </c>
      <c r="D6">
        <v>0</v>
      </c>
      <c r="F6">
        <f t="shared" ref="F6:F15" si="4">SUM(B6:D6)/3</f>
        <v>3.1870268189131183E-2</v>
      </c>
      <c r="G6">
        <f t="shared" si="1"/>
        <v>2.9071156887615364E-2</v>
      </c>
      <c r="H6">
        <f t="shared" si="2"/>
        <v>1.6784240254718575E-2</v>
      </c>
    </row>
    <row r="7" spans="1:8" x14ac:dyDescent="0.65">
      <c r="A7" s="1" t="s">
        <v>4</v>
      </c>
      <c r="B7" s="2">
        <v>1.0155398132234246E-2</v>
      </c>
      <c r="C7">
        <v>3.5824167734516805E-3</v>
      </c>
      <c r="D7">
        <v>1.75170353111575E-3</v>
      </c>
      <c r="F7">
        <f t="shared" si="4"/>
        <v>5.1631728122672254E-3</v>
      </c>
      <c r="G7">
        <f t="shared" si="1"/>
        <v>3.6082879576428755E-3</v>
      </c>
      <c r="H7">
        <f t="shared" si="2"/>
        <v>2.0832460236587993E-3</v>
      </c>
    </row>
    <row r="8" spans="1:8" s="2" customFormat="1" x14ac:dyDescent="0.65">
      <c r="A8" s="3" t="s">
        <v>5</v>
      </c>
      <c r="B8" s="2">
        <v>6.9107932428275121E-2</v>
      </c>
      <c r="C8">
        <v>2.3854744478350189E-3</v>
      </c>
      <c r="D8">
        <v>0</v>
      </c>
      <c r="F8">
        <f t="shared" si="4"/>
        <v>2.3831135625370047E-2</v>
      </c>
      <c r="G8">
        <f t="shared" si="1"/>
        <v>3.2030338416715542E-2</v>
      </c>
      <c r="H8">
        <f t="shared" si="2"/>
        <v>1.8492724507125531E-2</v>
      </c>
    </row>
    <row r="9" spans="1:8" s="2" customFormat="1" x14ac:dyDescent="0.65">
      <c r="A9" s="3" t="s">
        <v>6</v>
      </c>
      <c r="B9" s="2">
        <v>8.1182041169353833E-2</v>
      </c>
      <c r="C9">
        <v>0</v>
      </c>
      <c r="D9">
        <v>0</v>
      </c>
      <c r="F9">
        <f t="shared" si="4"/>
        <v>2.7060680389784611E-2</v>
      </c>
      <c r="G9">
        <f t="shared" si="1"/>
        <v>3.8269581214277051E-2</v>
      </c>
      <c r="H9">
        <f t="shared" si="2"/>
        <v>2.2094953015837103E-2</v>
      </c>
    </row>
    <row r="10" spans="1:8" x14ac:dyDescent="0.65">
      <c r="A10" s="1" t="s">
        <v>7</v>
      </c>
      <c r="B10" s="2">
        <v>7.4719585311748354E-2</v>
      </c>
      <c r="C10">
        <v>0</v>
      </c>
      <c r="D10">
        <v>0</v>
      </c>
      <c r="F10">
        <f t="shared" si="4"/>
        <v>2.4906528437249453E-2</v>
      </c>
      <c r="G10">
        <f t="shared" si="1"/>
        <v>3.5223150307589338E-2</v>
      </c>
      <c r="H10">
        <f t="shared" si="2"/>
        <v>2.0336095311793354E-2</v>
      </c>
    </row>
    <row r="11" spans="1:8" x14ac:dyDescent="0.65">
      <c r="A11" s="1" t="s">
        <v>8</v>
      </c>
      <c r="B11" s="2">
        <v>0.11107377392079439</v>
      </c>
      <c r="C11">
        <v>0</v>
      </c>
      <c r="D11">
        <v>0</v>
      </c>
      <c r="F11">
        <f t="shared" si="4"/>
        <v>3.7024591306931462E-2</v>
      </c>
      <c r="G11">
        <f t="shared" si="1"/>
        <v>5.2360679167583468E-2</v>
      </c>
      <c r="H11">
        <f t="shared" si="2"/>
        <v>3.0230452212355947E-2</v>
      </c>
    </row>
    <row r="12" spans="1:8" s="2" customFormat="1" x14ac:dyDescent="0.65">
      <c r="A12" s="3" t="s">
        <v>9</v>
      </c>
      <c r="B12" s="2">
        <v>3.6626285254127131E-2</v>
      </c>
      <c r="C12">
        <v>9.3175118474831172E-3</v>
      </c>
      <c r="D12">
        <v>2.0175751674817327E-3</v>
      </c>
      <c r="F12">
        <f t="shared" si="4"/>
        <v>1.5987124089697328E-2</v>
      </c>
      <c r="G12">
        <f t="shared" si="1"/>
        <v>1.4895267683876154E-2</v>
      </c>
      <c r="H12">
        <f t="shared" si="2"/>
        <v>8.5997868069374317E-3</v>
      </c>
    </row>
    <row r="13" spans="1:8" x14ac:dyDescent="0.65">
      <c r="A13" s="1" t="s">
        <v>10</v>
      </c>
      <c r="B13" s="2">
        <v>3.570485798617505E-3</v>
      </c>
      <c r="C13">
        <v>1.1972233449436558E-3</v>
      </c>
      <c r="D13">
        <v>1.7720039671559041E-3</v>
      </c>
      <c r="F13">
        <f t="shared" si="4"/>
        <v>2.1799043702390216E-3</v>
      </c>
      <c r="G13">
        <f t="shared" si="1"/>
        <v>1.0109008268638529E-3</v>
      </c>
      <c r="H13">
        <f t="shared" si="2"/>
        <v>5.8364386451386079E-4</v>
      </c>
    </row>
    <row r="14" spans="1:8" x14ac:dyDescent="0.65">
      <c r="A14" s="1" t="s">
        <v>11</v>
      </c>
      <c r="B14" s="2">
        <v>2.6888198378766668E-3</v>
      </c>
      <c r="C14">
        <v>1.2533318859987593E-3</v>
      </c>
      <c r="D14">
        <v>2.7946817024137177E-2</v>
      </c>
      <c r="F14">
        <f t="shared" si="4"/>
        <v>1.0629656249337533E-2</v>
      </c>
      <c r="G14">
        <f t="shared" si="1"/>
        <v>1.2259097285694713E-2</v>
      </c>
      <c r="H14">
        <f t="shared" si="2"/>
        <v>7.0777931179176537E-3</v>
      </c>
    </row>
    <row r="15" spans="1:8" x14ac:dyDescent="0.65">
      <c r="A15" s="1" t="s">
        <v>12</v>
      </c>
      <c r="B15" s="2">
        <v>4.5381770398610797E-3</v>
      </c>
      <c r="C15">
        <v>2.6676703388102792E-4</v>
      </c>
      <c r="D15">
        <v>0</v>
      </c>
      <c r="F15">
        <f t="shared" si="4"/>
        <v>1.6016480245807025E-3</v>
      </c>
      <c r="G15">
        <f t="shared" si="1"/>
        <v>2.0792936550311303E-3</v>
      </c>
      <c r="H15">
        <f t="shared" si="2"/>
        <v>1.2004807514565041E-3</v>
      </c>
    </row>
    <row r="16" spans="1:8" x14ac:dyDescent="0.65">
      <c r="A16" s="1" t="s">
        <v>13</v>
      </c>
      <c r="B16" s="2">
        <v>1.2160803441124773E-3</v>
      </c>
      <c r="C16">
        <v>4.2212196779977258E-4</v>
      </c>
      <c r="D16">
        <v>1.3875864519062504E-6</v>
      </c>
      <c r="F16">
        <f>SUM(B16:D16)/3</f>
        <v>5.4652996612138528E-4</v>
      </c>
      <c r="G16">
        <f t="shared" si="1"/>
        <v>5.0363851878971913E-4</v>
      </c>
      <c r="H16">
        <f t="shared" si="2"/>
        <v>2.9077583439750878E-4</v>
      </c>
    </row>
    <row r="18" spans="1:8" x14ac:dyDescent="0.65">
      <c r="A18" t="s">
        <v>15</v>
      </c>
      <c r="B18" s="6"/>
      <c r="C18" s="6"/>
      <c r="D18" s="5"/>
      <c r="F18" t="s">
        <v>16</v>
      </c>
      <c r="G18" t="s">
        <v>17</v>
      </c>
      <c r="H18" t="s">
        <v>18</v>
      </c>
    </row>
    <row r="19" spans="1:8" x14ac:dyDescent="0.65">
      <c r="B19" t="s">
        <v>22</v>
      </c>
      <c r="C19" t="s">
        <v>24</v>
      </c>
      <c r="D19" t="s">
        <v>23</v>
      </c>
    </row>
    <row r="20" spans="1:8" x14ac:dyDescent="0.65">
      <c r="A20" s="1" t="s">
        <v>0</v>
      </c>
      <c r="B20" s="2">
        <f>(B3/B$36)</f>
        <v>2.5265258430099542E-2</v>
      </c>
      <c r="C20" s="2">
        <f>(C3/C$36)</f>
        <v>3.8851815245547305E-3</v>
      </c>
      <c r="D20" s="2">
        <f>(D3/D$36)</f>
        <v>2.3838423351293042E-3</v>
      </c>
      <c r="F20">
        <f>SUM(B20:D20)/3</f>
        <v>1.0511427429927859E-2</v>
      </c>
      <c r="G20">
        <f>_xlfn.STDEV.P(B20:D20)</f>
        <v>1.045052316797733E-2</v>
      </c>
      <c r="H20">
        <f>G20/(SQRT(3))</f>
        <v>6.033612364204132E-3</v>
      </c>
    </row>
    <row r="21" spans="1:8" x14ac:dyDescent="0.65">
      <c r="A21" s="1" t="s">
        <v>1</v>
      </c>
      <c r="B21" s="2">
        <f>(B4/B$36)</f>
        <v>0.11051650484359707</v>
      </c>
      <c r="C21" s="2">
        <f>(C4/C$36)</f>
        <v>4.1892271533696453E-3</v>
      </c>
      <c r="D21" s="2">
        <f>(D4/D$36)</f>
        <v>7.3933526575556809E-4</v>
      </c>
      <c r="F21">
        <f t="shared" ref="F21:F22" si="5">SUM(B21:D21)/3</f>
        <v>3.8481689087574093E-2</v>
      </c>
      <c r="G21">
        <f t="shared" ref="G21:G33" si="6">_xlfn.STDEV.P(B21:D21)</f>
        <v>5.0955774610683645E-2</v>
      </c>
      <c r="H21">
        <f t="shared" ref="H21:H33" si="7">G21/(SQRT(3))</f>
        <v>2.9419330188244101E-2</v>
      </c>
    </row>
    <row r="22" spans="1:8" x14ac:dyDescent="0.65">
      <c r="A22" s="1" t="s">
        <v>2</v>
      </c>
      <c r="B22" s="2">
        <f>(B5/B$36)</f>
        <v>6.1357396383650703E-2</v>
      </c>
      <c r="C22" s="2">
        <f>(C5/C$36)</f>
        <v>7.8172621718754411E-3</v>
      </c>
      <c r="D22" s="2">
        <f>(D5/D$36)</f>
        <v>2.5023815828038682E-3</v>
      </c>
      <c r="F22">
        <f t="shared" si="5"/>
        <v>2.3892346712776669E-2</v>
      </c>
      <c r="G22">
        <f t="shared" si="6"/>
        <v>2.658049973257107E-2</v>
      </c>
      <c r="H22">
        <f t="shared" si="7"/>
        <v>1.5346258675794684E-2</v>
      </c>
    </row>
    <row r="23" spans="1:8" x14ac:dyDescent="0.65">
      <c r="A23" s="1" t="s">
        <v>3</v>
      </c>
      <c r="B23" s="2">
        <f>(B6/B$36)</f>
        <v>6.4652396137781565E-2</v>
      </c>
      <c r="C23" s="2">
        <f>(C6/C$36)</f>
        <v>5.5371321065244866E-2</v>
      </c>
      <c r="D23" s="2">
        <f>(D6/D$36)</f>
        <v>0</v>
      </c>
      <c r="F23">
        <f t="shared" ref="F23:F30" si="8">SUM(B23:D23)/3</f>
        <v>4.0007905734342146E-2</v>
      </c>
      <c r="G23">
        <f t="shared" si="6"/>
        <v>2.8542471039505569E-2</v>
      </c>
      <c r="H23">
        <f t="shared" si="7"/>
        <v>1.6479003337995637E-2</v>
      </c>
    </row>
    <row r="24" spans="1:8" x14ac:dyDescent="0.65">
      <c r="A24" s="1" t="s">
        <v>4</v>
      </c>
      <c r="B24" s="2">
        <f>(B7/B$36)</f>
        <v>9.3398346432905319E-3</v>
      </c>
      <c r="C24" s="2">
        <f>(C7/C$36)</f>
        <v>7.8364456430821128E-3</v>
      </c>
      <c r="D24" s="2">
        <f>(D7/D$36)</f>
        <v>1.5176770110676518E-3</v>
      </c>
      <c r="F24">
        <f t="shared" si="8"/>
        <v>6.2313190991467654E-3</v>
      </c>
      <c r="G24">
        <f t="shared" si="6"/>
        <v>3.3890864966211816E-3</v>
      </c>
      <c r="H24">
        <f t="shared" si="7"/>
        <v>1.9566900011311651E-3</v>
      </c>
    </row>
    <row r="25" spans="1:8" s="2" customFormat="1" x14ac:dyDescent="0.65">
      <c r="A25" s="3" t="s">
        <v>5</v>
      </c>
      <c r="B25" s="2">
        <f>(B8/B$36)</f>
        <v>6.3557986896746202E-2</v>
      </c>
      <c r="C25" s="2">
        <f>(C8/C$36)</f>
        <v>5.218164726659931E-3</v>
      </c>
      <c r="D25" s="2">
        <f>(D8/D$36)</f>
        <v>0</v>
      </c>
      <c r="F25">
        <f t="shared" si="8"/>
        <v>2.2925383874468713E-2</v>
      </c>
      <c r="G25">
        <f t="shared" si="6"/>
        <v>2.8810456805971624E-2</v>
      </c>
      <c r="H25">
        <f t="shared" si="7"/>
        <v>1.6633724992403804E-2</v>
      </c>
    </row>
    <row r="26" spans="1:8" s="2" customFormat="1" x14ac:dyDescent="0.65">
      <c r="A26" s="3" t="s">
        <v>6</v>
      </c>
      <c r="B26" s="2">
        <f>(B9/B$36)</f>
        <v>7.4662443623936467E-2</v>
      </c>
      <c r="C26" s="2">
        <f>(C9/C$36)</f>
        <v>0</v>
      </c>
      <c r="D26" s="2">
        <f>(D9/D$36)</f>
        <v>0</v>
      </c>
      <c r="F26">
        <f t="shared" si="8"/>
        <v>2.4887481207978821E-2</v>
      </c>
      <c r="G26">
        <f t="shared" si="6"/>
        <v>3.5196213457629189E-2</v>
      </c>
      <c r="H26">
        <f t="shared" si="7"/>
        <v>2.0320543314217742E-2</v>
      </c>
    </row>
    <row r="27" spans="1:8" x14ac:dyDescent="0.65">
      <c r="A27" s="1" t="s">
        <v>7</v>
      </c>
      <c r="B27" s="2">
        <f>(B10/B$36)</f>
        <v>6.8718977074061258E-2</v>
      </c>
      <c r="C27" s="2">
        <f>(C10/C$36)</f>
        <v>0</v>
      </c>
      <c r="D27" s="2">
        <f>(D10/D$36)</f>
        <v>0</v>
      </c>
      <c r="F27">
        <f t="shared" si="8"/>
        <v>2.2906325691353754E-2</v>
      </c>
      <c r="G27">
        <f t="shared" si="6"/>
        <v>3.2394436456847739E-2</v>
      </c>
      <c r="H27">
        <f t="shared" si="7"/>
        <v>1.8702936608607269E-2</v>
      </c>
    </row>
    <row r="28" spans="1:8" x14ac:dyDescent="0.65">
      <c r="A28" s="1" t="s">
        <v>8</v>
      </c>
      <c r="B28" s="2">
        <f>(B11/B$36)</f>
        <v>0.10215361998793636</v>
      </c>
      <c r="C28" s="2">
        <f>(C11/C$36)</f>
        <v>0</v>
      </c>
      <c r="D28" s="2">
        <f>(D11/D$36)</f>
        <v>0</v>
      </c>
      <c r="F28">
        <f t="shared" si="8"/>
        <v>3.4051206662645453E-2</v>
      </c>
      <c r="G28">
        <f t="shared" si="6"/>
        <v>4.8155678277482288E-2</v>
      </c>
      <c r="H28">
        <f t="shared" si="7"/>
        <v>2.7802693816513416E-2</v>
      </c>
    </row>
    <row r="29" spans="1:8" s="2" customFormat="1" x14ac:dyDescent="0.65">
      <c r="A29" s="3" t="s">
        <v>9</v>
      </c>
      <c r="B29" s="2">
        <f>(B12/B$36)</f>
        <v>3.3684887920418481E-2</v>
      </c>
      <c r="C29" s="2">
        <f>(C12/C$36)</f>
        <v>2.0381820357329196E-2</v>
      </c>
      <c r="D29" s="2">
        <f>(D12/D$36)</f>
        <v>1.7480283594779478E-3</v>
      </c>
      <c r="F29">
        <f t="shared" si="8"/>
        <v>1.860491221240854E-2</v>
      </c>
      <c r="G29">
        <f t="shared" si="6"/>
        <v>1.3098569936458047E-2</v>
      </c>
      <c r="H29">
        <f t="shared" si="7"/>
        <v>7.5624628788131931E-3</v>
      </c>
    </row>
    <row r="30" spans="1:8" x14ac:dyDescent="0.65">
      <c r="A30" s="1" t="s">
        <v>10</v>
      </c>
      <c r="B30" s="2">
        <f>(B13/B$36)</f>
        <v>3.2837458976084414E-3</v>
      </c>
      <c r="C30" s="2">
        <f>(C13/C$36)</f>
        <v>2.6188956390577394E-3</v>
      </c>
      <c r="D30" s="2">
        <f>(D13/D$36)</f>
        <v>1.5352653212728422E-3</v>
      </c>
      <c r="F30">
        <f t="shared" si="8"/>
        <v>2.4793022859796745E-3</v>
      </c>
      <c r="G30">
        <f t="shared" si="6"/>
        <v>7.2060660077622591E-4</v>
      </c>
      <c r="H30">
        <f t="shared" si="7"/>
        <v>4.1604241493797524E-4</v>
      </c>
    </row>
    <row r="31" spans="1:8" x14ac:dyDescent="0.65">
      <c r="A31" s="1" t="s">
        <v>11</v>
      </c>
      <c r="B31" s="2">
        <f>(B14/B$36)</f>
        <v>2.4728850946429894E-3</v>
      </c>
      <c r="C31" s="2">
        <f>(C14/C$36)</f>
        <v>2.7416316465902505E-3</v>
      </c>
      <c r="D31" s="2">
        <f>(D14/D$36)</f>
        <v>2.4213139367842265E-2</v>
      </c>
      <c r="F31">
        <f t="shared" ref="F31:F32" si="9">SUM(B31:D31)/3</f>
        <v>9.8092187030251691E-3</v>
      </c>
      <c r="G31">
        <f t="shared" si="6"/>
        <v>1.0185700894425631E-2</v>
      </c>
      <c r="H31">
        <f t="shared" si="7"/>
        <v>5.880717153281651E-3</v>
      </c>
    </row>
    <row r="32" spans="1:8" x14ac:dyDescent="0.65">
      <c r="A32" s="1" t="s">
        <v>12</v>
      </c>
      <c r="B32" s="2">
        <f>(B15/B$36)</f>
        <v>4.1737234308661282E-3</v>
      </c>
      <c r="C32" s="2">
        <f>(C15/C$36)</f>
        <v>5.8354610660241656E-4</v>
      </c>
      <c r="D32" s="2">
        <f>(D15/D$36)</f>
        <v>0</v>
      </c>
      <c r="F32">
        <f t="shared" si="9"/>
        <v>1.585756512489515E-3</v>
      </c>
      <c r="G32">
        <f t="shared" si="6"/>
        <v>1.8454107207866613E-3</v>
      </c>
      <c r="H32">
        <f t="shared" si="7"/>
        <v>1.0654483764116003E-3</v>
      </c>
    </row>
    <row r="33" spans="1:8" x14ac:dyDescent="0.65">
      <c r="A33" s="1" t="s">
        <v>13</v>
      </c>
      <c r="B33" s="2">
        <f>(B16/B$36)</f>
        <v>1.1184189117032248E-3</v>
      </c>
      <c r="C33" s="2">
        <f>(C16/C$36)</f>
        <v>9.2338107612938603E-4</v>
      </c>
      <c r="D33" s="2">
        <f>(D16/D$36)</f>
        <v>1.2022057508702315E-6</v>
      </c>
      <c r="F33">
        <f>SUM(B33:D33)/3</f>
        <v>6.810007311944937E-4</v>
      </c>
      <c r="G33">
        <f t="shared" si="6"/>
        <v>4.8724016372683233E-4</v>
      </c>
      <c r="H33">
        <f t="shared" si="7"/>
        <v>2.81308239687684E-4</v>
      </c>
    </row>
    <row r="36" spans="1:8" x14ac:dyDescent="0.65">
      <c r="A36" s="1" t="s">
        <v>19</v>
      </c>
      <c r="B36" s="2">
        <v>1.087320977307622</v>
      </c>
      <c r="C36">
        <v>0.45714816852129642</v>
      </c>
      <c r="D36">
        <v>1.1542004776651824</v>
      </c>
    </row>
  </sheetData>
  <mergeCells count="2">
    <mergeCell ref="B1:C1"/>
    <mergeCell ref="B18:C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activeCell="L12" sqref="L12"/>
    </sheetView>
  </sheetViews>
  <sheetFormatPr defaultRowHeight="14.25" x14ac:dyDescent="0.65"/>
  <sheetData>
    <row r="1" spans="1:9" x14ac:dyDescent="0.65">
      <c r="C1" s="6" t="s">
        <v>20</v>
      </c>
      <c r="D1" s="6"/>
      <c r="E1" s="6"/>
      <c r="G1" s="6" t="s">
        <v>21</v>
      </c>
      <c r="H1" s="6"/>
      <c r="I1" s="6"/>
    </row>
    <row r="2" spans="1:9" x14ac:dyDescent="0.65">
      <c r="A2" t="s">
        <v>15</v>
      </c>
      <c r="C2" t="s">
        <v>16</v>
      </c>
      <c r="D2" t="s">
        <v>17</v>
      </c>
      <c r="E2" t="s">
        <v>18</v>
      </c>
      <c r="G2" t="s">
        <v>16</v>
      </c>
      <c r="H2" t="s">
        <v>17</v>
      </c>
      <c r="I2" t="s">
        <v>18</v>
      </c>
    </row>
    <row r="4" spans="1:9" x14ac:dyDescent="0.65">
      <c r="A4" s="1" t="s">
        <v>0</v>
      </c>
      <c r="C4">
        <v>0.92121552202871226</v>
      </c>
      <c r="D4">
        <v>0.33732143882168014</v>
      </c>
      <c r="E4">
        <v>0.19475262350712891</v>
      </c>
      <c r="G4">
        <v>1.0511427429927859E-2</v>
      </c>
      <c r="H4">
        <v>1.045052316797733E-2</v>
      </c>
      <c r="I4">
        <v>6.033612364204132E-3</v>
      </c>
    </row>
    <row r="5" spans="1:9" x14ac:dyDescent="0.65">
      <c r="A5" s="1" t="s">
        <v>1</v>
      </c>
      <c r="C5">
        <v>0.9266823387094284</v>
      </c>
      <c r="D5">
        <v>0.13494528789716226</v>
      </c>
      <c r="E5">
        <v>7.7910698293298178E-2</v>
      </c>
      <c r="G5">
        <v>3.8481689087574093E-2</v>
      </c>
      <c r="H5">
        <v>5.0955774610683645E-2</v>
      </c>
      <c r="I5">
        <v>2.9419330188244101E-2</v>
      </c>
    </row>
    <row r="6" spans="1:9" x14ac:dyDescent="0.65">
      <c r="A6" s="1" t="s">
        <v>2</v>
      </c>
      <c r="C6">
        <v>0.64799032256121814</v>
      </c>
      <c r="D6">
        <v>0.11234285516354039</v>
      </c>
      <c r="E6">
        <v>6.4861177670201192E-2</v>
      </c>
      <c r="G6">
        <v>2.3892346712776669E-2</v>
      </c>
      <c r="H6">
        <v>2.658049973257107E-2</v>
      </c>
      <c r="I6">
        <v>1.5346258675794684E-2</v>
      </c>
    </row>
    <row r="7" spans="1:9" x14ac:dyDescent="0.65">
      <c r="A7" s="1" t="s">
        <v>3</v>
      </c>
      <c r="C7">
        <v>0.73812576681867392</v>
      </c>
      <c r="D7">
        <v>0.18989236444196861</v>
      </c>
      <c r="E7">
        <v>0.1096344077276251</v>
      </c>
      <c r="G7">
        <v>4.0007905734342146E-2</v>
      </c>
      <c r="H7">
        <v>2.8542471039505569E-2</v>
      </c>
      <c r="I7">
        <v>1.6479003337995637E-2</v>
      </c>
    </row>
    <row r="8" spans="1:9" x14ac:dyDescent="0.65">
      <c r="A8" s="1" t="s">
        <v>4</v>
      </c>
      <c r="C8">
        <v>0.51116503357167298</v>
      </c>
      <c r="D8">
        <v>0.13282332857585902</v>
      </c>
      <c r="E8">
        <v>7.6685584507934321E-2</v>
      </c>
      <c r="G8">
        <v>6.2313190991467654E-3</v>
      </c>
      <c r="H8">
        <v>3.3890864966211816E-3</v>
      </c>
      <c r="I8">
        <v>1.9566900011311651E-3</v>
      </c>
    </row>
    <row r="9" spans="1:9" s="2" customFormat="1" x14ac:dyDescent="0.65">
      <c r="A9" s="3" t="s">
        <v>5</v>
      </c>
      <c r="C9">
        <v>0.95129199478076776</v>
      </c>
      <c r="D9">
        <v>0.1006569147918099</v>
      </c>
      <c r="E9">
        <v>5.8114296850848672E-2</v>
      </c>
      <c r="G9" s="2">
        <v>2.2925383874468713E-2</v>
      </c>
      <c r="H9" s="2">
        <v>2.8810456805971624E-2</v>
      </c>
      <c r="I9" s="2">
        <v>1.6633724992403804E-2</v>
      </c>
    </row>
    <row r="10" spans="1:9" s="2" customFormat="1" x14ac:dyDescent="0.65">
      <c r="A10" s="3" t="s">
        <v>6</v>
      </c>
      <c r="C10">
        <v>1.0318117178450577</v>
      </c>
      <c r="D10">
        <v>6.7520556004974613E-2</v>
      </c>
      <c r="E10">
        <v>3.8983011185305297E-2</v>
      </c>
      <c r="G10" s="2">
        <v>2.4887481207978821E-2</v>
      </c>
      <c r="H10" s="2">
        <v>3.5196213457629189E-2</v>
      </c>
      <c r="I10" s="2">
        <v>2.0320543314217742E-2</v>
      </c>
    </row>
    <row r="11" spans="1:9" x14ac:dyDescent="0.65">
      <c r="A11" s="1" t="s">
        <v>7</v>
      </c>
      <c r="C11">
        <v>0.54167021305108121</v>
      </c>
      <c r="D11">
        <v>5.5776650827476418E-2</v>
      </c>
      <c r="E11">
        <v>3.2202664369739273E-2</v>
      </c>
      <c r="G11">
        <v>2.2906325691353754E-2</v>
      </c>
      <c r="H11">
        <v>3.2394436456847739E-2</v>
      </c>
      <c r="I11">
        <v>1.8702936608607269E-2</v>
      </c>
    </row>
    <row r="12" spans="1:9" x14ac:dyDescent="0.65">
      <c r="A12" s="1" t="s">
        <v>8</v>
      </c>
      <c r="C12">
        <v>0.73971300976398346</v>
      </c>
      <c r="D12">
        <v>0.20175131174868213</v>
      </c>
      <c r="E12">
        <v>0.11648117414746174</v>
      </c>
      <c r="G12">
        <v>3.4051206662645453E-2</v>
      </c>
      <c r="H12">
        <v>4.8155678277482288E-2</v>
      </c>
      <c r="I12">
        <v>2.7802693816513416E-2</v>
      </c>
    </row>
    <row r="13" spans="1:9" s="2" customFormat="1" x14ac:dyDescent="0.65">
      <c r="A13" s="3" t="s">
        <v>9</v>
      </c>
      <c r="C13">
        <v>0.86357024999022658</v>
      </c>
      <c r="D13">
        <v>0.1821075162992552</v>
      </c>
      <c r="E13">
        <v>0.10513982355682916</v>
      </c>
      <c r="G13" s="2">
        <v>1.860491221240854E-2</v>
      </c>
      <c r="H13" s="2">
        <v>1.3098569936458047E-2</v>
      </c>
      <c r="I13" s="2">
        <v>7.5624628788131931E-3</v>
      </c>
    </row>
    <row r="14" spans="1:9" x14ac:dyDescent="0.65">
      <c r="A14" s="1" t="s">
        <v>10</v>
      </c>
      <c r="C14">
        <v>0.12946072582913229</v>
      </c>
      <c r="D14">
        <v>2.4970033246787419E-2</v>
      </c>
      <c r="E14">
        <v>1.4416455416706622E-2</v>
      </c>
      <c r="G14">
        <v>2.4793022859796745E-3</v>
      </c>
      <c r="H14">
        <v>7.2060660077622591E-4</v>
      </c>
      <c r="I14">
        <v>4.1604241493797524E-4</v>
      </c>
    </row>
    <row r="15" spans="1:9" x14ac:dyDescent="0.65">
      <c r="A15" s="1" t="s">
        <v>11</v>
      </c>
      <c r="C15">
        <v>0.19270620654540452</v>
      </c>
      <c r="D15">
        <v>5.0829995188395836E-2</v>
      </c>
      <c r="E15">
        <v>2.9346711404927721E-2</v>
      </c>
      <c r="G15">
        <v>9.8092187030251691E-3</v>
      </c>
      <c r="H15">
        <v>1.0185700894425631E-2</v>
      </c>
      <c r="I15">
        <v>5.880717153281651E-3</v>
      </c>
    </row>
    <row r="16" spans="1:9" x14ac:dyDescent="0.65">
      <c r="A16" s="1" t="s">
        <v>12</v>
      </c>
      <c r="C16">
        <v>0.42385662108956518</v>
      </c>
      <c r="D16">
        <v>8.5663908399051067E-2</v>
      </c>
      <c r="E16">
        <v>4.9458080574027577E-2</v>
      </c>
      <c r="G16">
        <v>1.585756512489515E-3</v>
      </c>
      <c r="H16">
        <v>1.8454107207866613E-3</v>
      </c>
      <c r="I16">
        <v>1.0654483764116003E-3</v>
      </c>
    </row>
    <row r="17" spans="1:9" x14ac:dyDescent="0.65">
      <c r="A17" s="1" t="s">
        <v>13</v>
      </c>
      <c r="C17">
        <v>1</v>
      </c>
      <c r="D17">
        <v>0</v>
      </c>
      <c r="E17">
        <v>0</v>
      </c>
      <c r="G17">
        <v>6.810007311944937E-4</v>
      </c>
      <c r="H17">
        <v>4.8724016372683233E-4</v>
      </c>
      <c r="I17">
        <v>2.81308239687684E-4</v>
      </c>
    </row>
  </sheetData>
  <mergeCells count="2">
    <mergeCell ref="C1:E1"/>
    <mergeCell ref="G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NP-T4 H3K9me3</vt:lpstr>
      <vt:lpstr>No Antibody</vt:lpstr>
      <vt:lpstr>All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2018-08-05T14:25:31Z</dcterms:created>
  <dcterms:modified xsi:type="dcterms:W3CDTF">2020-04-27T10:38:04Z</dcterms:modified>
</cp:coreProperties>
</file>