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8975"/>
  </bookViews>
  <sheets>
    <sheet name="NP-T1 H3K9me3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G9" i="2"/>
  <c r="H9" i="2" s="1"/>
  <c r="J9" i="2"/>
  <c r="K9" i="2"/>
  <c r="N9" i="2" s="1"/>
  <c r="O9" i="2" s="1"/>
  <c r="L9" i="2"/>
  <c r="M9" i="2" l="1"/>
  <c r="G3" i="2"/>
  <c r="H3" i="2" s="1"/>
  <c r="G4" i="2"/>
  <c r="H4" i="2" s="1"/>
  <c r="G5" i="2"/>
  <c r="H5" i="2" s="1"/>
  <c r="G6" i="2"/>
  <c r="H6" i="2" s="1"/>
  <c r="G7" i="2"/>
  <c r="H7" i="2" s="1"/>
  <c r="G8" i="2"/>
  <c r="H8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F3" i="2"/>
  <c r="F4" i="2"/>
  <c r="F5" i="2"/>
  <c r="F6" i="2"/>
  <c r="F7" i="2"/>
  <c r="F8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N14" i="2" s="1"/>
  <c r="O14" i="2" s="1"/>
  <c r="L13" i="2"/>
  <c r="K13" i="2"/>
  <c r="J13" i="2"/>
  <c r="L12" i="2"/>
  <c r="K12" i="2"/>
  <c r="J12" i="2"/>
  <c r="L11" i="2"/>
  <c r="K11" i="2"/>
  <c r="J11" i="2"/>
  <c r="L10" i="2"/>
  <c r="K10" i="2"/>
  <c r="J10" i="2"/>
  <c r="L8" i="2"/>
  <c r="K8" i="2"/>
  <c r="J8" i="2"/>
  <c r="L7" i="2"/>
  <c r="K7" i="2"/>
  <c r="J7" i="2"/>
  <c r="L6" i="2"/>
  <c r="K6" i="2"/>
  <c r="J6" i="2"/>
  <c r="L5" i="2"/>
  <c r="K5" i="2"/>
  <c r="J5" i="2"/>
  <c r="N5" i="2" s="1"/>
  <c r="O5" i="2" s="1"/>
  <c r="L4" i="2"/>
  <c r="K4" i="2"/>
  <c r="J4" i="2"/>
  <c r="L3" i="2"/>
  <c r="K3" i="2"/>
  <c r="J3" i="2"/>
  <c r="N11" i="2" l="1"/>
  <c r="O11" i="2" s="1"/>
  <c r="M15" i="2"/>
  <c r="N17" i="2"/>
  <c r="O17" i="2" s="1"/>
  <c r="N3" i="2"/>
  <c r="O3" i="2" s="1"/>
  <c r="N21" i="2"/>
  <c r="O21" i="2" s="1"/>
  <c r="M7" i="2"/>
  <c r="N24" i="2"/>
  <c r="O24" i="2" s="1"/>
  <c r="N8" i="2"/>
  <c r="O8" i="2" s="1"/>
  <c r="M17" i="2"/>
  <c r="M19" i="2"/>
  <c r="M8" i="2"/>
  <c r="N19" i="2"/>
  <c r="O19" i="2" s="1"/>
  <c r="M6" i="2"/>
  <c r="M3" i="2"/>
  <c r="M4" i="2"/>
  <c r="N6" i="2"/>
  <c r="O6" i="2" s="1"/>
  <c r="N10" i="2"/>
  <c r="O10" i="2" s="1"/>
  <c r="M12" i="2"/>
  <c r="N16" i="2"/>
  <c r="O16" i="2" s="1"/>
  <c r="N20" i="2"/>
  <c r="O20" i="2" s="1"/>
  <c r="M22" i="2"/>
  <c r="M13" i="2"/>
  <c r="N23" i="2"/>
  <c r="O23" i="2" s="1"/>
  <c r="N7" i="2"/>
  <c r="O7" i="2" s="1"/>
  <c r="N18" i="2"/>
  <c r="O18" i="2" s="1"/>
  <c r="N4" i="2"/>
  <c r="O4" i="2" s="1"/>
  <c r="M10" i="2"/>
  <c r="M14" i="2"/>
  <c r="M23" i="2"/>
  <c r="M16" i="2"/>
  <c r="N13" i="2"/>
  <c r="O13" i="2" s="1"/>
  <c r="M5" i="2"/>
  <c r="M21" i="2"/>
  <c r="N12" i="2"/>
  <c r="O12" i="2" s="1"/>
  <c r="M18" i="2"/>
  <c r="N22" i="2"/>
  <c r="O22" i="2" s="1"/>
  <c r="M11" i="2"/>
  <c r="M20" i="2"/>
  <c r="M24" i="2"/>
  <c r="N15" i="2"/>
  <c r="O15" i="2" s="1"/>
</calcChain>
</file>

<file path=xl/sharedStrings.xml><?xml version="1.0" encoding="utf-8"?>
<sst xmlns="http://schemas.openxmlformats.org/spreadsheetml/2006/main" count="45" uniqueCount="23">
  <si>
    <t>Mean %IP</t>
  </si>
  <si>
    <t>STDEV</t>
  </si>
  <si>
    <t>SEM</t>
  </si>
  <si>
    <t>Mac1</t>
  </si>
  <si>
    <t>ChrI_Inter</t>
  </si>
  <si>
    <t>Hut1</t>
  </si>
  <si>
    <t>Pcn1</t>
  </si>
  <si>
    <t>Ura4</t>
  </si>
  <si>
    <t>Omh3</t>
  </si>
  <si>
    <t>ChrII_LTR</t>
  </si>
  <si>
    <t>NeoS</t>
  </si>
  <si>
    <t>No Antibody</t>
  </si>
  <si>
    <t>% Sat 1</t>
  </si>
  <si>
    <t>% Sat 2</t>
  </si>
  <si>
    <t>% Sat 3</t>
  </si>
  <si>
    <t>Mean %Sat</t>
  </si>
  <si>
    <t>H3K9me3</t>
  </si>
  <si>
    <t>%IP 1 (ChIP 40 - NPD3)</t>
  </si>
  <si>
    <t>%IP 2 (ChIP 40 - NPD4)</t>
  </si>
  <si>
    <t>mAct</t>
  </si>
  <si>
    <t>Hoxc8</t>
  </si>
  <si>
    <t>MaSat</t>
  </si>
  <si>
    <t>%IP 3 (ChIP43)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</si>
</sst>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0" fontId="2" fillId="0" borderId="0" xfId="0" applyFont="1" applyFill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L2" sqref="L2"/>
    </sheetView>
  </sheetViews>
  <sheetFormatPr defaultRowHeight="14.25" x14ac:dyDescent="0.65"/>
  <cols>
    <col min="1" max="1" width="8.76953125" customWidth="1"/>
    <col min="2" max="2" width="11.08984375" customWidth="1"/>
    <col min="3" max="4" width="11.6328125" customWidth="1"/>
    <col min="5" max="5" width="12.1796875" customWidth="1"/>
    <col min="6" max="6" width="9.08984375" style="5" customWidth="1"/>
    <col min="7" max="7" width="8.1796875" style="5" customWidth="1"/>
    <col min="8" max="8" width="6.953125" style="5" customWidth="1"/>
    <col min="9" max="9" width="2.7265625" customWidth="1"/>
    <col min="10" max="10" width="11.1328125" customWidth="1"/>
    <col min="11" max="11" width="11.5" customWidth="1"/>
    <col min="12" max="12" width="10" customWidth="1"/>
    <col min="13" max="13" width="11.6328125" customWidth="1"/>
    <col min="14" max="14" width="11.7265625" customWidth="1"/>
    <col min="15" max="15" width="9.90625" customWidth="1"/>
  </cols>
  <sheetData>
    <row r="1" spans="1:15" x14ac:dyDescent="0.65">
      <c r="C1" s="1" t="s">
        <v>17</v>
      </c>
      <c r="D1" s="1" t="s">
        <v>18</v>
      </c>
      <c r="E1" s="1" t="s">
        <v>22</v>
      </c>
      <c r="F1" s="7" t="s">
        <v>0</v>
      </c>
      <c r="G1" s="7" t="s">
        <v>1</v>
      </c>
      <c r="H1" s="7" t="s">
        <v>2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</v>
      </c>
      <c r="O1" s="1" t="s">
        <v>2</v>
      </c>
    </row>
    <row r="3" spans="1:15" ht="13.85" customHeight="1" x14ac:dyDescent="0.65">
      <c r="A3" s="2" t="s">
        <v>3</v>
      </c>
      <c r="B3" t="s">
        <v>11</v>
      </c>
      <c r="C3">
        <v>1.436363490025205E-2</v>
      </c>
      <c r="D3">
        <v>3.1617644151182983E-2</v>
      </c>
      <c r="E3">
        <v>6.1528785687842369E-2</v>
      </c>
      <c r="F3" s="5">
        <f>(C3+D3+E3)/3</f>
        <v>3.5836688246425802E-2</v>
      </c>
      <c r="G3" s="5">
        <f>_xlfn.STDEV.P(C3,D3,E3)</f>
        <v>1.9484833623654323E-2</v>
      </c>
      <c r="H3" s="5">
        <f t="shared" ref="H3:H24" si="0">G3/(SQRT(3))</f>
        <v>1.1249573937731894E-2</v>
      </c>
      <c r="J3">
        <f>C3/$C$24</f>
        <v>4.5715242930250283E-3</v>
      </c>
      <c r="K3">
        <f>D3/$D$24</f>
        <v>1.65685246161132E-2</v>
      </c>
      <c r="L3">
        <f>E3/$E$24</f>
        <v>9.9166956904909813E-4</v>
      </c>
      <c r="M3" s="5">
        <f>(J3+K3+L3)/3</f>
        <v>7.3772394927291082E-3</v>
      </c>
      <c r="N3" s="5">
        <f>_xlfn.STDEV.P(J3,K3,L3)</f>
        <v>6.6615129225374168E-3</v>
      </c>
      <c r="O3" s="5">
        <f t="shared" ref="O3:O24" si="1">N3/(SQRT(3))</f>
        <v>3.8460262790371486E-3</v>
      </c>
    </row>
    <row r="4" spans="1:15" x14ac:dyDescent="0.65">
      <c r="A4" s="3"/>
      <c r="B4" t="s">
        <v>16</v>
      </c>
      <c r="C4">
        <v>0.66578746574182623</v>
      </c>
      <c r="D4">
        <v>0.440915355669114</v>
      </c>
      <c r="E4">
        <v>31.143929897416712</v>
      </c>
      <c r="F4" s="5">
        <f>(C4+D4+E4)/3</f>
        <v>10.750210906275884</v>
      </c>
      <c r="G4" s="5">
        <f>_xlfn.STDEV.P(C4,D4,E4)</f>
        <v>14.420829208328849</v>
      </c>
      <c r="H4" s="5">
        <f t="shared" si="0"/>
        <v>8.3258696253662787</v>
      </c>
      <c r="J4">
        <f>C4/$C$24</f>
        <v>0.21190065013257317</v>
      </c>
      <c r="K4">
        <f>D4/$D$24</f>
        <v>0.2310519053568604</v>
      </c>
      <c r="L4">
        <f>E4/$E$24</f>
        <v>0.50195184570283335</v>
      </c>
      <c r="M4" s="5">
        <f>(J4+K4+L4)/3</f>
        <v>0.31496813373075566</v>
      </c>
      <c r="N4" s="5">
        <f>_xlfn.STDEV.P(J4,K4,L4)</f>
        <v>0.13244841524485201</v>
      </c>
      <c r="O4" s="5">
        <f t="shared" si="1"/>
        <v>7.6469128195354646E-2</v>
      </c>
    </row>
    <row r="5" spans="1:15" x14ac:dyDescent="0.65">
      <c r="A5" s="2" t="s">
        <v>4</v>
      </c>
      <c r="B5" t="s">
        <v>11</v>
      </c>
      <c r="C5">
        <v>3.0777207563089173E-2</v>
      </c>
      <c r="D5">
        <v>3.9011123458379919E-2</v>
      </c>
      <c r="E5">
        <v>2.6671727567668564E-2</v>
      </c>
      <c r="F5" s="5">
        <f>(C5+D5+E5)/3</f>
        <v>3.2153352863045881E-2</v>
      </c>
      <c r="G5" s="5">
        <f>_xlfn.STDEV.P(C5,D5,E5)</f>
        <v>5.1306597790063855E-3</v>
      </c>
      <c r="H5" s="5">
        <f t="shared" si="0"/>
        <v>2.9621878045297226E-3</v>
      </c>
      <c r="J5">
        <f>C5/$C$24</f>
        <v>9.7954837353647038E-3</v>
      </c>
      <c r="K5">
        <f>D5/$D$24</f>
        <v>2.0442913337621809E-2</v>
      </c>
      <c r="L5">
        <f>E5/$E$24</f>
        <v>4.2987262444951958E-4</v>
      </c>
      <c r="M5" s="5">
        <f>(J5+K5+L5)/3</f>
        <v>1.0222756565812011E-2</v>
      </c>
      <c r="N5" s="5">
        <f>_xlfn.STDEV.P(J5,K5,L5)</f>
        <v>8.1758739064192922E-3</v>
      </c>
      <c r="O5" s="5">
        <f t="shared" si="1"/>
        <v>4.7203430007316154E-3</v>
      </c>
    </row>
    <row r="6" spans="1:15" x14ac:dyDescent="0.65">
      <c r="A6" s="3"/>
      <c r="B6" t="s">
        <v>16</v>
      </c>
      <c r="C6">
        <v>0.59988663551499977</v>
      </c>
      <c r="D6">
        <v>0.62636344235371499</v>
      </c>
      <c r="E6">
        <v>31.96590628719273</v>
      </c>
      <c r="F6" s="5">
        <f>(C6+D6+E6)/3</f>
        <v>11.064052121687148</v>
      </c>
      <c r="G6" s="5">
        <f>_xlfn.STDEV.P(C6,D6,E6)</f>
        <v>14.779846772376057</v>
      </c>
      <c r="H6" s="5">
        <f t="shared" si="0"/>
        <v>8.5331485126127387</v>
      </c>
      <c r="J6">
        <f>C6/$C$24</f>
        <v>0.19092634603722411</v>
      </c>
      <c r="K6">
        <f>D6/$D$24</f>
        <v>0.32823185888385159</v>
      </c>
      <c r="L6">
        <f>E6/$E$24</f>
        <v>0.51519977450729837</v>
      </c>
      <c r="M6" s="5">
        <f>(J6+K6+L6)/3</f>
        <v>0.34478599314279129</v>
      </c>
      <c r="N6" s="5">
        <f>_xlfn.STDEV.P(J6,K6,L6)</f>
        <v>0.13290057342171607</v>
      </c>
      <c r="O6" s="5">
        <f t="shared" si="1"/>
        <v>7.67301818404834E-2</v>
      </c>
    </row>
    <row r="7" spans="1:15" s="5" customFormat="1" x14ac:dyDescent="0.65">
      <c r="A7" s="4" t="s">
        <v>5</v>
      </c>
      <c r="B7" s="5" t="s">
        <v>11</v>
      </c>
      <c r="C7" s="5">
        <v>1.4304873230563038E-2</v>
      </c>
      <c r="D7">
        <v>2.2404454922810145E-2</v>
      </c>
      <c r="E7" s="5">
        <v>7.3011969291678872E-2</v>
      </c>
      <c r="F7" s="5">
        <f>(C7+D7+E7)/3</f>
        <v>3.6573765815017346E-2</v>
      </c>
      <c r="G7" s="5">
        <f>_xlfn.STDEV.P(C7,D7,E7)</f>
        <v>2.5977013048107067E-2</v>
      </c>
      <c r="H7" s="5">
        <f t="shared" si="0"/>
        <v>1.4997835476067038E-2</v>
      </c>
      <c r="J7" s="5">
        <f>C7/$C$24</f>
        <v>4.5528221746303785E-3</v>
      </c>
      <c r="K7" s="5">
        <f>D7/$D$24</f>
        <v>1.1740557301619499E-2</v>
      </c>
      <c r="L7" s="5">
        <f>E7/$E$24</f>
        <v>1.1767459297870007E-3</v>
      </c>
      <c r="M7" s="5">
        <f>(J7+K7+L7)/3</f>
        <v>5.8233751353456258E-3</v>
      </c>
      <c r="N7" s="5">
        <f>_xlfn.STDEV.P(J7,K7,L7)</f>
        <v>4.4052435645414757E-3</v>
      </c>
      <c r="O7" s="5">
        <f t="shared" si="1"/>
        <v>2.5433685578338879E-3</v>
      </c>
    </row>
    <row r="8" spans="1:15" s="5" customFormat="1" x14ac:dyDescent="0.65">
      <c r="A8" s="6"/>
      <c r="B8" s="5" t="s">
        <v>16</v>
      </c>
      <c r="C8" s="5">
        <v>0.62913293186082275</v>
      </c>
      <c r="D8">
        <v>0.576994153500902</v>
      </c>
      <c r="E8" s="5">
        <v>30.624171822378806</v>
      </c>
      <c r="F8" s="5">
        <f>(C8+D8+E8)/3</f>
        <v>10.61009963591351</v>
      </c>
      <c r="G8" s="5">
        <f>_xlfn.STDEV.P(C8,D8,E8)</f>
        <v>14.152102169567955</v>
      </c>
      <c r="H8" s="5">
        <f t="shared" si="0"/>
        <v>8.1707199971991464</v>
      </c>
      <c r="J8" s="5">
        <f>C8/$C$24</f>
        <v>0.20023458557090879</v>
      </c>
      <c r="K8" s="5">
        <f>D8/$D$24</f>
        <v>0.30236097888638563</v>
      </c>
      <c r="L8" s="5">
        <f>E8/$E$24</f>
        <v>0.49357481923431856</v>
      </c>
      <c r="M8" s="5">
        <f>(J8+K8+L8)/3</f>
        <v>0.33205679456387099</v>
      </c>
      <c r="N8" s="5">
        <f>_xlfn.STDEV.P(J8,K8,L8)</f>
        <v>0.12158263108681651</v>
      </c>
      <c r="O8" s="5">
        <f t="shared" si="1"/>
        <v>7.0195764786756473E-2</v>
      </c>
    </row>
    <row r="9" spans="1:15" s="5" customFormat="1" x14ac:dyDescent="0.65">
      <c r="A9" s="4" t="s">
        <v>6</v>
      </c>
      <c r="B9" s="5" t="s">
        <v>11</v>
      </c>
      <c r="C9" s="5">
        <v>1.9280375494808592E-2</v>
      </c>
      <c r="D9" s="5">
        <v>1.2834522412381899E-2</v>
      </c>
      <c r="E9" s="5">
        <v>8.7598832581441591E-2</v>
      </c>
      <c r="F9" s="5">
        <f>(C9+D9+E9)/3</f>
        <v>3.9904576829544028E-2</v>
      </c>
      <c r="G9" s="5">
        <f>_xlfn.STDEV.P(C9,D9,E9)</f>
        <v>3.3827442304393607E-2</v>
      </c>
      <c r="H9" s="5">
        <f t="shared" si="0"/>
        <v>1.9530282920438184E-2</v>
      </c>
      <c r="J9" s="5">
        <f>C9/$C$24</f>
        <v>6.1363788181232068E-3</v>
      </c>
      <c r="K9" s="5">
        <f>D9/$D$24</f>
        <v>6.7256465886200356E-3</v>
      </c>
      <c r="L9" s="5">
        <f>E9/$E$24</f>
        <v>1.4118448070137514E-3</v>
      </c>
      <c r="M9" s="5">
        <f>(J9+K9+L9)/3</f>
        <v>4.7579567379189983E-3</v>
      </c>
      <c r="N9" s="5">
        <f>_xlfn.STDEV.P(J9,K9,L9)</f>
        <v>2.3782567729251332E-3</v>
      </c>
      <c r="O9" s="5">
        <f t="shared" si="1"/>
        <v>1.3730871880503763E-3</v>
      </c>
    </row>
    <row r="10" spans="1:15" x14ac:dyDescent="0.65">
      <c r="A10" s="3"/>
      <c r="B10" t="s">
        <v>16</v>
      </c>
      <c r="C10">
        <v>0.6643934875262385</v>
      </c>
      <c r="D10">
        <v>0.42650480507282396</v>
      </c>
      <c r="E10">
        <v>25.684246303527893</v>
      </c>
      <c r="F10" s="5">
        <f>(C10+D10+E10)/3</f>
        <v>8.9250481987089856</v>
      </c>
      <c r="G10" s="5">
        <f>_xlfn.STDEV.P(C10,D10,E10)</f>
        <v>11.850940570090744</v>
      </c>
      <c r="H10" s="5">
        <f t="shared" si="0"/>
        <v>6.8421437282921485</v>
      </c>
      <c r="J10">
        <f>C10/$C$24</f>
        <v>0.21145698769470411</v>
      </c>
      <c r="K10">
        <f>D10/$D$24</f>
        <v>0.22350037618078664</v>
      </c>
      <c r="L10">
        <f>E10/$E$24</f>
        <v>0.41395722633614623</v>
      </c>
      <c r="M10" s="5">
        <f>(J10+K10+L10)/3</f>
        <v>0.28297153007054571</v>
      </c>
      <c r="N10" s="5">
        <f>_xlfn.STDEV.P(J10,K10,L10)</f>
        <v>9.2751281289244383E-2</v>
      </c>
      <c r="O10" s="5">
        <f t="shared" si="1"/>
        <v>5.3549977220027946E-2</v>
      </c>
    </row>
    <row r="11" spans="1:15" x14ac:dyDescent="0.65">
      <c r="A11" s="2" t="s">
        <v>7</v>
      </c>
      <c r="B11" t="s">
        <v>11</v>
      </c>
      <c r="C11">
        <v>7.0210602239360138E-3</v>
      </c>
      <c r="D11">
        <v>9.5891927762997934E-3</v>
      </c>
      <c r="E11">
        <v>7.3621584727698669E-2</v>
      </c>
      <c r="F11" s="5">
        <f>(C11+D11+E11)/3</f>
        <v>3.0077279242644823E-2</v>
      </c>
      <c r="G11" s="5">
        <f>_xlfn.STDEV.P(C11,D11,E11)</f>
        <v>3.0808318479845619E-2</v>
      </c>
      <c r="H11" s="5">
        <f t="shared" si="0"/>
        <v>1.7787190967618591E-2</v>
      </c>
      <c r="J11">
        <f>C11/$C$24</f>
        <v>2.2345978298259307E-3</v>
      </c>
      <c r="K11">
        <f>D11/$D$24</f>
        <v>5.0250036278187884E-3</v>
      </c>
      <c r="L11">
        <f>E11/$E$24</f>
        <v>1.1865712021366043E-3</v>
      </c>
      <c r="M11" s="5">
        <f>(J11+K11+L11)/3</f>
        <v>2.8153908865937746E-3</v>
      </c>
      <c r="N11" s="5">
        <f>_xlfn.STDEV.P(J11,K11,L11)</f>
        <v>1.6199549999355756E-3</v>
      </c>
      <c r="O11" s="5">
        <f t="shared" si="1"/>
        <v>9.352814552878848E-4</v>
      </c>
    </row>
    <row r="12" spans="1:15" x14ac:dyDescent="0.65">
      <c r="A12" s="3"/>
      <c r="B12" t="s">
        <v>16</v>
      </c>
      <c r="C12">
        <v>0.59285738409690836</v>
      </c>
      <c r="D12">
        <v>0.34590342002126234</v>
      </c>
      <c r="E12">
        <v>39.176916322498116</v>
      </c>
      <c r="F12" s="5">
        <f>(C12+D12+E12)/3</f>
        <v>13.371892375538762</v>
      </c>
      <c r="G12" s="5">
        <f>_xlfn.STDEV.P(C12,D12,E12)</f>
        <v>18.24718594272283</v>
      </c>
      <c r="H12" s="5">
        <f t="shared" si="0"/>
        <v>10.535017715984182</v>
      </c>
      <c r="J12">
        <f>C12/$C$24</f>
        <v>0.18868914119020996</v>
      </c>
      <c r="K12">
        <f>D12/$D$24</f>
        <v>0.18126300941386228</v>
      </c>
      <c r="L12">
        <f>E12/$E$24</f>
        <v>0.63142081046921861</v>
      </c>
      <c r="M12" s="5">
        <f>(J12+K12+L12)/3</f>
        <v>0.33379098702443027</v>
      </c>
      <c r="N12" s="5">
        <f>_xlfn.STDEV.P(J12,K12,L12)</f>
        <v>0.21047790178721343</v>
      </c>
      <c r="O12" s="5">
        <f t="shared" si="1"/>
        <v>0.1215194732553153</v>
      </c>
    </row>
    <row r="13" spans="1:15" x14ac:dyDescent="0.65">
      <c r="A13" s="2" t="s">
        <v>8</v>
      </c>
      <c r="B13" t="s">
        <v>11</v>
      </c>
      <c r="C13">
        <v>4.3053360200306931E-3</v>
      </c>
      <c r="D13">
        <v>5.4527908243622025E-3</v>
      </c>
      <c r="E13">
        <v>7.607860714977735E-2</v>
      </c>
      <c r="F13" s="5">
        <f>(C13+D13+E13)/3</f>
        <v>2.8612244664723414E-2</v>
      </c>
      <c r="G13" s="5">
        <f>_xlfn.STDEV.P(C13,D13,E13)</f>
        <v>3.3567055662796302E-2</v>
      </c>
      <c r="H13" s="5">
        <f t="shared" si="0"/>
        <v>1.93799486228186E-2</v>
      </c>
      <c r="J13">
        <f>C13/$C$24</f>
        <v>1.370262356422094E-3</v>
      </c>
      <c r="K13">
        <f>D13/$D$24</f>
        <v>2.8574139985879077E-3</v>
      </c>
      <c r="L13">
        <f>E13/$E$24</f>
        <v>1.2261714370381714E-3</v>
      </c>
      <c r="M13" s="5">
        <f>(J13+K13+L13)/3</f>
        <v>1.8179492640160576E-3</v>
      </c>
      <c r="N13" s="5">
        <f>_xlfn.STDEV.P(J13,K13,L13)</f>
        <v>7.373627551737435E-4</v>
      </c>
      <c r="O13" s="5">
        <f t="shared" si="1"/>
        <v>4.2571658518996493E-4</v>
      </c>
    </row>
    <row r="14" spans="1:15" x14ac:dyDescent="0.65">
      <c r="A14" s="2"/>
      <c r="B14" t="s">
        <v>16</v>
      </c>
      <c r="C14">
        <v>0.67878268019615973</v>
      </c>
      <c r="D14">
        <v>0.60774415323560704</v>
      </c>
      <c r="E14">
        <v>29.488227963011532</v>
      </c>
      <c r="F14" s="5">
        <f>(C14+D14+E14)/3</f>
        <v>10.258251598814434</v>
      </c>
      <c r="G14" s="5">
        <f>_xlfn.STDEV.P(C14,D14,E14)</f>
        <v>13.597677616508943</v>
      </c>
      <c r="H14" s="5">
        <f t="shared" si="0"/>
        <v>7.850622832245187</v>
      </c>
      <c r="J14">
        <f>C14/$C$24</f>
        <v>0.21603664627725472</v>
      </c>
      <c r="K14">
        <f>D14/$D$24</f>
        <v>0.31847483370472046</v>
      </c>
      <c r="L14">
        <f>E14/$E$24</f>
        <v>0.4752666250307509</v>
      </c>
      <c r="M14" s="5">
        <f>(J14+K14+L14)/3</f>
        <v>0.33659270167090871</v>
      </c>
      <c r="N14" s="5">
        <f>_xlfn.STDEV.P(J14,K14,L14)</f>
        <v>0.10660280898695768</v>
      </c>
      <c r="O14" s="5">
        <f t="shared" si="1"/>
        <v>6.1547160464990272E-2</v>
      </c>
    </row>
    <row r="15" spans="1:15" x14ac:dyDescent="0.65">
      <c r="A15" s="2" t="s">
        <v>9</v>
      </c>
      <c r="B15" t="s">
        <v>11</v>
      </c>
      <c r="C15">
        <v>1.1716947109003065E-2</v>
      </c>
      <c r="D15">
        <v>2.0635001950718799E-2</v>
      </c>
      <c r="E15">
        <v>3.5447232432047935</v>
      </c>
      <c r="F15" s="5">
        <f>(C15+D15+E15)/3</f>
        <v>1.1923583974215051</v>
      </c>
      <c r="G15" s="5">
        <f>_xlfn.STDEV.P(C15,D15,E15)</f>
        <v>1.6633771187323128</v>
      </c>
      <c r="H15" s="5">
        <f t="shared" si="0"/>
        <v>0.96035122726396493</v>
      </c>
      <c r="J15">
        <f>C15/$C$24</f>
        <v>3.729161087765949E-3</v>
      </c>
      <c r="K15">
        <f>D15/$D$24</f>
        <v>1.0813314747273362E-2</v>
      </c>
      <c r="L15">
        <f>E15/$E$24</f>
        <v>5.7130888115053367E-2</v>
      </c>
      <c r="M15" s="5">
        <f>(J15+K15+L15)/3</f>
        <v>2.3891121316697558E-2</v>
      </c>
      <c r="N15" s="5">
        <f>_xlfn.STDEV.P(J15,K15,L15)</f>
        <v>2.3681327114764013E-2</v>
      </c>
      <c r="O15" s="5">
        <f t="shared" si="1"/>
        <v>1.3672420584476588E-2</v>
      </c>
    </row>
    <row r="16" spans="1:15" x14ac:dyDescent="0.65">
      <c r="A16" s="3"/>
      <c r="B16" t="s">
        <v>16</v>
      </c>
      <c r="C16">
        <v>0.50856995224530377</v>
      </c>
      <c r="D16">
        <v>0.4366101995114991</v>
      </c>
      <c r="E16">
        <v>31.682618340024387</v>
      </c>
      <c r="F16" s="5">
        <f>(C16+D16+E16)/3</f>
        <v>10.875932830593731</v>
      </c>
      <c r="G16" s="5">
        <f>_xlfn.STDEV.P(C16,D16,E16)</f>
        <v>14.712577747577459</v>
      </c>
      <c r="H16" s="5">
        <f t="shared" si="0"/>
        <v>8.4943107230371435</v>
      </c>
      <c r="J16">
        <f>C16/$C$24</f>
        <v>0.16186292032187388</v>
      </c>
      <c r="K16">
        <f>D16/$D$24</f>
        <v>0.22879588383189853</v>
      </c>
      <c r="L16">
        <f>E16/$E$24</f>
        <v>0.51063397602217164</v>
      </c>
      <c r="M16" s="5">
        <f>(J16+K16+L16)/3</f>
        <v>0.30043092672531468</v>
      </c>
      <c r="N16" s="5">
        <f>_xlfn.STDEV.P(J16,K16,L16)</f>
        <v>0.15112687131751523</v>
      </c>
      <c r="O16" s="5">
        <f t="shared" si="1"/>
        <v>8.7253139836953361E-2</v>
      </c>
    </row>
    <row r="17" spans="1:15" x14ac:dyDescent="0.65">
      <c r="A17" s="2" t="s">
        <v>10</v>
      </c>
      <c r="B17" t="s">
        <v>11</v>
      </c>
      <c r="C17">
        <v>6.4249340999751278E-4</v>
      </c>
      <c r="D17">
        <v>2.702047838184304E-3</v>
      </c>
      <c r="E17">
        <v>8.6177381464568534E-2</v>
      </c>
      <c r="F17" s="5">
        <f>(C17+D17+E17)/3</f>
        <v>2.9840640904250117E-2</v>
      </c>
      <c r="G17" s="5">
        <f>_xlfn.STDEV.P(C17,D17,E17)</f>
        <v>3.984496366193295E-2</v>
      </c>
      <c r="H17" s="5">
        <f t="shared" si="0"/>
        <v>2.3004500496067847E-2</v>
      </c>
      <c r="J17">
        <f>C17/$C$24</f>
        <v>2.0448683444749616E-4</v>
      </c>
      <c r="K17">
        <f>D17/$D$24</f>
        <v>1.4159481935720709E-3</v>
      </c>
      <c r="L17">
        <f>E17/$E$24</f>
        <v>1.3889350453349606E-3</v>
      </c>
      <c r="M17" s="5">
        <f>(J17+K17+L17)/3</f>
        <v>1.0031233577848426E-3</v>
      </c>
      <c r="N17" s="5">
        <f>_xlfn.STDEV.P(J17,K17,L17)</f>
        <v>5.6482897107631492E-4</v>
      </c>
      <c r="O17" s="5">
        <f t="shared" si="1"/>
        <v>3.2610415849700981E-4</v>
      </c>
    </row>
    <row r="18" spans="1:15" x14ac:dyDescent="0.65">
      <c r="A18" s="3"/>
      <c r="B18" t="s">
        <v>16</v>
      </c>
      <c r="C18">
        <v>7.8085244567194068E-2</v>
      </c>
      <c r="D18">
        <v>5.3513667666318931E-2</v>
      </c>
      <c r="E18">
        <v>7.5854599628150332</v>
      </c>
      <c r="F18" s="5">
        <f>(C18+D18+E18)/3</f>
        <v>2.5723529583495153</v>
      </c>
      <c r="G18" s="5">
        <f>_xlfn.STDEV.P(C18,D18,E18)</f>
        <v>3.5448161512518319</v>
      </c>
      <c r="H18" s="5">
        <f t="shared" si="0"/>
        <v>2.0466005591529783</v>
      </c>
      <c r="J18">
        <f>C18/$C$24</f>
        <v>2.4852246311235903E-2</v>
      </c>
      <c r="K18">
        <f>D18/$D$24</f>
        <v>2.804264972394321E-2</v>
      </c>
      <c r="L18">
        <f>E18/$E$24</f>
        <v>0.12225610709314416</v>
      </c>
      <c r="M18" s="5">
        <f>(J18+K18+L18)/3</f>
        <v>5.8383667709441089E-2</v>
      </c>
      <c r="N18" s="5">
        <f>_xlfn.STDEV.P(J18,K18,L18)</f>
        <v>4.5183411801991903E-2</v>
      </c>
      <c r="O18" s="5">
        <f t="shared" si="1"/>
        <v>2.6086654966785739E-2</v>
      </c>
    </row>
    <row r="19" spans="1:15" x14ac:dyDescent="0.65">
      <c r="A19" s="2" t="s">
        <v>19</v>
      </c>
      <c r="B19" t="s">
        <v>11</v>
      </c>
      <c r="C19">
        <v>1.1092691009783409E-3</v>
      </c>
      <c r="D19">
        <v>2.1191295000882798E-3</v>
      </c>
      <c r="E19">
        <v>8.0862177929959006E-2</v>
      </c>
      <c r="F19" s="5">
        <f>(C19+D19+E19)/3</f>
        <v>2.8030192177008542E-2</v>
      </c>
      <c r="G19" s="5">
        <f>_xlfn.STDEV.P(C19,D19,E19)</f>
        <v>3.736013020548682E-2</v>
      </c>
      <c r="H19" s="5">
        <f t="shared" si="0"/>
        <v>2.1569881231097286E-2</v>
      </c>
      <c r="J19">
        <f>C19/$C$24</f>
        <v>3.5304786551874364E-4</v>
      </c>
      <c r="K19">
        <f>D19/$D$24</f>
        <v>1.1104827772448263E-3</v>
      </c>
      <c r="L19">
        <f>E19/$E$24</f>
        <v>1.3032690348709192E-3</v>
      </c>
      <c r="M19" s="5">
        <f>(J19+K19+L19)/3</f>
        <v>9.2226655921149637E-4</v>
      </c>
      <c r="N19" s="5">
        <f>_xlfn.STDEV.P(J19,K19,L19)</f>
        <v>4.1012118226960793E-4</v>
      </c>
      <c r="O19" s="5">
        <f t="shared" si="1"/>
        <v>2.3678357498372574E-4</v>
      </c>
    </row>
    <row r="20" spans="1:15" x14ac:dyDescent="0.65">
      <c r="A20" s="3"/>
      <c r="B20" t="s">
        <v>16</v>
      </c>
      <c r="C20">
        <v>7.0248794818843649E-2</v>
      </c>
      <c r="D20">
        <v>6.0775875537856155E-2</v>
      </c>
      <c r="E20">
        <v>6.72983591565227</v>
      </c>
      <c r="F20" s="5">
        <f>(C20+D20+E20)/3</f>
        <v>2.2869535286696565</v>
      </c>
      <c r="G20" s="5">
        <f>_xlfn.STDEV.P(C20,D20,E20)</f>
        <v>3.1415946441757012</v>
      </c>
      <c r="H20" s="5">
        <f t="shared" si="0"/>
        <v>1.8138005134995279</v>
      </c>
      <c r="J20">
        <f>C20/$C$24</f>
        <v>2.2358133877688514E-2</v>
      </c>
      <c r="K20">
        <f>D20/$D$24</f>
        <v>3.1848248563361915E-2</v>
      </c>
      <c r="L20">
        <f>E20/$E$24</f>
        <v>0.10846587345481641</v>
      </c>
      <c r="M20" s="5">
        <f>(J20+K20+L20)/3</f>
        <v>5.4224085298622278E-2</v>
      </c>
      <c r="N20" s="5">
        <f>_xlfn.STDEV.P(J20,K20,L20)</f>
        <v>3.8549917907157637E-2</v>
      </c>
      <c r="O20" s="5">
        <f t="shared" si="1"/>
        <v>2.2256805480935438E-2</v>
      </c>
    </row>
    <row r="21" spans="1:15" x14ac:dyDescent="0.65">
      <c r="A21" s="2" t="s">
        <v>20</v>
      </c>
      <c r="B21" t="s">
        <v>11</v>
      </c>
      <c r="C21">
        <v>3.1468112642520025E-3</v>
      </c>
      <c r="D21">
        <v>8.2339234589987459E-3</v>
      </c>
      <c r="E21">
        <v>8.6365021731305475E-2</v>
      </c>
      <c r="F21" s="5">
        <f>(C21+D21+E21)/3</f>
        <v>3.2581918818185403E-2</v>
      </c>
      <c r="G21" s="5">
        <f>_xlfn.STDEV.P(C21,D21,E21)</f>
        <v>3.8087060767343139E-2</v>
      </c>
      <c r="H21" s="5">
        <f t="shared" si="0"/>
        <v>2.1989574786667198E-2</v>
      </c>
      <c r="J21">
        <f>C21/$C$24</f>
        <v>1.0015378586266065E-3</v>
      </c>
      <c r="K21">
        <f>D21/$D$24</f>
        <v>4.3148048243344004E-3</v>
      </c>
      <c r="L21">
        <f>E21/$E$24</f>
        <v>1.3919592744071111E-3</v>
      </c>
      <c r="M21" s="5">
        <f>(J21+K21+L21)/3</f>
        <v>2.2361006524560397E-3</v>
      </c>
      <c r="N21" s="5">
        <f>_xlfn.STDEV.P(J21,K21,L21)</f>
        <v>1.4784824418106089E-3</v>
      </c>
      <c r="O21" s="5">
        <f t="shared" si="1"/>
        <v>8.5360223577149029E-4</v>
      </c>
    </row>
    <row r="22" spans="1:15" x14ac:dyDescent="0.65">
      <c r="A22" s="3"/>
      <c r="B22" t="s">
        <v>16</v>
      </c>
      <c r="C22">
        <v>0.31991763167043186</v>
      </c>
      <c r="D22">
        <v>0.30331096641575073</v>
      </c>
      <c r="E22">
        <v>11.11221215280057</v>
      </c>
      <c r="F22" s="5">
        <f>(C22+D22+E22)/3</f>
        <v>3.9118135836289176</v>
      </c>
      <c r="G22" s="5">
        <f>_xlfn.STDEV.P(C22,D22,E22)</f>
        <v>5.0914551693027539</v>
      </c>
      <c r="H22" s="5">
        <f t="shared" si="0"/>
        <v>2.9395530125638567</v>
      </c>
      <c r="J22">
        <f>C22/$C$24</f>
        <v>0.10182041211049916</v>
      </c>
      <c r="K22">
        <f>D22/$D$24</f>
        <v>0.15894337950566195</v>
      </c>
      <c r="L22">
        <f>E22/$E$24</f>
        <v>0.17909735278470304</v>
      </c>
      <c r="M22" s="5">
        <f>(J22+K22+L22)/3</f>
        <v>0.14662038146695475</v>
      </c>
      <c r="N22" s="5">
        <f>_xlfn.STDEV.P(J22,K22,L22)</f>
        <v>3.2729432223281771E-2</v>
      </c>
      <c r="O22" s="5">
        <f t="shared" si="1"/>
        <v>1.8896346504535342E-2</v>
      </c>
    </row>
    <row r="23" spans="1:15" x14ac:dyDescent="0.65">
      <c r="A23" s="2" t="s">
        <v>21</v>
      </c>
      <c r="B23" t="s">
        <v>11</v>
      </c>
      <c r="C23">
        <v>5.6095721094494609E-3</v>
      </c>
      <c r="D23">
        <v>7.2423080338305437E-3</v>
      </c>
      <c r="E23">
        <v>1.8014467521564576E-2</v>
      </c>
      <c r="F23" s="5">
        <f>(C23+D23+E23)/3</f>
        <v>1.0288782554948193E-2</v>
      </c>
      <c r="G23" s="5">
        <f>_xlfn.STDEV.P(C23,D23,E23)</f>
        <v>5.5033997251543159E-3</v>
      </c>
      <c r="H23" s="5">
        <f t="shared" si="0"/>
        <v>3.1773893127759571E-3</v>
      </c>
      <c r="J23">
        <f>C23/$C$24</f>
        <v>1.7853625039838531E-3</v>
      </c>
      <c r="K23">
        <f>D23/$D$24</f>
        <v>3.7951707711754395E-3</v>
      </c>
      <c r="L23">
        <f>E23/$E$24</f>
        <v>2.9034213895251293E-4</v>
      </c>
      <c r="M23" s="5">
        <f>(J23+K23+L23)/3</f>
        <v>1.9569584713706018E-3</v>
      </c>
      <c r="N23" s="5">
        <f>_xlfn.STDEV.P(J23,K23,L23)</f>
        <v>1.4359758162610665E-3</v>
      </c>
      <c r="O23" s="5">
        <f t="shared" si="1"/>
        <v>8.2906102406811932E-4</v>
      </c>
    </row>
    <row r="24" spans="1:15" x14ac:dyDescent="0.65">
      <c r="A24" s="3"/>
      <c r="B24" t="s">
        <v>16</v>
      </c>
      <c r="C24">
        <v>3.1419793442128849</v>
      </c>
      <c r="D24">
        <v>1.9082956922087217</v>
      </c>
      <c r="E24">
        <v>62.045652713576452</v>
      </c>
      <c r="F24" s="5">
        <f>(C24+D24+E24)/3</f>
        <v>22.365309249999353</v>
      </c>
      <c r="G24" s="5">
        <f>_xlfn.STDEV.P(C24,D24,E24)</f>
        <v>28.062759865212712</v>
      </c>
      <c r="H24" s="5">
        <f t="shared" si="0"/>
        <v>16.202041962384385</v>
      </c>
      <c r="J24">
        <f>C24/$C$24</f>
        <v>1</v>
      </c>
      <c r="K24">
        <f>D24/$D$24</f>
        <v>1</v>
      </c>
      <c r="L24">
        <f>E24/$E$24</f>
        <v>1</v>
      </c>
      <c r="M24" s="5">
        <f>(J24+K24+L24)/3</f>
        <v>1</v>
      </c>
      <c r="N24" s="5">
        <f>_xlfn.STDEV.P(J24,K24,L24)</f>
        <v>0</v>
      </c>
      <c r="O24" s="5">
        <f t="shared" si="1"/>
        <v>0</v>
      </c>
    </row>
    <row r="25" spans="1:15" x14ac:dyDescent="0.65">
      <c r="A25" s="3"/>
    </row>
    <row r="26" spans="1:15" x14ac:dyDescent="0.65">
      <c r="A26" s="3"/>
    </row>
    <row r="27" spans="1:15" x14ac:dyDescent="0.65">
      <c r="A27" s="3"/>
    </row>
    <row r="28" spans="1:15" x14ac:dyDescent="0.65">
      <c r="A2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NP-T1 H3K9me3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2016-06-03T09:50:09Z</dcterms:created>
  <dcterms:modified xsi:type="dcterms:W3CDTF">2020-04-27T10:31:56Z</dcterms:modified>
</cp:coreProperties>
</file>