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8975"/>
  </bookViews>
  <sheets>
    <sheet name="NP-T2 H3K9me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" l="1"/>
  <c r="O20" i="2" s="1"/>
  <c r="M10" i="2"/>
  <c r="M7" i="2"/>
  <c r="H9" i="2"/>
  <c r="H17" i="2"/>
  <c r="G4" i="2"/>
  <c r="H4" i="2" s="1"/>
  <c r="G5" i="2"/>
  <c r="H5" i="2" s="1"/>
  <c r="G6" i="2"/>
  <c r="H6" i="2" s="1"/>
  <c r="G7" i="2"/>
  <c r="H7" i="2" s="1"/>
  <c r="G8" i="2"/>
  <c r="H8" i="2" s="1"/>
  <c r="G9" i="2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G18" i="2"/>
  <c r="H18" i="2" s="1"/>
  <c r="G19" i="2"/>
  <c r="H19" i="2" s="1"/>
  <c r="G20" i="2"/>
  <c r="H20" i="2" s="1"/>
  <c r="G21" i="2"/>
  <c r="H21" i="2" s="1"/>
  <c r="G22" i="2"/>
  <c r="H22" i="2" s="1"/>
  <c r="G3" i="2"/>
  <c r="H3" i="2" s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3" i="2"/>
  <c r="L22" i="2"/>
  <c r="K22" i="2"/>
  <c r="J22" i="2"/>
  <c r="N22" i="2" s="1"/>
  <c r="O22" i="2" s="1"/>
  <c r="L21" i="2"/>
  <c r="K21" i="2"/>
  <c r="M21" i="2" s="1"/>
  <c r="J21" i="2"/>
  <c r="N21" i="2" s="1"/>
  <c r="O21" i="2" s="1"/>
  <c r="L20" i="2"/>
  <c r="K20" i="2"/>
  <c r="J20" i="2"/>
  <c r="M20" i="2" s="1"/>
  <c r="L19" i="2"/>
  <c r="M19" i="2" s="1"/>
  <c r="K19" i="2"/>
  <c r="J19" i="2"/>
  <c r="N19" i="2" s="1"/>
  <c r="O19" i="2" s="1"/>
  <c r="L18" i="2"/>
  <c r="K18" i="2"/>
  <c r="J18" i="2"/>
  <c r="N18" i="2" s="1"/>
  <c r="O18" i="2" s="1"/>
  <c r="L17" i="2"/>
  <c r="K17" i="2"/>
  <c r="J17" i="2"/>
  <c r="M17" i="2" s="1"/>
  <c r="L16" i="2"/>
  <c r="K16" i="2"/>
  <c r="J16" i="2"/>
  <c r="M16" i="2" s="1"/>
  <c r="L15" i="2"/>
  <c r="K15" i="2"/>
  <c r="J15" i="2"/>
  <c r="N15" i="2" s="1"/>
  <c r="O15" i="2" s="1"/>
  <c r="L14" i="2"/>
  <c r="K14" i="2"/>
  <c r="N14" i="2" s="1"/>
  <c r="O14" i="2" s="1"/>
  <c r="J14" i="2"/>
  <c r="L13" i="2"/>
  <c r="K13" i="2"/>
  <c r="J13" i="2"/>
  <c r="N13" i="2" s="1"/>
  <c r="O13" i="2" s="1"/>
  <c r="L12" i="2"/>
  <c r="K12" i="2"/>
  <c r="J12" i="2"/>
  <c r="M12" i="2" s="1"/>
  <c r="L11" i="2"/>
  <c r="K11" i="2"/>
  <c r="J11" i="2"/>
  <c r="N11" i="2" s="1"/>
  <c r="O11" i="2" s="1"/>
  <c r="L10" i="2"/>
  <c r="N10" i="2" s="1"/>
  <c r="O10" i="2" s="1"/>
  <c r="K10" i="2"/>
  <c r="J10" i="2"/>
  <c r="L9" i="2"/>
  <c r="K9" i="2"/>
  <c r="J9" i="2"/>
  <c r="M9" i="2" s="1"/>
  <c r="L8" i="2"/>
  <c r="K8" i="2"/>
  <c r="J8" i="2"/>
  <c r="N8" i="2" s="1"/>
  <c r="O8" i="2" s="1"/>
  <c r="L7" i="2"/>
  <c r="K7" i="2"/>
  <c r="J7" i="2"/>
  <c r="N7" i="2" s="1"/>
  <c r="O7" i="2" s="1"/>
  <c r="L6" i="2"/>
  <c r="K6" i="2"/>
  <c r="N6" i="2" s="1"/>
  <c r="O6" i="2" s="1"/>
  <c r="J6" i="2"/>
  <c r="M6" i="2" s="1"/>
  <c r="L5" i="2"/>
  <c r="K5" i="2"/>
  <c r="N5" i="2" s="1"/>
  <c r="O5" i="2" s="1"/>
  <c r="J5" i="2"/>
  <c r="M5" i="2" s="1"/>
  <c r="L4" i="2"/>
  <c r="K4" i="2"/>
  <c r="J4" i="2"/>
  <c r="M4" i="2" s="1"/>
  <c r="L3" i="2"/>
  <c r="K3" i="2"/>
  <c r="J3" i="2"/>
  <c r="N3" i="2" s="1"/>
  <c r="O3" i="2" s="1"/>
  <c r="N12" i="2" l="1"/>
  <c r="O12" i="2" s="1"/>
  <c r="M3" i="2"/>
  <c r="N9" i="2"/>
  <c r="O9" i="2" s="1"/>
  <c r="M13" i="2"/>
  <c r="N16" i="2"/>
  <c r="O16" i="2" s="1"/>
  <c r="M14" i="2"/>
  <c r="N17" i="2"/>
  <c r="O17" i="2" s="1"/>
  <c r="N4" i="2"/>
  <c r="O4" i="2" s="1"/>
  <c r="M11" i="2"/>
  <c r="M15" i="2"/>
  <c r="M8" i="2"/>
  <c r="M18" i="2"/>
  <c r="M22" i="2"/>
</calcChain>
</file>

<file path=xl/sharedStrings.xml><?xml version="1.0" encoding="utf-8"?>
<sst xmlns="http://schemas.openxmlformats.org/spreadsheetml/2006/main" count="42" uniqueCount="22">
  <si>
    <t>Mean %IP</t>
  </si>
  <si>
    <t>STDEV</t>
  </si>
  <si>
    <t>SEM</t>
  </si>
  <si>
    <t>Rad3</t>
  </si>
  <si>
    <t>Mac1</t>
  </si>
  <si>
    <t>Hut1</t>
  </si>
  <si>
    <t>Pcn1</t>
  </si>
  <si>
    <t>Ura4</t>
  </si>
  <si>
    <t>Omh3</t>
  </si>
  <si>
    <t>No Antibody</t>
  </si>
  <si>
    <t>% Sat 1</t>
  </si>
  <si>
    <t>% Sat 2</t>
  </si>
  <si>
    <t>% Sat 3</t>
  </si>
  <si>
    <t>Mean %Sat</t>
  </si>
  <si>
    <t>H3K9me3</t>
  </si>
  <si>
    <t>mAct</t>
  </si>
  <si>
    <t>Hoxc8</t>
  </si>
  <si>
    <t>MaSat</t>
  </si>
  <si>
    <t>%IP 1 (ChIP42)</t>
  </si>
  <si>
    <t>%IP 2 (ChIP43)</t>
  </si>
  <si>
    <t>NeoP</t>
  </si>
  <si>
    <t>%IP 3 (ChIP53)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</si>
</sst>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Fill="1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/>
  </sheetViews>
  <sheetFormatPr defaultRowHeight="14.25" x14ac:dyDescent="0.65"/>
  <cols>
    <col min="1" max="1" width="8.76953125" customWidth="1"/>
    <col min="2" max="2" width="11.08984375" customWidth="1"/>
    <col min="3" max="3" width="11.81640625" customWidth="1"/>
    <col min="4" max="4" width="12.1796875" customWidth="1"/>
    <col min="5" max="5" width="12.953125" customWidth="1"/>
    <col min="6" max="6" width="9.08984375" customWidth="1"/>
    <col min="7" max="7" width="8.1796875" customWidth="1"/>
    <col min="8" max="8" width="6.953125" customWidth="1"/>
    <col min="9" max="9" width="2.7265625" customWidth="1"/>
    <col min="10" max="10" width="9.90625" customWidth="1"/>
    <col min="11" max="11" width="10" customWidth="1"/>
    <col min="12" max="12" width="12.1796875" customWidth="1"/>
    <col min="13" max="13" width="11.6328125" customWidth="1"/>
    <col min="14" max="14" width="11.7265625" customWidth="1"/>
    <col min="15" max="15" width="9.90625" customWidth="1"/>
  </cols>
  <sheetData>
    <row r="1" spans="1:15" x14ac:dyDescent="0.65">
      <c r="C1" s="1" t="s">
        <v>18</v>
      </c>
      <c r="D1" s="1" t="s">
        <v>19</v>
      </c>
      <c r="E1" s="1" t="s">
        <v>21</v>
      </c>
      <c r="F1" s="1" t="s">
        <v>0</v>
      </c>
      <c r="G1" s="1" t="s">
        <v>1</v>
      </c>
      <c r="H1" s="1" t="s">
        <v>2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</v>
      </c>
      <c r="O1" s="1" t="s">
        <v>2</v>
      </c>
    </row>
    <row r="3" spans="1:15" s="4" customFormat="1" x14ac:dyDescent="0.65">
      <c r="A3" s="3" t="s">
        <v>3</v>
      </c>
      <c r="B3" s="4" t="s">
        <v>9</v>
      </c>
      <c r="C3" s="4">
        <v>6.6210714612309846E-2</v>
      </c>
      <c r="D3" s="4">
        <v>5.3154127313352227E-3</v>
      </c>
      <c r="E3">
        <v>4.6214095184927053E-3</v>
      </c>
      <c r="F3" s="4">
        <f>SUM(C3:E3)/3</f>
        <v>2.5382512287379255E-2</v>
      </c>
      <c r="G3" s="4">
        <f>_xlfn.STDEV.P(C3:E3)</f>
        <v>2.8871288955511488E-2</v>
      </c>
      <c r="H3" s="4">
        <f>G3/(SQRT(3))</f>
        <v>1.6668846450316029E-2</v>
      </c>
      <c r="J3" s="4">
        <f>C3/$C$22</f>
        <v>1.1534157164470591E-3</v>
      </c>
      <c r="K3" s="4">
        <f>D3/$D$22</f>
        <v>9.1172747307232224E-5</v>
      </c>
      <c r="L3" s="4">
        <f>E3/$E$22</f>
        <v>1.1172027933284896E-3</v>
      </c>
      <c r="M3" s="4">
        <f>SUM(J3:L3)/3</f>
        <v>7.8726375236092688E-4</v>
      </c>
      <c r="N3" s="4">
        <f>_xlfn.STDEV.P(J3:L3)</f>
        <v>4.9243264137524101E-4</v>
      </c>
      <c r="O3" s="4">
        <f>N3/(SQRT(3))</f>
        <v>2.8430611805575388E-4</v>
      </c>
    </row>
    <row r="4" spans="1:15" s="4" customFormat="1" ht="13.85" customHeight="1" x14ac:dyDescent="0.65">
      <c r="A4" s="5"/>
      <c r="B4" s="4" t="s">
        <v>14</v>
      </c>
      <c r="C4" s="4">
        <v>17.666705146212145</v>
      </c>
      <c r="D4" s="4">
        <v>42.144786221037947</v>
      </c>
      <c r="E4">
        <v>1.1118113927588251</v>
      </c>
      <c r="F4" s="4">
        <f t="shared" ref="F4:F22" si="0">SUM(C4:E4)/3</f>
        <v>20.307767586669637</v>
      </c>
      <c r="G4" s="4">
        <f t="shared" ref="G4:G22" si="1">_xlfn.STDEV.P(C4:E4)</f>
        <v>16.855417802106313</v>
      </c>
      <c r="H4" s="4">
        <f t="shared" ref="H4:H22" si="2">G4/(SQRT(3))</f>
        <v>9.7314800053496899</v>
      </c>
      <c r="J4" s="4">
        <f>C4/$C$22</f>
        <v>0.30776069240141901</v>
      </c>
      <c r="K4" s="4">
        <f>D4/$D$22</f>
        <v>0.72288947983213281</v>
      </c>
      <c r="L4" s="4">
        <f>E4/$E$22</f>
        <v>0.26877488105614167</v>
      </c>
      <c r="M4" s="4">
        <f t="shared" ref="M4:M22" si="3">SUM(J4:L4)/3</f>
        <v>0.43314168442989787</v>
      </c>
      <c r="N4" s="4">
        <f t="shared" ref="N4:N22" si="4">_xlfn.STDEV.P(J4:L4)</f>
        <v>0.20549989793493637</v>
      </c>
      <c r="O4" s="4">
        <f t="shared" ref="O4:O22" si="5">N4/(SQRT(3))</f>
        <v>0.11864542139117613</v>
      </c>
    </row>
    <row r="5" spans="1:15" s="4" customFormat="1" ht="13.85" customHeight="1" x14ac:dyDescent="0.65">
      <c r="A5" s="3" t="s">
        <v>4</v>
      </c>
      <c r="B5" s="4" t="s">
        <v>9</v>
      </c>
      <c r="C5" s="4">
        <v>0.26877169976859083</v>
      </c>
      <c r="D5" s="4">
        <v>2.6881904251542183E-3</v>
      </c>
      <c r="E5">
        <v>0.45689113785449537</v>
      </c>
      <c r="F5" s="4">
        <f t="shared" si="0"/>
        <v>0.24278367601608011</v>
      </c>
      <c r="G5" s="4">
        <f t="shared" si="1"/>
        <v>0.1863359195955806</v>
      </c>
      <c r="H5" s="4">
        <f t="shared" si="2"/>
        <v>0.10758109333820493</v>
      </c>
      <c r="J5" s="4">
        <f>C5/$C$22</f>
        <v>4.6821047690617599E-3</v>
      </c>
      <c r="K5" s="4">
        <f>D5/$D$22</f>
        <v>4.6109252231997531E-5</v>
      </c>
      <c r="L5" s="4">
        <f>E5/$E$22</f>
        <v>0.11045116287910289</v>
      </c>
      <c r="M5" s="4">
        <f t="shared" si="3"/>
        <v>3.8393125633465551E-2</v>
      </c>
      <c r="N5" s="4">
        <f t="shared" si="4"/>
        <v>5.0987865630809717E-2</v>
      </c>
      <c r="O5" s="4">
        <f t="shared" si="5"/>
        <v>2.9437857947352458E-2</v>
      </c>
    </row>
    <row r="6" spans="1:15" s="4" customFormat="1" x14ac:dyDescent="0.65">
      <c r="A6" s="5"/>
      <c r="B6" s="4" t="s">
        <v>14</v>
      </c>
      <c r="C6" s="4">
        <v>18.427106000582356</v>
      </c>
      <c r="D6" s="4">
        <v>30.522991647663183</v>
      </c>
      <c r="E6">
        <v>1.7108184316492216</v>
      </c>
      <c r="F6" s="4">
        <f t="shared" si="0"/>
        <v>16.886972026631586</v>
      </c>
      <c r="G6" s="4">
        <f t="shared" si="1"/>
        <v>11.812827515055719</v>
      </c>
      <c r="H6" s="4">
        <f t="shared" si="2"/>
        <v>6.8201391457080378</v>
      </c>
      <c r="J6" s="4">
        <f>C6/$C$22</f>
        <v>0.32100716317833022</v>
      </c>
      <c r="K6" s="4">
        <f>D6/$D$22</f>
        <v>0.52354636322927728</v>
      </c>
      <c r="L6" s="4">
        <f>E6/$E$22</f>
        <v>0.41358185702178712</v>
      </c>
      <c r="M6" s="4">
        <f t="shared" si="3"/>
        <v>0.41937846114313154</v>
      </c>
      <c r="N6" s="4">
        <f t="shared" si="4"/>
        <v>8.2787810511065207E-2</v>
      </c>
      <c r="O6" s="4">
        <f t="shared" si="5"/>
        <v>4.7797564684183232E-2</v>
      </c>
    </row>
    <row r="7" spans="1:15" s="4" customFormat="1" x14ac:dyDescent="0.65">
      <c r="A7" s="3" t="s">
        <v>5</v>
      </c>
      <c r="B7" s="4" t="s">
        <v>9</v>
      </c>
      <c r="C7" s="4">
        <v>8.8372411047760099E-2</v>
      </c>
      <c r="D7" s="4">
        <v>1.2816105250752585E-3</v>
      </c>
      <c r="E7">
        <v>6.9113943229722197E-3</v>
      </c>
      <c r="F7" s="4">
        <f t="shared" si="0"/>
        <v>3.2188471965269194E-2</v>
      </c>
      <c r="G7" s="4">
        <f t="shared" si="1"/>
        <v>3.9794470926847382E-2</v>
      </c>
      <c r="H7" s="4">
        <f t="shared" si="2"/>
        <v>2.2975348501874073E-2</v>
      </c>
      <c r="J7" s="4">
        <f>C7/$C$22</f>
        <v>1.5394808589462867E-3</v>
      </c>
      <c r="K7" s="4">
        <f>D7/$D$22</f>
        <v>2.1982855980333957E-5</v>
      </c>
      <c r="L7" s="4">
        <f>E7/$E$22</f>
        <v>1.6707952438583305E-3</v>
      </c>
      <c r="M7" s="4">
        <f t="shared" si="3"/>
        <v>1.0774196529283171E-3</v>
      </c>
      <c r="N7" s="4">
        <f t="shared" si="4"/>
        <v>7.4822946176738713E-4</v>
      </c>
      <c r="O7" s="4">
        <f t="shared" si="5"/>
        <v>4.3199048116700976E-4</v>
      </c>
    </row>
    <row r="8" spans="1:15" s="4" customFormat="1" x14ac:dyDescent="0.65">
      <c r="A8" s="5"/>
      <c r="B8" s="4" t="s">
        <v>14</v>
      </c>
      <c r="C8" s="4">
        <v>15.420926821721215</v>
      </c>
      <c r="D8" s="4">
        <v>28.98818206460982</v>
      </c>
      <c r="E8">
        <v>0.86763882910422685</v>
      </c>
      <c r="F8" s="4">
        <f t="shared" si="0"/>
        <v>15.092249238478422</v>
      </c>
      <c r="G8" s="4">
        <f t="shared" si="1"/>
        <v>11.482515975176627</v>
      </c>
      <c r="H8" s="4">
        <f t="shared" si="2"/>
        <v>6.6294336892424042</v>
      </c>
      <c r="J8" s="4">
        <f>C8/$C$22</f>
        <v>0.26863838371933763</v>
      </c>
      <c r="K8" s="4">
        <f>D8/$D$22</f>
        <v>0.49722050419381308</v>
      </c>
      <c r="L8" s="4">
        <f>E8/$E$22</f>
        <v>0.20974737676821451</v>
      </c>
      <c r="M8" s="4">
        <f t="shared" si="3"/>
        <v>0.32520208822712177</v>
      </c>
      <c r="N8" s="4">
        <f t="shared" si="4"/>
        <v>0.12398868025938632</v>
      </c>
      <c r="O8" s="4">
        <f t="shared" si="5"/>
        <v>7.1584897924223137E-2</v>
      </c>
    </row>
    <row r="9" spans="1:15" s="4" customFormat="1" x14ac:dyDescent="0.65">
      <c r="A9" s="3" t="s">
        <v>6</v>
      </c>
      <c r="B9" s="4" t="s">
        <v>9</v>
      </c>
      <c r="C9" s="4">
        <v>7.505420761920488E-2</v>
      </c>
      <c r="D9" s="4">
        <v>3.4471190667258664E-3</v>
      </c>
      <c r="E9">
        <v>1.0056978031711834E-2</v>
      </c>
      <c r="F9" s="4">
        <f t="shared" si="0"/>
        <v>2.9519434905880857E-2</v>
      </c>
      <c r="G9" s="4">
        <f t="shared" si="1"/>
        <v>3.2310825878486507E-2</v>
      </c>
      <c r="H9" s="4">
        <f t="shared" si="2"/>
        <v>1.8654664018683313E-2</v>
      </c>
      <c r="J9" s="4">
        <f>C9/$C$22</f>
        <v>1.3074727128436208E-3</v>
      </c>
      <c r="K9" s="4">
        <f>D9/$D$22</f>
        <v>5.9126794379632714E-5</v>
      </c>
      <c r="L9" s="4">
        <f>E9/$E$22</f>
        <v>2.4312244791360295E-3</v>
      </c>
      <c r="M9" s="4">
        <f t="shared" si="3"/>
        <v>1.2659413287864276E-3</v>
      </c>
      <c r="N9" s="4">
        <f t="shared" si="4"/>
        <v>9.6885000504135291E-4</v>
      </c>
      <c r="O9" s="4">
        <f t="shared" si="5"/>
        <v>5.5936581121499539E-4</v>
      </c>
    </row>
    <row r="10" spans="1:15" s="4" customFormat="1" x14ac:dyDescent="0.65">
      <c r="A10" s="5"/>
      <c r="B10" s="4" t="s">
        <v>14</v>
      </c>
      <c r="C10" s="4">
        <v>10.39080061646564</v>
      </c>
      <c r="D10" s="4">
        <v>21.962027991650459</v>
      </c>
      <c r="E10">
        <v>0.66449114735926196</v>
      </c>
      <c r="F10" s="4">
        <f t="shared" si="0"/>
        <v>11.00577325182512</v>
      </c>
      <c r="G10" s="4">
        <f t="shared" si="1"/>
        <v>8.7055504292823063</v>
      </c>
      <c r="H10" s="4">
        <f t="shared" si="2"/>
        <v>5.0261518837900017</v>
      </c>
      <c r="J10" s="4">
        <f>C10/$C$22</f>
        <v>0.18101168077818985</v>
      </c>
      <c r="K10" s="4">
        <f>D10/$D$22</f>
        <v>0.37670422404510517</v>
      </c>
      <c r="L10" s="4">
        <f>E10/$E$22</f>
        <v>0.16063743388271473</v>
      </c>
      <c r="M10" s="4">
        <f t="shared" si="3"/>
        <v>0.23945111290200324</v>
      </c>
      <c r="N10" s="4">
        <f t="shared" si="4"/>
        <v>9.7408383872522195E-2</v>
      </c>
      <c r="O10" s="4">
        <f t="shared" si="5"/>
        <v>5.6238756650127092E-2</v>
      </c>
    </row>
    <row r="11" spans="1:15" s="4" customFormat="1" x14ac:dyDescent="0.65">
      <c r="A11" s="3" t="s">
        <v>7</v>
      </c>
      <c r="B11" s="4" t="s">
        <v>9</v>
      </c>
      <c r="C11" s="4">
        <v>0.13705480044616053</v>
      </c>
      <c r="D11" s="4">
        <v>6.0736631597750187E-3</v>
      </c>
      <c r="E11">
        <v>4.1077570542483993E-3</v>
      </c>
      <c r="F11" s="4">
        <f t="shared" si="0"/>
        <v>4.9078740220061312E-2</v>
      </c>
      <c r="G11" s="4">
        <f t="shared" si="1"/>
        <v>6.221364575066371E-2</v>
      </c>
      <c r="H11" s="4">
        <f t="shared" si="2"/>
        <v>3.5919065121413712E-2</v>
      </c>
      <c r="J11" s="4">
        <f>C11/$C$22</f>
        <v>2.3875465138043783E-3</v>
      </c>
      <c r="K11" s="4">
        <f>D11/$D$22</f>
        <v>1.0417865638748089E-4</v>
      </c>
      <c r="L11" s="4">
        <f>E11/$E$22</f>
        <v>9.9302986176778136E-4</v>
      </c>
      <c r="M11" s="4">
        <f t="shared" si="3"/>
        <v>1.1615850106532135E-3</v>
      </c>
      <c r="N11" s="4">
        <f t="shared" si="4"/>
        <v>9.397695893969616E-4</v>
      </c>
      <c r="O11" s="4">
        <f t="shared" si="5"/>
        <v>5.4257622541455987E-4</v>
      </c>
    </row>
    <row r="12" spans="1:15" s="4" customFormat="1" x14ac:dyDescent="0.65">
      <c r="A12" s="5"/>
      <c r="B12" s="4" t="s">
        <v>14</v>
      </c>
      <c r="C12" s="4">
        <v>15.069391045927921</v>
      </c>
      <c r="D12" s="4">
        <v>39.581996076631349</v>
      </c>
      <c r="E12">
        <v>1.1382260412752943</v>
      </c>
      <c r="F12" s="4">
        <f t="shared" si="0"/>
        <v>18.596537721278189</v>
      </c>
      <c r="G12" s="4">
        <f t="shared" si="1"/>
        <v>15.891537294734595</v>
      </c>
      <c r="H12" s="4">
        <f t="shared" si="2"/>
        <v>9.174983334951996</v>
      </c>
      <c r="J12" s="4">
        <f>C12/$C$22</f>
        <v>0.26251449741079125</v>
      </c>
      <c r="K12" s="4">
        <f>D12/$D$22</f>
        <v>0.67893115899281131</v>
      </c>
      <c r="L12" s="4">
        <f>E12/$E$22</f>
        <v>0.27516049111499979</v>
      </c>
      <c r="M12" s="4">
        <f t="shared" si="3"/>
        <v>0.40553538250620075</v>
      </c>
      <c r="N12" s="4">
        <f t="shared" si="4"/>
        <v>0.19338893149941694</v>
      </c>
      <c r="O12" s="4">
        <f t="shared" si="5"/>
        <v>0.11165315165948247</v>
      </c>
    </row>
    <row r="13" spans="1:15" s="4" customFormat="1" x14ac:dyDescent="0.65">
      <c r="A13" s="3" t="s">
        <v>8</v>
      </c>
      <c r="B13" s="4" t="s">
        <v>9</v>
      </c>
      <c r="C13" s="4">
        <v>0.13137539953555086</v>
      </c>
      <c r="D13" s="4">
        <v>1.1427355186693289E-2</v>
      </c>
      <c r="E13">
        <v>9.8850686384890668E-2</v>
      </c>
      <c r="F13" s="4">
        <f t="shared" si="0"/>
        <v>8.0551147035711604E-2</v>
      </c>
      <c r="G13" s="4">
        <f t="shared" si="1"/>
        <v>5.0649371112074619E-2</v>
      </c>
      <c r="H13" s="4">
        <f t="shared" si="2"/>
        <v>2.9242428045841536E-2</v>
      </c>
      <c r="J13" s="4">
        <f>C13/$C$22</f>
        <v>2.2886091996754195E-3</v>
      </c>
      <c r="K13" s="4">
        <f>D13/$D$22</f>
        <v>1.9600799025152325E-4</v>
      </c>
      <c r="L13" s="4">
        <f>E13/$E$22</f>
        <v>2.3896662373183858E-2</v>
      </c>
      <c r="M13" s="4">
        <f t="shared" si="3"/>
        <v>8.7937598543702672E-3</v>
      </c>
      <c r="N13" s="4">
        <f t="shared" si="4"/>
        <v>1.0713480396989271E-2</v>
      </c>
      <c r="O13" s="4">
        <f t="shared" si="5"/>
        <v>6.1854307911595342E-3</v>
      </c>
    </row>
    <row r="14" spans="1:15" s="4" customFormat="1" x14ac:dyDescent="0.65">
      <c r="A14" s="3"/>
      <c r="B14" s="4" t="s">
        <v>14</v>
      </c>
      <c r="C14" s="4">
        <v>16.892230923092473</v>
      </c>
      <c r="D14" s="4">
        <v>27.625896783055449</v>
      </c>
      <c r="E14">
        <v>1.0074628882952599</v>
      </c>
      <c r="F14" s="4">
        <f t="shared" si="0"/>
        <v>15.175196864814394</v>
      </c>
      <c r="G14" s="4">
        <f t="shared" si="1"/>
        <v>10.934544959908628</v>
      </c>
      <c r="H14" s="4">
        <f t="shared" si="2"/>
        <v>6.3130624760693124</v>
      </c>
      <c r="J14" s="4">
        <f>C14/$C$22</f>
        <v>0.29426905821260335</v>
      </c>
      <c r="K14" s="4">
        <f>D14/$D$22</f>
        <v>0.47385387247332228</v>
      </c>
      <c r="L14" s="4">
        <f>E14/$E$22</f>
        <v>0.24354914847393849</v>
      </c>
      <c r="M14" s="4">
        <f t="shared" si="3"/>
        <v>0.33722402638662136</v>
      </c>
      <c r="N14" s="4">
        <f t="shared" si="4"/>
        <v>9.8805915619903706E-2</v>
      </c>
      <c r="O14" s="4">
        <f t="shared" si="5"/>
        <v>5.7045621980678855E-2</v>
      </c>
    </row>
    <row r="15" spans="1:15" s="4" customFormat="1" x14ac:dyDescent="0.65">
      <c r="A15" s="3" t="s">
        <v>20</v>
      </c>
      <c r="B15" s="4" t="s">
        <v>9</v>
      </c>
      <c r="C15" s="4">
        <v>6.2118291211404601E-2</v>
      </c>
      <c r="D15" s="4">
        <v>4.3287704479275258E-3</v>
      </c>
      <c r="E15">
        <v>2.4750367330057589E-3</v>
      </c>
      <c r="F15" s="4">
        <f t="shared" si="0"/>
        <v>2.2974032797445962E-2</v>
      </c>
      <c r="G15" s="4">
        <f t="shared" si="1"/>
        <v>2.7689514348161207E-2</v>
      </c>
      <c r="H15" s="4">
        <f t="shared" si="2"/>
        <v>1.5986548562640878E-2</v>
      </c>
      <c r="J15" s="4">
        <f>C15/$C$22</f>
        <v>1.082124151379398E-3</v>
      </c>
      <c r="K15" s="4">
        <f>D15/$D$22</f>
        <v>7.424934133022091E-5</v>
      </c>
      <c r="L15" s="4">
        <f>E15/$E$22</f>
        <v>5.983278349689532E-4</v>
      </c>
      <c r="M15" s="4">
        <f t="shared" si="3"/>
        <v>5.8490044255952404E-4</v>
      </c>
      <c r="N15" s="4">
        <f t="shared" si="4"/>
        <v>4.1157269858685863E-4</v>
      </c>
      <c r="O15" s="4">
        <f t="shared" si="5"/>
        <v>2.3762160832022355E-4</v>
      </c>
    </row>
    <row r="16" spans="1:15" s="4" customFormat="1" x14ac:dyDescent="0.65">
      <c r="A16" s="5"/>
      <c r="B16" s="4" t="s">
        <v>14</v>
      </c>
      <c r="C16" s="4">
        <v>28.876709647277515</v>
      </c>
      <c r="D16" s="4">
        <v>51.302795308618286</v>
      </c>
      <c r="E16">
        <v>2.4749101480915252</v>
      </c>
      <c r="F16" s="4">
        <f t="shared" si="0"/>
        <v>27.551471701329106</v>
      </c>
      <c r="G16" s="4">
        <f t="shared" si="1"/>
        <v>19.955914478710881</v>
      </c>
      <c r="H16" s="4">
        <f t="shared" si="2"/>
        <v>11.521552596208878</v>
      </c>
      <c r="J16" s="4">
        <f>C16/$C$22</f>
        <v>0.50304321500641103</v>
      </c>
      <c r="K16" s="4">
        <f>D16/$D$22</f>
        <v>0.87997245543195191</v>
      </c>
      <c r="L16" s="4">
        <f>E16/$E$22</f>
        <v>0.59829723369477283</v>
      </c>
      <c r="M16" s="4">
        <f t="shared" si="3"/>
        <v>0.66043763471104533</v>
      </c>
      <c r="N16" s="4">
        <f t="shared" si="4"/>
        <v>0.16003121601902365</v>
      </c>
      <c r="O16" s="4">
        <f t="shared" si="5"/>
        <v>9.2394065647326454E-2</v>
      </c>
    </row>
    <row r="17" spans="1:15" s="4" customFormat="1" x14ac:dyDescent="0.65">
      <c r="A17" s="3" t="s">
        <v>15</v>
      </c>
      <c r="B17" s="4" t="s">
        <v>9</v>
      </c>
      <c r="C17" s="4">
        <v>3.9052291520515016E-2</v>
      </c>
      <c r="D17" s="4">
        <v>4.0572789456339358E-3</v>
      </c>
      <c r="E17">
        <v>4.0306267103039899E-3</v>
      </c>
      <c r="F17" s="4">
        <f t="shared" si="0"/>
        <v>1.5713399058817648E-2</v>
      </c>
      <c r="G17" s="4">
        <f t="shared" si="1"/>
        <v>1.6503092711961955E-2</v>
      </c>
      <c r="H17" s="4">
        <f t="shared" si="2"/>
        <v>9.5280650197125862E-3</v>
      </c>
      <c r="J17" s="4">
        <f>C17/$C$22</f>
        <v>6.8030570379404699E-4</v>
      </c>
      <c r="K17" s="4">
        <f>D17/$D$22</f>
        <v>6.9592576675097601E-5</v>
      </c>
      <c r="L17" s="4">
        <f>E17/$E$22</f>
        <v>9.7438398427948073E-4</v>
      </c>
      <c r="M17" s="4">
        <f t="shared" si="3"/>
        <v>5.7476075491620844E-4</v>
      </c>
      <c r="N17" s="4">
        <f t="shared" si="4"/>
        <v>3.7684362361939947E-4</v>
      </c>
      <c r="O17" s="4">
        <f t="shared" si="5"/>
        <v>2.1757076753905431E-4</v>
      </c>
    </row>
    <row r="18" spans="1:15" s="4" customFormat="1" x14ac:dyDescent="0.65">
      <c r="A18" s="5"/>
      <c r="B18" s="4" t="s">
        <v>14</v>
      </c>
      <c r="C18" s="4">
        <v>3.6282259467417748</v>
      </c>
      <c r="D18" s="4">
        <v>9.9568720435326714</v>
      </c>
      <c r="E18">
        <v>0.16623836488562996</v>
      </c>
      <c r="F18" s="4">
        <f t="shared" si="0"/>
        <v>4.5837787850533589</v>
      </c>
      <c r="G18" s="4">
        <f t="shared" si="1"/>
        <v>4.0537174607569302</v>
      </c>
      <c r="H18" s="4">
        <f t="shared" si="2"/>
        <v>2.3404148671866998</v>
      </c>
      <c r="J18" s="4">
        <f>C18/$C$22</f>
        <v>6.3205069667303201E-2</v>
      </c>
      <c r="K18" s="4">
        <f>D18/$D$22</f>
        <v>0.17078549205480278</v>
      </c>
      <c r="L18" s="4">
        <f>E18/$E$22</f>
        <v>4.01872988890975E-2</v>
      </c>
      <c r="M18" s="4">
        <f t="shared" si="3"/>
        <v>9.1392620203734495E-2</v>
      </c>
      <c r="N18" s="4">
        <f t="shared" si="4"/>
        <v>5.6920268905839518E-2</v>
      </c>
      <c r="O18" s="4">
        <f t="shared" si="5"/>
        <v>3.2862932575132335E-2</v>
      </c>
    </row>
    <row r="19" spans="1:15" s="4" customFormat="1" x14ac:dyDescent="0.65">
      <c r="A19" s="3" t="s">
        <v>16</v>
      </c>
      <c r="B19" s="4" t="s">
        <v>9</v>
      </c>
      <c r="C19" s="4">
        <v>1.8668447693752324E-2</v>
      </c>
      <c r="D19" s="4">
        <v>6.3161045733126243E-3</v>
      </c>
      <c r="E19">
        <v>2.3323690657953665E-3</v>
      </c>
      <c r="F19" s="4">
        <f t="shared" si="0"/>
        <v>9.1056404442867705E-3</v>
      </c>
      <c r="G19" s="4">
        <f t="shared" si="1"/>
        <v>6.9547585156393291E-3</v>
      </c>
      <c r="H19" s="4">
        <f t="shared" si="2"/>
        <v>4.0153317011532089E-3</v>
      </c>
      <c r="J19" s="4">
        <f>C19/$C$22</f>
        <v>3.252114268472264E-4</v>
      </c>
      <c r="K19" s="4">
        <f>D19/$D$22</f>
        <v>1.0833713868236747E-4</v>
      </c>
      <c r="L19" s="4">
        <f>E19/$E$22</f>
        <v>5.6383863515073517E-4</v>
      </c>
      <c r="M19" s="4">
        <f t="shared" si="3"/>
        <v>3.3246240022677636E-4</v>
      </c>
      <c r="N19" s="4">
        <f t="shared" si="4"/>
        <v>1.8602837737371111E-4</v>
      </c>
      <c r="O19" s="4">
        <f t="shared" si="5"/>
        <v>1.0740353375362141E-4</v>
      </c>
    </row>
    <row r="20" spans="1:15" s="4" customFormat="1" x14ac:dyDescent="0.65">
      <c r="A20" s="5"/>
      <c r="B20" s="4" t="s">
        <v>14</v>
      </c>
      <c r="C20" s="4">
        <v>5.4506893520888919</v>
      </c>
      <c r="D20" s="4">
        <v>17.094188229144066</v>
      </c>
      <c r="E20">
        <v>0.2713777752119248</v>
      </c>
      <c r="F20" s="4">
        <f t="shared" si="0"/>
        <v>7.605418452148295</v>
      </c>
      <c r="G20" s="4">
        <f t="shared" si="1"/>
        <v>7.0348599139435235</v>
      </c>
      <c r="H20" s="4">
        <f t="shared" si="2"/>
        <v>4.0615782650266015</v>
      </c>
      <c r="J20" s="4">
        <f>C20/$C$22</f>
        <v>9.495307218752036E-2</v>
      </c>
      <c r="K20" s="4">
        <f>D20/$D$22</f>
        <v>0.29320848306854186</v>
      </c>
      <c r="L20" s="4">
        <f>E20/$E$22</f>
        <v>6.560422903463406E-2</v>
      </c>
      <c r="M20" s="4">
        <f t="shared" si="3"/>
        <v>0.15125526143023207</v>
      </c>
      <c r="N20" s="4">
        <f t="shared" si="4"/>
        <v>0.10108866239997609</v>
      </c>
      <c r="O20" s="4">
        <f t="shared" si="5"/>
        <v>5.8363566448645397E-2</v>
      </c>
    </row>
    <row r="21" spans="1:15" s="4" customFormat="1" x14ac:dyDescent="0.65">
      <c r="A21" s="3" t="s">
        <v>17</v>
      </c>
      <c r="B21" s="4" t="s">
        <v>9</v>
      </c>
      <c r="C21" s="4">
        <v>8.0699016144007443E-2</v>
      </c>
      <c r="D21" s="4">
        <v>1.0665497876406671E-3</v>
      </c>
      <c r="E21">
        <v>2.6720828340286895E-3</v>
      </c>
      <c r="F21" s="4">
        <f t="shared" si="0"/>
        <v>2.8145882921892264E-2</v>
      </c>
      <c r="G21" s="4">
        <f t="shared" si="1"/>
        <v>3.7166457033969043E-2</v>
      </c>
      <c r="H21" s="4">
        <f t="shared" si="2"/>
        <v>2.1458063973386687E-2</v>
      </c>
      <c r="J21" s="4">
        <f>C21/$C$22</f>
        <v>1.4058074145148686E-3</v>
      </c>
      <c r="K21" s="4">
        <f>D21/$D$22</f>
        <v>1.8294021404188898E-5</v>
      </c>
      <c r="L21" s="4">
        <f>E21/$E$22</f>
        <v>6.4596275102571203E-4</v>
      </c>
      <c r="M21" s="4">
        <f t="shared" si="3"/>
        <v>6.9002139564825653E-4</v>
      </c>
      <c r="N21" s="4">
        <f t="shared" si="4"/>
        <v>5.6730604740878009E-4</v>
      </c>
      <c r="O21" s="4">
        <f t="shared" si="5"/>
        <v>3.2753429918436179E-4</v>
      </c>
    </row>
    <row r="22" spans="1:15" s="4" customFormat="1" x14ac:dyDescent="0.65">
      <c r="A22" s="5"/>
      <c r="B22" s="4" t="s">
        <v>14</v>
      </c>
      <c r="C22" s="4">
        <v>57.404033661222321</v>
      </c>
      <c r="D22" s="4">
        <v>58.300455874423129</v>
      </c>
      <c r="E22">
        <v>4.1365896559604094</v>
      </c>
      <c r="F22" s="4">
        <f t="shared" si="0"/>
        <v>39.947026397201952</v>
      </c>
      <c r="G22" s="4">
        <f t="shared" si="1"/>
        <v>25.324447054113897</v>
      </c>
      <c r="H22" s="4">
        <f t="shared" si="2"/>
        <v>14.621076323771085</v>
      </c>
      <c r="J22" s="4">
        <f>C22/$C$22</f>
        <v>1</v>
      </c>
      <c r="K22" s="4">
        <f>D22/$D$22</f>
        <v>1</v>
      </c>
      <c r="L22" s="4">
        <f>E22/$E$22</f>
        <v>1</v>
      </c>
      <c r="M22" s="4">
        <f t="shared" si="3"/>
        <v>1</v>
      </c>
      <c r="N22" s="4">
        <f t="shared" si="4"/>
        <v>0</v>
      </c>
      <c r="O22" s="4">
        <f t="shared" si="5"/>
        <v>0</v>
      </c>
    </row>
    <row r="23" spans="1:15" x14ac:dyDescent="0.65">
      <c r="A23" s="2"/>
    </row>
    <row r="24" spans="1:15" x14ac:dyDescent="0.65">
      <c r="A24" s="2"/>
    </row>
    <row r="25" spans="1:15" x14ac:dyDescent="0.65">
      <c r="A25" s="2"/>
    </row>
    <row r="26" spans="1:15" x14ac:dyDescent="0.65">
      <c r="A2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NP-T2 H3K9me3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2016-06-03T09:50:09Z</dcterms:created>
  <dcterms:modified xsi:type="dcterms:W3CDTF">2020-04-27T10:33:20Z</dcterms:modified>
</cp:coreProperties>
</file>