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12570" windowHeight="5705" activeTab="3"/>
  </bookViews>
  <sheets>
    <sheet name="FISH Binned" sheetId="1" r:id="rId1"/>
    <sheet name="IF Binned" sheetId="2" r:id="rId2"/>
    <sheet name="IF Normalised" sheetId="4" r:id="rId3"/>
    <sheet name="Summary (N)" sheetId="15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44" i="4" l="1"/>
  <c r="BD44" i="4" s="1"/>
  <c r="BB44" i="4"/>
  <c r="BD43" i="4"/>
  <c r="BC43" i="4"/>
  <c r="BB43" i="4"/>
  <c r="BC42" i="4"/>
  <c r="BD42" i="4" s="1"/>
  <c r="BB42" i="4"/>
  <c r="BD41" i="4"/>
  <c r="BC41" i="4"/>
  <c r="BB41" i="4"/>
  <c r="BC40" i="4"/>
  <c r="BD40" i="4" s="1"/>
  <c r="BB40" i="4"/>
  <c r="BD39" i="4"/>
  <c r="BC39" i="4"/>
  <c r="BB39" i="4"/>
  <c r="BC38" i="4"/>
  <c r="BD38" i="4" s="1"/>
  <c r="BB38" i="4"/>
  <c r="BD37" i="4"/>
  <c r="BC37" i="4"/>
  <c r="BB37" i="4"/>
  <c r="BC36" i="4"/>
  <c r="BD36" i="4" s="1"/>
  <c r="BB36" i="4"/>
  <c r="BD35" i="4"/>
  <c r="BC35" i="4"/>
  <c r="BB35" i="4"/>
  <c r="BC34" i="4"/>
  <c r="BD34" i="4" s="1"/>
  <c r="BB34" i="4"/>
  <c r="BD33" i="4"/>
  <c r="BC33" i="4"/>
  <c r="BB33" i="4"/>
  <c r="BC32" i="4"/>
  <c r="BD32" i="4" s="1"/>
  <c r="BB32" i="4"/>
  <c r="BD31" i="4"/>
  <c r="BC31" i="4"/>
  <c r="BB31" i="4"/>
  <c r="BC30" i="4"/>
  <c r="BD30" i="4" s="1"/>
  <c r="BB30" i="4"/>
  <c r="BD29" i="4"/>
  <c r="BC29" i="4"/>
  <c r="BB29" i="4"/>
  <c r="BC28" i="4"/>
  <c r="BD28" i="4" s="1"/>
  <c r="BB28" i="4"/>
  <c r="BD27" i="4"/>
  <c r="BC27" i="4"/>
  <c r="BB27" i="4"/>
  <c r="BC26" i="4"/>
  <c r="BD26" i="4" s="1"/>
  <c r="BB26" i="4"/>
  <c r="BD25" i="4"/>
  <c r="BC25" i="4"/>
  <c r="BB25" i="4"/>
  <c r="AY44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U44" i="4"/>
  <c r="AU43" i="4"/>
  <c r="AU42" i="4"/>
  <c r="AU41" i="4"/>
  <c r="AU40" i="4"/>
  <c r="AU39" i="4"/>
  <c r="AU38" i="4"/>
  <c r="AU37" i="4"/>
  <c r="AU36" i="4"/>
  <c r="AU35" i="4"/>
  <c r="AU34" i="4"/>
  <c r="AU33" i="4"/>
  <c r="AU32" i="4"/>
  <c r="AU31" i="4"/>
  <c r="AU30" i="4"/>
  <c r="AU29" i="4"/>
  <c r="AU28" i="4"/>
  <c r="AU27" i="4"/>
  <c r="AU26" i="4"/>
  <c r="AS44" i="4"/>
  <c r="AS43" i="4"/>
  <c r="AS42" i="4"/>
  <c r="AS41" i="4"/>
  <c r="AS40" i="4"/>
  <c r="AS39" i="4"/>
  <c r="AS38" i="4"/>
  <c r="AS37" i="4"/>
  <c r="AS36" i="4"/>
  <c r="AS35" i="4"/>
  <c r="AS34" i="4"/>
  <c r="AS33" i="4"/>
  <c r="AS32" i="4"/>
  <c r="AS31" i="4"/>
  <c r="AS30" i="4"/>
  <c r="AS29" i="4"/>
  <c r="AS28" i="4"/>
  <c r="AS27" i="4"/>
  <c r="AS26" i="4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C170" i="2"/>
  <c r="BB170" i="2"/>
  <c r="AY189" i="2"/>
  <c r="AY188" i="2"/>
  <c r="AY187" i="2"/>
  <c r="AY186" i="2"/>
  <c r="AY185" i="2"/>
  <c r="AY184" i="2"/>
  <c r="AY183" i="2"/>
  <c r="AY182" i="2"/>
  <c r="AY181" i="2"/>
  <c r="AY180" i="2"/>
  <c r="AY179" i="2"/>
  <c r="AY178" i="2"/>
  <c r="AY177" i="2"/>
  <c r="AY176" i="2"/>
  <c r="AY175" i="2"/>
  <c r="AY174" i="2"/>
  <c r="AY173" i="2"/>
  <c r="AY172" i="2"/>
  <c r="AY171" i="2"/>
  <c r="AY170" i="2"/>
  <c r="AW189" i="2"/>
  <c r="AW188" i="2"/>
  <c r="AW187" i="2"/>
  <c r="AW186" i="2"/>
  <c r="AW185" i="2"/>
  <c r="AW184" i="2"/>
  <c r="AW183" i="2"/>
  <c r="AW182" i="2"/>
  <c r="AW181" i="2"/>
  <c r="AW180" i="2"/>
  <c r="AW179" i="2"/>
  <c r="AW178" i="2"/>
  <c r="AW177" i="2"/>
  <c r="AW176" i="2"/>
  <c r="AW175" i="2"/>
  <c r="AW174" i="2"/>
  <c r="AW173" i="2"/>
  <c r="AW172" i="2"/>
  <c r="AW171" i="2"/>
  <c r="AW170" i="2"/>
  <c r="AU189" i="2"/>
  <c r="AU188" i="2"/>
  <c r="AU187" i="2"/>
  <c r="AU186" i="2"/>
  <c r="AU185" i="2"/>
  <c r="AU184" i="2"/>
  <c r="AU183" i="2"/>
  <c r="AU182" i="2"/>
  <c r="AU181" i="2"/>
  <c r="AU180" i="2"/>
  <c r="AU179" i="2"/>
  <c r="AU178" i="2"/>
  <c r="AU177" i="2"/>
  <c r="AU176" i="2"/>
  <c r="AU175" i="2"/>
  <c r="AU174" i="2"/>
  <c r="AU173" i="2"/>
  <c r="AU172" i="2"/>
  <c r="AU171" i="2"/>
  <c r="AU170" i="2"/>
  <c r="AS189" i="2"/>
  <c r="AS188" i="2"/>
  <c r="AS187" i="2"/>
  <c r="AS186" i="2"/>
  <c r="AS185" i="2"/>
  <c r="AS184" i="2"/>
  <c r="AS183" i="2"/>
  <c r="AS182" i="2"/>
  <c r="AS181" i="2"/>
  <c r="AS180" i="2"/>
  <c r="AS179" i="2"/>
  <c r="AS178" i="2"/>
  <c r="AS177" i="2"/>
  <c r="AS176" i="2"/>
  <c r="AS175" i="2"/>
  <c r="AS174" i="2"/>
  <c r="AS173" i="2"/>
  <c r="AS172" i="2"/>
  <c r="AS171" i="2"/>
  <c r="AS170" i="2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64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A183" i="1"/>
  <c r="BA182" i="1"/>
  <c r="BA181" i="1"/>
  <c r="BA180" i="1"/>
  <c r="BA179" i="1"/>
  <c r="BA178" i="1"/>
  <c r="BA177" i="1"/>
  <c r="BA176" i="1"/>
  <c r="BA175" i="1"/>
  <c r="BA174" i="1"/>
  <c r="BA173" i="1"/>
  <c r="BA172" i="1"/>
  <c r="BA171" i="1"/>
  <c r="BA170" i="1"/>
  <c r="BA169" i="1"/>
  <c r="BA168" i="1"/>
  <c r="BA167" i="1"/>
  <c r="BA166" i="1"/>
  <c r="BA165" i="1"/>
  <c r="BA16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3" i="2"/>
  <c r="AR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" i="2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3" i="1"/>
  <c r="AQ44" i="4" l="1"/>
  <c r="AO44" i="4"/>
  <c r="AM44" i="4"/>
  <c r="AK44" i="4"/>
  <c r="AI44" i="4"/>
  <c r="AG44" i="4"/>
  <c r="AE44" i="4"/>
  <c r="AQ43" i="4"/>
  <c r="AO43" i="4"/>
  <c r="AM43" i="4"/>
  <c r="AK43" i="4"/>
  <c r="AI43" i="4"/>
  <c r="AG43" i="4"/>
  <c r="AE43" i="4"/>
  <c r="AQ42" i="4"/>
  <c r="AO42" i="4"/>
  <c r="AM42" i="4"/>
  <c r="AK42" i="4"/>
  <c r="AI42" i="4"/>
  <c r="AG42" i="4"/>
  <c r="AE42" i="4"/>
  <c r="AQ41" i="4"/>
  <c r="AO41" i="4"/>
  <c r="AM41" i="4"/>
  <c r="AK41" i="4"/>
  <c r="AI41" i="4"/>
  <c r="AG41" i="4"/>
  <c r="AE41" i="4"/>
  <c r="AQ40" i="4"/>
  <c r="AO40" i="4"/>
  <c r="AM40" i="4"/>
  <c r="AK40" i="4"/>
  <c r="AI40" i="4"/>
  <c r="AG40" i="4"/>
  <c r="AE40" i="4"/>
  <c r="AQ39" i="4"/>
  <c r="AO39" i="4"/>
  <c r="AM39" i="4"/>
  <c r="AK39" i="4"/>
  <c r="AI39" i="4"/>
  <c r="AG39" i="4"/>
  <c r="AE39" i="4"/>
  <c r="AQ38" i="4"/>
  <c r="AO38" i="4"/>
  <c r="AM38" i="4"/>
  <c r="AK38" i="4"/>
  <c r="AI38" i="4"/>
  <c r="AG38" i="4"/>
  <c r="AE38" i="4"/>
  <c r="AQ37" i="4"/>
  <c r="AO37" i="4"/>
  <c r="AM37" i="4"/>
  <c r="AK37" i="4"/>
  <c r="AI37" i="4"/>
  <c r="AG37" i="4"/>
  <c r="AE37" i="4"/>
  <c r="AQ36" i="4"/>
  <c r="AO36" i="4"/>
  <c r="AM36" i="4"/>
  <c r="AK36" i="4"/>
  <c r="AI36" i="4"/>
  <c r="AG36" i="4"/>
  <c r="AE36" i="4"/>
  <c r="AQ35" i="4"/>
  <c r="AO35" i="4"/>
  <c r="AM35" i="4"/>
  <c r="AK35" i="4"/>
  <c r="AI35" i="4"/>
  <c r="AG35" i="4"/>
  <c r="AE35" i="4"/>
  <c r="AQ34" i="4"/>
  <c r="AO34" i="4"/>
  <c r="AM34" i="4"/>
  <c r="AK34" i="4"/>
  <c r="AI34" i="4"/>
  <c r="AG34" i="4"/>
  <c r="AE34" i="4"/>
  <c r="AQ33" i="4"/>
  <c r="AO33" i="4"/>
  <c r="AM33" i="4"/>
  <c r="AK33" i="4"/>
  <c r="AI33" i="4"/>
  <c r="AG33" i="4"/>
  <c r="AE33" i="4"/>
  <c r="AQ32" i="4"/>
  <c r="AO32" i="4"/>
  <c r="AM32" i="4"/>
  <c r="AK32" i="4"/>
  <c r="AI32" i="4"/>
  <c r="AG32" i="4"/>
  <c r="AE32" i="4"/>
  <c r="AQ31" i="4"/>
  <c r="AO31" i="4"/>
  <c r="AM31" i="4"/>
  <c r="AK31" i="4"/>
  <c r="AI31" i="4"/>
  <c r="AG31" i="4"/>
  <c r="AE31" i="4"/>
  <c r="AQ30" i="4"/>
  <c r="AO30" i="4"/>
  <c r="AM30" i="4"/>
  <c r="AK30" i="4"/>
  <c r="AI30" i="4"/>
  <c r="AG30" i="4"/>
  <c r="AE30" i="4"/>
  <c r="AQ29" i="4"/>
  <c r="AO29" i="4"/>
  <c r="AM29" i="4"/>
  <c r="AK29" i="4"/>
  <c r="AI29" i="4"/>
  <c r="AG29" i="4"/>
  <c r="AE29" i="4"/>
  <c r="AQ28" i="4"/>
  <c r="AO28" i="4"/>
  <c r="AM28" i="4"/>
  <c r="AK28" i="4"/>
  <c r="AI28" i="4"/>
  <c r="AG28" i="4"/>
  <c r="AE28" i="4"/>
  <c r="AQ27" i="4"/>
  <c r="AO27" i="4"/>
  <c r="AM27" i="4"/>
  <c r="AK27" i="4"/>
  <c r="AI27" i="4"/>
  <c r="AG27" i="4"/>
  <c r="AE27" i="4"/>
  <c r="AQ26" i="4"/>
  <c r="AO26" i="4"/>
  <c r="AM26" i="4"/>
  <c r="AK26" i="4"/>
  <c r="AI26" i="4"/>
  <c r="AG26" i="4"/>
  <c r="AE26" i="4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O189" i="2"/>
  <c r="AM189" i="2"/>
  <c r="AK189" i="2"/>
  <c r="AI189" i="2"/>
  <c r="AG189" i="2"/>
  <c r="AE189" i="2"/>
  <c r="AO188" i="2"/>
  <c r="AM188" i="2"/>
  <c r="AK188" i="2"/>
  <c r="AI188" i="2"/>
  <c r="AG188" i="2"/>
  <c r="AE188" i="2"/>
  <c r="AO187" i="2"/>
  <c r="AM187" i="2"/>
  <c r="AK187" i="2"/>
  <c r="AI187" i="2"/>
  <c r="AG187" i="2"/>
  <c r="AE187" i="2"/>
  <c r="AO186" i="2"/>
  <c r="AM186" i="2"/>
  <c r="AK186" i="2"/>
  <c r="AI186" i="2"/>
  <c r="AG186" i="2"/>
  <c r="AE186" i="2"/>
  <c r="AO185" i="2"/>
  <c r="AM185" i="2"/>
  <c r="AK185" i="2"/>
  <c r="AI185" i="2"/>
  <c r="AG185" i="2"/>
  <c r="AE185" i="2"/>
  <c r="AO184" i="2"/>
  <c r="AM184" i="2"/>
  <c r="AK184" i="2"/>
  <c r="AI184" i="2"/>
  <c r="AG184" i="2"/>
  <c r="AE184" i="2"/>
  <c r="AO183" i="2"/>
  <c r="AM183" i="2"/>
  <c r="AK183" i="2"/>
  <c r="AI183" i="2"/>
  <c r="AG183" i="2"/>
  <c r="AE183" i="2"/>
  <c r="AO182" i="2"/>
  <c r="AM182" i="2"/>
  <c r="AK182" i="2"/>
  <c r="AI182" i="2"/>
  <c r="AG182" i="2"/>
  <c r="AE182" i="2"/>
  <c r="AO181" i="2"/>
  <c r="AM181" i="2"/>
  <c r="AK181" i="2"/>
  <c r="AI181" i="2"/>
  <c r="AG181" i="2"/>
  <c r="AE181" i="2"/>
  <c r="AO180" i="2"/>
  <c r="AM180" i="2"/>
  <c r="AK180" i="2"/>
  <c r="AI180" i="2"/>
  <c r="AG180" i="2"/>
  <c r="AE180" i="2"/>
  <c r="AO179" i="2"/>
  <c r="AM179" i="2"/>
  <c r="AK179" i="2"/>
  <c r="AI179" i="2"/>
  <c r="AG179" i="2"/>
  <c r="AE179" i="2"/>
  <c r="AO178" i="2"/>
  <c r="AM178" i="2"/>
  <c r="AK178" i="2"/>
  <c r="AI178" i="2"/>
  <c r="AG178" i="2"/>
  <c r="AE178" i="2"/>
  <c r="AO177" i="2"/>
  <c r="AM177" i="2"/>
  <c r="AK177" i="2"/>
  <c r="AI177" i="2"/>
  <c r="AG177" i="2"/>
  <c r="AE177" i="2"/>
  <c r="AO176" i="2"/>
  <c r="AM176" i="2"/>
  <c r="AK176" i="2"/>
  <c r="AI176" i="2"/>
  <c r="AG176" i="2"/>
  <c r="AE176" i="2"/>
  <c r="AO175" i="2"/>
  <c r="AM175" i="2"/>
  <c r="AK175" i="2"/>
  <c r="AI175" i="2"/>
  <c r="AG175" i="2"/>
  <c r="AE175" i="2"/>
  <c r="AO174" i="2"/>
  <c r="AM174" i="2"/>
  <c r="AK174" i="2"/>
  <c r="AI174" i="2"/>
  <c r="AG174" i="2"/>
  <c r="AE174" i="2"/>
  <c r="AO173" i="2"/>
  <c r="AM173" i="2"/>
  <c r="AK173" i="2"/>
  <c r="AI173" i="2"/>
  <c r="AG173" i="2"/>
  <c r="AE173" i="2"/>
  <c r="AO172" i="2"/>
  <c r="AM172" i="2"/>
  <c r="AK172" i="2"/>
  <c r="AI172" i="2"/>
  <c r="AG172" i="2"/>
  <c r="AE172" i="2"/>
  <c r="AO171" i="2"/>
  <c r="AM171" i="2"/>
  <c r="AK171" i="2"/>
  <c r="AI171" i="2"/>
  <c r="AG171" i="2"/>
  <c r="AE171" i="2"/>
  <c r="AO170" i="2"/>
  <c r="AM170" i="2"/>
  <c r="AK170" i="2"/>
  <c r="AI170" i="2"/>
  <c r="AG170" i="2"/>
  <c r="AE170" i="2"/>
  <c r="AS183" i="1"/>
  <c r="AQ183" i="1"/>
  <c r="AO183" i="1"/>
  <c r="AS182" i="1"/>
  <c r="AQ182" i="1"/>
  <c r="AO182" i="1"/>
  <c r="AS181" i="1"/>
  <c r="AQ181" i="1"/>
  <c r="AO181" i="1"/>
  <c r="AS180" i="1"/>
  <c r="AQ180" i="1"/>
  <c r="AO180" i="1"/>
  <c r="AS179" i="1"/>
  <c r="AQ179" i="1"/>
  <c r="AO179" i="1"/>
  <c r="AS178" i="1"/>
  <c r="AQ178" i="1"/>
  <c r="AO178" i="1"/>
  <c r="AS177" i="1"/>
  <c r="AQ177" i="1"/>
  <c r="AO177" i="1"/>
  <c r="AS176" i="1"/>
  <c r="AQ176" i="1"/>
  <c r="AO176" i="1"/>
  <c r="AS175" i="1"/>
  <c r="AQ175" i="1"/>
  <c r="AO175" i="1"/>
  <c r="AS174" i="1"/>
  <c r="AQ174" i="1"/>
  <c r="AO174" i="1"/>
  <c r="AS173" i="1"/>
  <c r="AQ173" i="1"/>
  <c r="AO173" i="1"/>
  <c r="AS172" i="1"/>
  <c r="AQ172" i="1"/>
  <c r="AO172" i="1"/>
  <c r="AS171" i="1"/>
  <c r="AQ171" i="1"/>
  <c r="AO171" i="1"/>
  <c r="AS170" i="1"/>
  <c r="AQ170" i="1"/>
  <c r="AO170" i="1"/>
  <c r="AS169" i="1"/>
  <c r="AQ169" i="1"/>
  <c r="AO169" i="1"/>
  <c r="AS168" i="1"/>
  <c r="AQ168" i="1"/>
  <c r="AO168" i="1"/>
  <c r="AS167" i="1"/>
  <c r="AQ167" i="1"/>
  <c r="AO167" i="1"/>
  <c r="AS166" i="1"/>
  <c r="AQ166" i="1"/>
  <c r="AO166" i="1"/>
  <c r="AS165" i="1"/>
  <c r="AQ165" i="1"/>
  <c r="AO165" i="1"/>
  <c r="AS164" i="1"/>
  <c r="AQ164" i="1"/>
  <c r="AO164" i="1"/>
  <c r="AM183" i="1"/>
  <c r="AK183" i="1"/>
  <c r="AI183" i="1"/>
  <c r="AG183" i="1"/>
  <c r="AM182" i="1"/>
  <c r="AK182" i="1"/>
  <c r="AI182" i="1"/>
  <c r="AG182" i="1"/>
  <c r="AM181" i="1"/>
  <c r="AK181" i="1"/>
  <c r="AI181" i="1"/>
  <c r="AG181" i="1"/>
  <c r="AM180" i="1"/>
  <c r="AK180" i="1"/>
  <c r="AI180" i="1"/>
  <c r="AG180" i="1"/>
  <c r="AM179" i="1"/>
  <c r="AK179" i="1"/>
  <c r="AI179" i="1"/>
  <c r="AG179" i="1"/>
  <c r="AM178" i="1"/>
  <c r="AK178" i="1"/>
  <c r="AI178" i="1"/>
  <c r="AG178" i="1"/>
  <c r="AM177" i="1"/>
  <c r="AK177" i="1"/>
  <c r="AI177" i="1"/>
  <c r="AG177" i="1"/>
  <c r="AM176" i="1"/>
  <c r="AK176" i="1"/>
  <c r="AI176" i="1"/>
  <c r="AG176" i="1"/>
  <c r="AM175" i="1"/>
  <c r="AK175" i="1"/>
  <c r="AI175" i="1"/>
  <c r="AG175" i="1"/>
  <c r="AM174" i="1"/>
  <c r="AK174" i="1"/>
  <c r="AI174" i="1"/>
  <c r="AG174" i="1"/>
  <c r="AM173" i="1"/>
  <c r="AK173" i="1"/>
  <c r="AI173" i="1"/>
  <c r="AG173" i="1"/>
  <c r="AM172" i="1"/>
  <c r="AK172" i="1"/>
  <c r="AI172" i="1"/>
  <c r="AG172" i="1"/>
  <c r="AM171" i="1"/>
  <c r="AK171" i="1"/>
  <c r="AI171" i="1"/>
  <c r="AG171" i="1"/>
  <c r="AM170" i="1"/>
  <c r="AK170" i="1"/>
  <c r="AI170" i="1"/>
  <c r="AG170" i="1"/>
  <c r="AM169" i="1"/>
  <c r="AK169" i="1"/>
  <c r="AI169" i="1"/>
  <c r="AG169" i="1"/>
  <c r="AM168" i="1"/>
  <c r="AK168" i="1"/>
  <c r="AI168" i="1"/>
  <c r="AG168" i="1"/>
  <c r="AM167" i="1"/>
  <c r="AK167" i="1"/>
  <c r="AI167" i="1"/>
  <c r="AG167" i="1"/>
  <c r="AM166" i="1"/>
  <c r="AK166" i="1"/>
  <c r="AI166" i="1"/>
  <c r="AG166" i="1"/>
  <c r="AM165" i="1"/>
  <c r="AK165" i="1"/>
  <c r="AI165" i="1"/>
  <c r="AG165" i="1"/>
  <c r="AM164" i="1"/>
  <c r="AK164" i="1"/>
  <c r="AI164" i="1"/>
  <c r="AG164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3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3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3" i="1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3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J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F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3" i="2"/>
  <c r="AC44" i="4" l="1"/>
  <c r="AA44" i="4"/>
  <c r="AC43" i="4"/>
  <c r="AA43" i="4"/>
  <c r="AC42" i="4"/>
  <c r="AA42" i="4"/>
  <c r="AC41" i="4"/>
  <c r="AA41" i="4"/>
  <c r="AC40" i="4"/>
  <c r="AA40" i="4"/>
  <c r="AC39" i="4"/>
  <c r="AA39" i="4"/>
  <c r="AC38" i="4"/>
  <c r="AA38" i="4"/>
  <c r="AC37" i="4"/>
  <c r="AA37" i="4"/>
  <c r="AC36" i="4"/>
  <c r="AA36" i="4"/>
  <c r="AC35" i="4"/>
  <c r="AA35" i="4"/>
  <c r="AC34" i="4"/>
  <c r="AA34" i="4"/>
  <c r="AC33" i="4"/>
  <c r="AA33" i="4"/>
  <c r="AC32" i="4"/>
  <c r="AA32" i="4"/>
  <c r="AC31" i="4"/>
  <c r="AA31" i="4"/>
  <c r="AC30" i="4"/>
  <c r="AA30" i="4"/>
  <c r="AC29" i="4"/>
  <c r="AA29" i="4"/>
  <c r="AC28" i="4"/>
  <c r="AA28" i="4"/>
  <c r="AC27" i="4"/>
  <c r="AA27" i="4"/>
  <c r="AC26" i="4"/>
  <c r="AA26" i="4"/>
  <c r="Y44" i="4"/>
  <c r="W44" i="4"/>
  <c r="U44" i="4"/>
  <c r="Y43" i="4"/>
  <c r="W43" i="4"/>
  <c r="U43" i="4"/>
  <c r="Y42" i="4"/>
  <c r="W42" i="4"/>
  <c r="U42" i="4"/>
  <c r="Y41" i="4"/>
  <c r="W41" i="4"/>
  <c r="U41" i="4"/>
  <c r="Y40" i="4"/>
  <c r="W40" i="4"/>
  <c r="U40" i="4"/>
  <c r="Y39" i="4"/>
  <c r="W39" i="4"/>
  <c r="U39" i="4"/>
  <c r="Y38" i="4"/>
  <c r="W38" i="4"/>
  <c r="U38" i="4"/>
  <c r="Y37" i="4"/>
  <c r="W37" i="4"/>
  <c r="U37" i="4"/>
  <c r="Y36" i="4"/>
  <c r="W36" i="4"/>
  <c r="U36" i="4"/>
  <c r="Y35" i="4"/>
  <c r="W35" i="4"/>
  <c r="U35" i="4"/>
  <c r="Y34" i="4"/>
  <c r="W34" i="4"/>
  <c r="U34" i="4"/>
  <c r="Y33" i="4"/>
  <c r="W33" i="4"/>
  <c r="U33" i="4"/>
  <c r="Y32" i="4"/>
  <c r="W32" i="4"/>
  <c r="U32" i="4"/>
  <c r="Y31" i="4"/>
  <c r="W31" i="4"/>
  <c r="U31" i="4"/>
  <c r="Y30" i="4"/>
  <c r="W30" i="4"/>
  <c r="U30" i="4"/>
  <c r="Y29" i="4"/>
  <c r="W29" i="4"/>
  <c r="U29" i="4"/>
  <c r="Y28" i="4"/>
  <c r="W28" i="4"/>
  <c r="U28" i="4"/>
  <c r="Y27" i="4"/>
  <c r="W27" i="4"/>
  <c r="U27" i="4"/>
  <c r="Y26" i="4"/>
  <c r="W26" i="4"/>
  <c r="U26" i="4"/>
  <c r="S44" i="4"/>
  <c r="Q44" i="4"/>
  <c r="O44" i="4"/>
  <c r="S43" i="4"/>
  <c r="Q43" i="4"/>
  <c r="O43" i="4"/>
  <c r="S42" i="4"/>
  <c r="Q42" i="4"/>
  <c r="O42" i="4"/>
  <c r="S41" i="4"/>
  <c r="Q41" i="4"/>
  <c r="O41" i="4"/>
  <c r="S40" i="4"/>
  <c r="Q40" i="4"/>
  <c r="O40" i="4"/>
  <c r="S39" i="4"/>
  <c r="Q39" i="4"/>
  <c r="O39" i="4"/>
  <c r="S38" i="4"/>
  <c r="Q38" i="4"/>
  <c r="O38" i="4"/>
  <c r="S37" i="4"/>
  <c r="Q37" i="4"/>
  <c r="O37" i="4"/>
  <c r="S36" i="4"/>
  <c r="Q36" i="4"/>
  <c r="O36" i="4"/>
  <c r="S35" i="4"/>
  <c r="Q35" i="4"/>
  <c r="O35" i="4"/>
  <c r="S34" i="4"/>
  <c r="Q34" i="4"/>
  <c r="O34" i="4"/>
  <c r="S33" i="4"/>
  <c r="Q33" i="4"/>
  <c r="O33" i="4"/>
  <c r="S32" i="4"/>
  <c r="Q32" i="4"/>
  <c r="O32" i="4"/>
  <c r="S31" i="4"/>
  <c r="Q31" i="4"/>
  <c r="O31" i="4"/>
  <c r="S30" i="4"/>
  <c r="Q30" i="4"/>
  <c r="O30" i="4"/>
  <c r="S29" i="4"/>
  <c r="Q29" i="4"/>
  <c r="O29" i="4"/>
  <c r="S28" i="4"/>
  <c r="Q28" i="4"/>
  <c r="O28" i="4"/>
  <c r="S27" i="4"/>
  <c r="Q27" i="4"/>
  <c r="O27" i="4"/>
  <c r="S26" i="4"/>
  <c r="Q26" i="4"/>
  <c r="O26" i="4"/>
  <c r="M44" i="4"/>
  <c r="K44" i="4"/>
  <c r="I44" i="4"/>
  <c r="M43" i="4"/>
  <c r="K43" i="4"/>
  <c r="I43" i="4"/>
  <c r="M42" i="4"/>
  <c r="K42" i="4"/>
  <c r="I42" i="4"/>
  <c r="M41" i="4"/>
  <c r="K41" i="4"/>
  <c r="I41" i="4"/>
  <c r="M40" i="4"/>
  <c r="K40" i="4"/>
  <c r="I40" i="4"/>
  <c r="M39" i="4"/>
  <c r="K39" i="4"/>
  <c r="I39" i="4"/>
  <c r="M38" i="4"/>
  <c r="K38" i="4"/>
  <c r="I38" i="4"/>
  <c r="M37" i="4"/>
  <c r="K37" i="4"/>
  <c r="I37" i="4"/>
  <c r="M36" i="4"/>
  <c r="K36" i="4"/>
  <c r="I36" i="4"/>
  <c r="M35" i="4"/>
  <c r="K35" i="4"/>
  <c r="I35" i="4"/>
  <c r="M34" i="4"/>
  <c r="K34" i="4"/>
  <c r="I34" i="4"/>
  <c r="M33" i="4"/>
  <c r="K33" i="4"/>
  <c r="I33" i="4"/>
  <c r="M32" i="4"/>
  <c r="K32" i="4"/>
  <c r="I32" i="4"/>
  <c r="M31" i="4"/>
  <c r="K31" i="4"/>
  <c r="I31" i="4"/>
  <c r="M30" i="4"/>
  <c r="K30" i="4"/>
  <c r="I30" i="4"/>
  <c r="M29" i="4"/>
  <c r="K29" i="4"/>
  <c r="I29" i="4"/>
  <c r="M28" i="4"/>
  <c r="K28" i="4"/>
  <c r="I28" i="4"/>
  <c r="M27" i="4"/>
  <c r="K27" i="4"/>
  <c r="I27" i="4"/>
  <c r="M26" i="4"/>
  <c r="K26" i="4"/>
  <c r="I26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26" i="4"/>
  <c r="AC170" i="2" l="1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A189" i="2"/>
  <c r="Y189" i="2"/>
  <c r="W189" i="2"/>
  <c r="AA188" i="2"/>
  <c r="Y188" i="2"/>
  <c r="W188" i="2"/>
  <c r="AA187" i="2"/>
  <c r="Y187" i="2"/>
  <c r="W187" i="2"/>
  <c r="AA186" i="2"/>
  <c r="Y186" i="2"/>
  <c r="W186" i="2"/>
  <c r="AA185" i="2"/>
  <c r="Y185" i="2"/>
  <c r="W185" i="2"/>
  <c r="AA184" i="2"/>
  <c r="Y184" i="2"/>
  <c r="W184" i="2"/>
  <c r="AA183" i="2"/>
  <c r="Y183" i="2"/>
  <c r="W183" i="2"/>
  <c r="AA182" i="2"/>
  <c r="Y182" i="2"/>
  <c r="W182" i="2"/>
  <c r="AA181" i="2"/>
  <c r="Y181" i="2"/>
  <c r="W181" i="2"/>
  <c r="AA180" i="2"/>
  <c r="Y180" i="2"/>
  <c r="W180" i="2"/>
  <c r="AA179" i="2"/>
  <c r="Y179" i="2"/>
  <c r="W179" i="2"/>
  <c r="AA178" i="2"/>
  <c r="Y178" i="2"/>
  <c r="W178" i="2"/>
  <c r="AA177" i="2"/>
  <c r="Y177" i="2"/>
  <c r="W177" i="2"/>
  <c r="AA176" i="2"/>
  <c r="Y176" i="2"/>
  <c r="W176" i="2"/>
  <c r="AA175" i="2"/>
  <c r="Y175" i="2"/>
  <c r="W175" i="2"/>
  <c r="AA174" i="2"/>
  <c r="Y174" i="2"/>
  <c r="W174" i="2"/>
  <c r="AA173" i="2"/>
  <c r="Y173" i="2"/>
  <c r="W173" i="2"/>
  <c r="AA172" i="2"/>
  <c r="Y172" i="2"/>
  <c r="W172" i="2"/>
  <c r="AA171" i="2"/>
  <c r="Y171" i="2"/>
  <c r="W171" i="2"/>
  <c r="AA170" i="2"/>
  <c r="Y170" i="2"/>
  <c r="W170" i="2"/>
  <c r="U189" i="2"/>
  <c r="S189" i="2"/>
  <c r="Q189" i="2"/>
  <c r="O189" i="2"/>
  <c r="M189" i="2"/>
  <c r="U188" i="2"/>
  <c r="S188" i="2"/>
  <c r="Q188" i="2"/>
  <c r="O188" i="2"/>
  <c r="M188" i="2"/>
  <c r="U187" i="2"/>
  <c r="S187" i="2"/>
  <c r="Q187" i="2"/>
  <c r="O187" i="2"/>
  <c r="M187" i="2"/>
  <c r="U186" i="2"/>
  <c r="S186" i="2"/>
  <c r="Q186" i="2"/>
  <c r="O186" i="2"/>
  <c r="M186" i="2"/>
  <c r="U185" i="2"/>
  <c r="S185" i="2"/>
  <c r="Q185" i="2"/>
  <c r="O185" i="2"/>
  <c r="M185" i="2"/>
  <c r="U184" i="2"/>
  <c r="S184" i="2"/>
  <c r="Q184" i="2"/>
  <c r="O184" i="2"/>
  <c r="M184" i="2"/>
  <c r="U183" i="2"/>
  <c r="S183" i="2"/>
  <c r="Q183" i="2"/>
  <c r="O183" i="2"/>
  <c r="M183" i="2"/>
  <c r="U182" i="2"/>
  <c r="S182" i="2"/>
  <c r="Q182" i="2"/>
  <c r="O182" i="2"/>
  <c r="M182" i="2"/>
  <c r="U181" i="2"/>
  <c r="S181" i="2"/>
  <c r="Q181" i="2"/>
  <c r="O181" i="2"/>
  <c r="M181" i="2"/>
  <c r="U180" i="2"/>
  <c r="S180" i="2"/>
  <c r="Q180" i="2"/>
  <c r="O180" i="2"/>
  <c r="M180" i="2"/>
  <c r="U179" i="2"/>
  <c r="S179" i="2"/>
  <c r="Q179" i="2"/>
  <c r="O179" i="2"/>
  <c r="M179" i="2"/>
  <c r="U178" i="2"/>
  <c r="S178" i="2"/>
  <c r="Q178" i="2"/>
  <c r="O178" i="2"/>
  <c r="M178" i="2"/>
  <c r="U177" i="2"/>
  <c r="S177" i="2"/>
  <c r="Q177" i="2"/>
  <c r="O177" i="2"/>
  <c r="M177" i="2"/>
  <c r="U176" i="2"/>
  <c r="S176" i="2"/>
  <c r="Q176" i="2"/>
  <c r="O176" i="2"/>
  <c r="M176" i="2"/>
  <c r="U175" i="2"/>
  <c r="S175" i="2"/>
  <c r="Q175" i="2"/>
  <c r="O175" i="2"/>
  <c r="M175" i="2"/>
  <c r="U174" i="2"/>
  <c r="S174" i="2"/>
  <c r="Q174" i="2"/>
  <c r="O174" i="2"/>
  <c r="M174" i="2"/>
  <c r="U173" i="2"/>
  <c r="S173" i="2"/>
  <c r="Q173" i="2"/>
  <c r="O173" i="2"/>
  <c r="M173" i="2"/>
  <c r="U172" i="2"/>
  <c r="S172" i="2"/>
  <c r="Q172" i="2"/>
  <c r="O172" i="2"/>
  <c r="M172" i="2"/>
  <c r="U171" i="2"/>
  <c r="S171" i="2"/>
  <c r="Q171" i="2"/>
  <c r="O171" i="2"/>
  <c r="M171" i="2"/>
  <c r="U170" i="2"/>
  <c r="S170" i="2"/>
  <c r="Q170" i="2"/>
  <c r="O170" i="2"/>
  <c r="M17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70" i="2"/>
  <c r="AE183" i="1"/>
  <c r="AC183" i="1"/>
  <c r="AA183" i="1"/>
  <c r="Y183" i="1"/>
  <c r="W183" i="1"/>
  <c r="AE182" i="1"/>
  <c r="AC182" i="1"/>
  <c r="AA182" i="1"/>
  <c r="Y182" i="1"/>
  <c r="W182" i="1"/>
  <c r="AE181" i="1"/>
  <c r="AC181" i="1"/>
  <c r="AA181" i="1"/>
  <c r="Y181" i="1"/>
  <c r="W181" i="1"/>
  <c r="AE180" i="1"/>
  <c r="AC180" i="1"/>
  <c r="AA180" i="1"/>
  <c r="Y180" i="1"/>
  <c r="W180" i="1"/>
  <c r="AE179" i="1"/>
  <c r="AC179" i="1"/>
  <c r="AA179" i="1"/>
  <c r="Y179" i="1"/>
  <c r="W179" i="1"/>
  <c r="AE178" i="1"/>
  <c r="AC178" i="1"/>
  <c r="AA178" i="1"/>
  <c r="Y178" i="1"/>
  <c r="W178" i="1"/>
  <c r="AE177" i="1"/>
  <c r="AC177" i="1"/>
  <c r="AA177" i="1"/>
  <c r="Y177" i="1"/>
  <c r="W177" i="1"/>
  <c r="AE176" i="1"/>
  <c r="AC176" i="1"/>
  <c r="AA176" i="1"/>
  <c r="Y176" i="1"/>
  <c r="W176" i="1"/>
  <c r="AE175" i="1"/>
  <c r="AC175" i="1"/>
  <c r="AA175" i="1"/>
  <c r="Y175" i="1"/>
  <c r="W175" i="1"/>
  <c r="AE174" i="1"/>
  <c r="AC174" i="1"/>
  <c r="AA174" i="1"/>
  <c r="Y174" i="1"/>
  <c r="W174" i="1"/>
  <c r="AE173" i="1"/>
  <c r="AC173" i="1"/>
  <c r="AA173" i="1"/>
  <c r="Y173" i="1"/>
  <c r="W173" i="1"/>
  <c r="AE172" i="1"/>
  <c r="AC172" i="1"/>
  <c r="AA172" i="1"/>
  <c r="Y172" i="1"/>
  <c r="W172" i="1"/>
  <c r="AE171" i="1"/>
  <c r="AC171" i="1"/>
  <c r="AA171" i="1"/>
  <c r="Y171" i="1"/>
  <c r="W171" i="1"/>
  <c r="AE170" i="1"/>
  <c r="AC170" i="1"/>
  <c r="AA170" i="1"/>
  <c r="Y170" i="1"/>
  <c r="W170" i="1"/>
  <c r="AE169" i="1"/>
  <c r="AC169" i="1"/>
  <c r="AA169" i="1"/>
  <c r="Y169" i="1"/>
  <c r="W169" i="1"/>
  <c r="AE168" i="1"/>
  <c r="AC168" i="1"/>
  <c r="AA168" i="1"/>
  <c r="Y168" i="1"/>
  <c r="W168" i="1"/>
  <c r="AE167" i="1"/>
  <c r="AC167" i="1"/>
  <c r="AA167" i="1"/>
  <c r="Y167" i="1"/>
  <c r="W167" i="1"/>
  <c r="AE166" i="1"/>
  <c r="AC166" i="1"/>
  <c r="AA166" i="1"/>
  <c r="Y166" i="1"/>
  <c r="W166" i="1"/>
  <c r="AE165" i="1"/>
  <c r="AC165" i="1"/>
  <c r="AA165" i="1"/>
  <c r="Y165" i="1"/>
  <c r="W165" i="1"/>
  <c r="AE164" i="1"/>
  <c r="AC164" i="1"/>
  <c r="AA164" i="1"/>
  <c r="Y164" i="1"/>
  <c r="W164" i="1"/>
  <c r="C164" i="1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3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3" i="2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U3" i="1"/>
  <c r="AD3" i="1" s="1"/>
  <c r="R4" i="1"/>
  <c r="R5" i="1"/>
  <c r="R6" i="1"/>
  <c r="R7" i="1"/>
  <c r="R8" i="1"/>
  <c r="R9" i="1"/>
  <c r="R10" i="1"/>
  <c r="S169" i="1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3" i="1"/>
  <c r="S183" i="1" s="1"/>
  <c r="P4" i="1"/>
  <c r="P5" i="1"/>
  <c r="P6" i="1"/>
  <c r="Q181" i="1" s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3" i="1"/>
  <c r="Q179" i="1" s="1"/>
  <c r="N4" i="1"/>
  <c r="N5" i="1"/>
  <c r="O177" i="1" s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3" i="1"/>
  <c r="O183" i="1" s="1"/>
  <c r="L4" i="1"/>
  <c r="L5" i="1"/>
  <c r="L6" i="1"/>
  <c r="L7" i="1"/>
  <c r="L8" i="1"/>
  <c r="L9" i="1"/>
  <c r="M173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3" i="1"/>
  <c r="M179" i="1" s="1"/>
  <c r="J4" i="1"/>
  <c r="J5" i="1"/>
  <c r="K169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3" i="1"/>
  <c r="K183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3" i="1"/>
  <c r="I179" i="1" s="1"/>
  <c r="F4" i="1"/>
  <c r="G169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3" i="1"/>
  <c r="G18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3" i="1"/>
  <c r="E179" i="1" s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3" i="1"/>
  <c r="C165" i="1" s="1"/>
  <c r="AB3" i="1" l="1"/>
  <c r="C180" i="1"/>
  <c r="C172" i="1"/>
  <c r="E164" i="1"/>
  <c r="E172" i="1"/>
  <c r="E180" i="1"/>
  <c r="G168" i="1"/>
  <c r="G176" i="1"/>
  <c r="I164" i="1"/>
  <c r="I172" i="1"/>
  <c r="I180" i="1"/>
  <c r="K168" i="1"/>
  <c r="K176" i="1"/>
  <c r="M164" i="1"/>
  <c r="M172" i="1"/>
  <c r="M180" i="1"/>
  <c r="O168" i="1"/>
  <c r="O176" i="1"/>
  <c r="Q164" i="1"/>
  <c r="Q172" i="1"/>
  <c r="Q180" i="1"/>
  <c r="S168" i="1"/>
  <c r="S176" i="1"/>
  <c r="E173" i="1"/>
  <c r="M165" i="1"/>
  <c r="M181" i="1"/>
  <c r="O169" i="1"/>
  <c r="S177" i="1"/>
  <c r="Z3" i="1"/>
  <c r="C178" i="1"/>
  <c r="C170" i="1"/>
  <c r="E166" i="1"/>
  <c r="E174" i="1"/>
  <c r="E182" i="1"/>
  <c r="G170" i="1"/>
  <c r="G178" i="1"/>
  <c r="I166" i="1"/>
  <c r="I174" i="1"/>
  <c r="I182" i="1"/>
  <c r="K170" i="1"/>
  <c r="K178" i="1"/>
  <c r="M166" i="1"/>
  <c r="M174" i="1"/>
  <c r="M182" i="1"/>
  <c r="O170" i="1"/>
  <c r="O178" i="1"/>
  <c r="Q166" i="1"/>
  <c r="Q174" i="1"/>
  <c r="Q182" i="1"/>
  <c r="S170" i="1"/>
  <c r="S178" i="1"/>
  <c r="V3" i="1"/>
  <c r="X3" i="1"/>
  <c r="E165" i="1"/>
  <c r="I165" i="1"/>
  <c r="K177" i="1"/>
  <c r="C177" i="1"/>
  <c r="C169" i="1"/>
  <c r="E167" i="1"/>
  <c r="E175" i="1"/>
  <c r="E183" i="1"/>
  <c r="G171" i="1"/>
  <c r="G179" i="1"/>
  <c r="I167" i="1"/>
  <c r="I175" i="1"/>
  <c r="I183" i="1"/>
  <c r="K171" i="1"/>
  <c r="K179" i="1"/>
  <c r="M167" i="1"/>
  <c r="M175" i="1"/>
  <c r="M183" i="1"/>
  <c r="O171" i="1"/>
  <c r="O179" i="1"/>
  <c r="Q167" i="1"/>
  <c r="Q175" i="1"/>
  <c r="Q183" i="1"/>
  <c r="S171" i="1"/>
  <c r="S179" i="1"/>
  <c r="C176" i="1"/>
  <c r="C168" i="1"/>
  <c r="E168" i="1"/>
  <c r="E176" i="1"/>
  <c r="G164" i="1"/>
  <c r="G172" i="1"/>
  <c r="G180" i="1"/>
  <c r="I168" i="1"/>
  <c r="I176" i="1"/>
  <c r="K164" i="1"/>
  <c r="K172" i="1"/>
  <c r="K180" i="1"/>
  <c r="M168" i="1"/>
  <c r="M176" i="1"/>
  <c r="O164" i="1"/>
  <c r="O172" i="1"/>
  <c r="O180" i="1"/>
  <c r="Q168" i="1"/>
  <c r="Q176" i="1"/>
  <c r="S164" i="1"/>
  <c r="S172" i="1"/>
  <c r="S180" i="1"/>
  <c r="C179" i="1"/>
  <c r="E181" i="1"/>
  <c r="I181" i="1"/>
  <c r="Q173" i="1"/>
  <c r="C183" i="1"/>
  <c r="C175" i="1"/>
  <c r="C167" i="1"/>
  <c r="E169" i="1"/>
  <c r="E177" i="1"/>
  <c r="G165" i="1"/>
  <c r="G173" i="1"/>
  <c r="G181" i="1"/>
  <c r="I169" i="1"/>
  <c r="I177" i="1"/>
  <c r="K165" i="1"/>
  <c r="K173" i="1"/>
  <c r="K181" i="1"/>
  <c r="M169" i="1"/>
  <c r="M177" i="1"/>
  <c r="O165" i="1"/>
  <c r="O173" i="1"/>
  <c r="O181" i="1"/>
  <c r="Q169" i="1"/>
  <c r="Q177" i="1"/>
  <c r="S165" i="1"/>
  <c r="S173" i="1"/>
  <c r="S181" i="1"/>
  <c r="C171" i="1"/>
  <c r="G177" i="1"/>
  <c r="I173" i="1"/>
  <c r="Q165" i="1"/>
  <c r="C182" i="1"/>
  <c r="C174" i="1"/>
  <c r="C166" i="1"/>
  <c r="E170" i="1"/>
  <c r="E178" i="1"/>
  <c r="G166" i="1"/>
  <c r="G174" i="1"/>
  <c r="G182" i="1"/>
  <c r="I170" i="1"/>
  <c r="I178" i="1"/>
  <c r="K166" i="1"/>
  <c r="K174" i="1"/>
  <c r="K182" i="1"/>
  <c r="M170" i="1"/>
  <c r="M178" i="1"/>
  <c r="O166" i="1"/>
  <c r="O174" i="1"/>
  <c r="O182" i="1"/>
  <c r="Q170" i="1"/>
  <c r="Q178" i="1"/>
  <c r="S166" i="1"/>
  <c r="S174" i="1"/>
  <c r="S182" i="1"/>
  <c r="C181" i="1"/>
  <c r="C173" i="1"/>
  <c r="E171" i="1"/>
  <c r="G167" i="1"/>
  <c r="G175" i="1"/>
  <c r="I171" i="1"/>
  <c r="K167" i="1"/>
  <c r="K175" i="1"/>
  <c r="M171" i="1"/>
  <c r="O167" i="1"/>
  <c r="O175" i="1"/>
  <c r="Q171" i="1"/>
  <c r="S167" i="1"/>
  <c r="S175" i="1"/>
</calcChain>
</file>

<file path=xl/sharedStrings.xml><?xml version="1.0" encoding="utf-8"?>
<sst xmlns="http://schemas.openxmlformats.org/spreadsheetml/2006/main" count="146" uniqueCount="28">
  <si>
    <t>X</t>
  </si>
  <si>
    <t>Y</t>
  </si>
  <si>
    <t>FISH</t>
  </si>
  <si>
    <t>Mean</t>
  </si>
  <si>
    <t>STDDEV</t>
  </si>
  <si>
    <t>SEM</t>
  </si>
  <si>
    <t>IF</t>
  </si>
  <si>
    <t>% Chromosome Length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</si>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</sst>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2.3613113562974707E-2</c:v>
                  </c:pt>
                  <c:pt idx="2">
                    <c:v>2.4255713490330337E-2</c:v>
                  </c:pt>
                  <c:pt idx="3">
                    <c:v>2.546268400902793E-2</c:v>
                  </c:pt>
                  <c:pt idx="4">
                    <c:v>2.5413185716384134E-2</c:v>
                  </c:pt>
                  <c:pt idx="5">
                    <c:v>2.5023522214585297E-2</c:v>
                  </c:pt>
                  <c:pt idx="6">
                    <c:v>2.7463627855403332E-2</c:v>
                  </c:pt>
                  <c:pt idx="7">
                    <c:v>3.1776983413486296E-2</c:v>
                  </c:pt>
                  <c:pt idx="8">
                    <c:v>3.5692866589634706E-2</c:v>
                  </c:pt>
                  <c:pt idx="9">
                    <c:v>3.6778605282546332E-2</c:v>
                  </c:pt>
                  <c:pt idx="10">
                    <c:v>3.7907283578884989E-2</c:v>
                  </c:pt>
                  <c:pt idx="11">
                    <c:v>4.2292875672645912E-2</c:v>
                  </c:pt>
                  <c:pt idx="12">
                    <c:v>3.7658090877963478E-2</c:v>
                  </c:pt>
                  <c:pt idx="13">
                    <c:v>3.9804179302136387E-2</c:v>
                  </c:pt>
                  <c:pt idx="14">
                    <c:v>4.4277352643969682E-2</c:v>
                  </c:pt>
                  <c:pt idx="15">
                    <c:v>4.1558487036971112E-2</c:v>
                  </c:pt>
                  <c:pt idx="16">
                    <c:v>3.2972014784971256E-2</c:v>
                  </c:pt>
                  <c:pt idx="17">
                    <c:v>3.1213112244514868E-2</c:v>
                  </c:pt>
                  <c:pt idx="18">
                    <c:v>3.0861673628425679E-2</c:v>
                  </c:pt>
                  <c:pt idx="19">
                    <c:v>2.806636334666824E-2</c:v>
                  </c:pt>
                </c:numCache>
              </c:numRef>
            </c:plus>
            <c:min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2.3613113562974707E-2</c:v>
                  </c:pt>
                  <c:pt idx="2">
                    <c:v>2.4255713490330337E-2</c:v>
                  </c:pt>
                  <c:pt idx="3">
                    <c:v>2.546268400902793E-2</c:v>
                  </c:pt>
                  <c:pt idx="4">
                    <c:v>2.5413185716384134E-2</c:v>
                  </c:pt>
                  <c:pt idx="5">
                    <c:v>2.5023522214585297E-2</c:v>
                  </c:pt>
                  <c:pt idx="6">
                    <c:v>2.7463627855403332E-2</c:v>
                  </c:pt>
                  <c:pt idx="7">
                    <c:v>3.1776983413486296E-2</c:v>
                  </c:pt>
                  <c:pt idx="8">
                    <c:v>3.5692866589634706E-2</c:v>
                  </c:pt>
                  <c:pt idx="9">
                    <c:v>3.6778605282546332E-2</c:v>
                  </c:pt>
                  <c:pt idx="10">
                    <c:v>3.7907283578884989E-2</c:v>
                  </c:pt>
                  <c:pt idx="11">
                    <c:v>4.2292875672645912E-2</c:v>
                  </c:pt>
                  <c:pt idx="12">
                    <c:v>3.7658090877963478E-2</c:v>
                  </c:pt>
                  <c:pt idx="13">
                    <c:v>3.9804179302136387E-2</c:v>
                  </c:pt>
                  <c:pt idx="14">
                    <c:v>4.4277352643969682E-2</c:v>
                  </c:pt>
                  <c:pt idx="15">
                    <c:v>4.1558487036971112E-2</c:v>
                  </c:pt>
                  <c:pt idx="16">
                    <c:v>3.2972014784971256E-2</c:v>
                  </c:pt>
                  <c:pt idx="17">
                    <c:v>3.1213112244514868E-2</c:v>
                  </c:pt>
                  <c:pt idx="18">
                    <c:v>3.0861673628425679E-2</c:v>
                  </c:pt>
                  <c:pt idx="19">
                    <c:v>2.806636334666824E-2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(N)'!$C$2:$C$21</c:f>
              <c:numCache>
                <c:formatCode>General</c:formatCode>
                <c:ptCount val="20"/>
                <c:pt idx="0">
                  <c:v>1</c:v>
                </c:pt>
                <c:pt idx="1">
                  <c:v>0.84925431504050308</c:v>
                </c:pt>
                <c:pt idx="2">
                  <c:v>0.68817086166490493</c:v>
                </c:pt>
                <c:pt idx="3">
                  <c:v>0.6093858595018482</c:v>
                </c:pt>
                <c:pt idx="4">
                  <c:v>0.57105708741381433</c:v>
                </c:pt>
                <c:pt idx="5">
                  <c:v>0.56339117601582744</c:v>
                </c:pt>
                <c:pt idx="6">
                  <c:v>0.58069807711254695</c:v>
                </c:pt>
                <c:pt idx="7">
                  <c:v>0.58970359911554082</c:v>
                </c:pt>
                <c:pt idx="8">
                  <c:v>0.59679065630881312</c:v>
                </c:pt>
                <c:pt idx="9">
                  <c:v>0.60398494631276856</c:v>
                </c:pt>
                <c:pt idx="10">
                  <c:v>0.60538106312332152</c:v>
                </c:pt>
                <c:pt idx="11">
                  <c:v>0.59100617601505645</c:v>
                </c:pt>
                <c:pt idx="12">
                  <c:v>0.58713376459483335</c:v>
                </c:pt>
                <c:pt idx="13">
                  <c:v>0.60534508045694035</c:v>
                </c:pt>
                <c:pt idx="14">
                  <c:v>0.64635984418895287</c:v>
                </c:pt>
                <c:pt idx="15">
                  <c:v>0.67947445612731339</c:v>
                </c:pt>
                <c:pt idx="16">
                  <c:v>0.64659354474337505</c:v>
                </c:pt>
                <c:pt idx="17">
                  <c:v>0.56690241089068738</c:v>
                </c:pt>
                <c:pt idx="18">
                  <c:v>0.52985499007841452</c:v>
                </c:pt>
                <c:pt idx="19">
                  <c:v>0.50023942779047748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D8-4A7B-8B6E-0163FC786E15}"/>
            </c:ext>
          </c:extLst>
        </c:ser>
        <c:ser>
          <c:idx val="1"/>
          <c:order val="1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(N)'!$I$2:$I$21</c:f>
                <c:numCache>
                  <c:formatCode>General</c:formatCode>
                  <c:ptCount val="20"/>
                  <c:pt idx="0">
                    <c:v>12.056402289750043</c:v>
                  </c:pt>
                  <c:pt idx="1">
                    <c:v>13.826342028900322</c:v>
                  </c:pt>
                  <c:pt idx="2">
                    <c:v>14.095877731894243</c:v>
                  </c:pt>
                  <c:pt idx="3">
                    <c:v>15.51242075193807</c:v>
                  </c:pt>
                  <c:pt idx="4">
                    <c:v>17.136206310457638</c:v>
                  </c:pt>
                  <c:pt idx="5">
                    <c:v>18.825477670167039</c:v>
                  </c:pt>
                  <c:pt idx="6">
                    <c:v>19.26453469831387</c:v>
                  </c:pt>
                  <c:pt idx="7">
                    <c:v>21.47378952313931</c:v>
                  </c:pt>
                  <c:pt idx="8">
                    <c:v>28.257431803846238</c:v>
                  </c:pt>
                  <c:pt idx="9">
                    <c:v>39.316545107255344</c:v>
                  </c:pt>
                  <c:pt idx="10">
                    <c:v>48.380352099816555</c:v>
                  </c:pt>
                  <c:pt idx="11">
                    <c:v>59.435895416945037</c:v>
                  </c:pt>
                  <c:pt idx="12">
                    <c:v>89.21104395933169</c:v>
                  </c:pt>
                  <c:pt idx="13">
                    <c:v>112.19218705623391</c:v>
                  </c:pt>
                  <c:pt idx="14">
                    <c:v>104.89543764099282</c:v>
                  </c:pt>
                  <c:pt idx="15">
                    <c:v>111.22741670951636</c:v>
                  </c:pt>
                  <c:pt idx="16">
                    <c:v>74.053763321299385</c:v>
                  </c:pt>
                  <c:pt idx="17">
                    <c:v>57.445779876202479</c:v>
                  </c:pt>
                  <c:pt idx="18">
                    <c:v>36.536995164918494</c:v>
                  </c:pt>
                  <c:pt idx="19">
                    <c:v>18.859731309680253</c:v>
                  </c:pt>
                </c:numCache>
              </c:numRef>
            </c:plus>
            <c:minus>
              <c:numRef>
                <c:f>'Summary (N)'!$I$2:$I$21</c:f>
                <c:numCache>
                  <c:formatCode>General</c:formatCode>
                  <c:ptCount val="20"/>
                  <c:pt idx="0">
                    <c:v>12.056402289750043</c:v>
                  </c:pt>
                  <c:pt idx="1">
                    <c:v>13.826342028900322</c:v>
                  </c:pt>
                  <c:pt idx="2">
                    <c:v>14.095877731894243</c:v>
                  </c:pt>
                  <c:pt idx="3">
                    <c:v>15.51242075193807</c:v>
                  </c:pt>
                  <c:pt idx="4">
                    <c:v>17.136206310457638</c:v>
                  </c:pt>
                  <c:pt idx="5">
                    <c:v>18.825477670167039</c:v>
                  </c:pt>
                  <c:pt idx="6">
                    <c:v>19.26453469831387</c:v>
                  </c:pt>
                  <c:pt idx="7">
                    <c:v>21.47378952313931</c:v>
                  </c:pt>
                  <c:pt idx="8">
                    <c:v>28.257431803846238</c:v>
                  </c:pt>
                  <c:pt idx="9">
                    <c:v>39.316545107255344</c:v>
                  </c:pt>
                  <c:pt idx="10">
                    <c:v>48.380352099816555</c:v>
                  </c:pt>
                  <c:pt idx="11">
                    <c:v>59.435895416945037</c:v>
                  </c:pt>
                  <c:pt idx="12">
                    <c:v>89.21104395933169</c:v>
                  </c:pt>
                  <c:pt idx="13">
                    <c:v>112.19218705623391</c:v>
                  </c:pt>
                  <c:pt idx="14">
                    <c:v>104.89543764099282</c:v>
                  </c:pt>
                  <c:pt idx="15">
                    <c:v>111.22741670951636</c:v>
                  </c:pt>
                  <c:pt idx="16">
                    <c:v>74.053763321299385</c:v>
                  </c:pt>
                  <c:pt idx="17">
                    <c:v>57.445779876202479</c:v>
                  </c:pt>
                  <c:pt idx="18">
                    <c:v>36.536995164918494</c:v>
                  </c:pt>
                  <c:pt idx="19">
                    <c:v>18.859731309680253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(N)'!$G$2:$G$21</c:f>
              <c:numCache>
                <c:formatCode>General</c:formatCode>
                <c:ptCount val="20"/>
                <c:pt idx="0">
                  <c:v>218.9660366666667</c:v>
                </c:pt>
                <c:pt idx="1">
                  <c:v>225.59346333333332</c:v>
                </c:pt>
                <c:pt idx="2">
                  <c:v>228.84923333333327</c:v>
                </c:pt>
                <c:pt idx="3">
                  <c:v>234.38287666666665</c:v>
                </c:pt>
                <c:pt idx="4">
                  <c:v>240.58517857142854</c:v>
                </c:pt>
                <c:pt idx="5">
                  <c:v>246.36787333333336</c:v>
                </c:pt>
                <c:pt idx="6">
                  <c:v>250.22185333333334</c:v>
                </c:pt>
                <c:pt idx="7">
                  <c:v>265.61939809523807</c:v>
                </c:pt>
                <c:pt idx="8">
                  <c:v>291.35974333333331</c:v>
                </c:pt>
                <c:pt idx="9">
                  <c:v>330.58533333333338</c:v>
                </c:pt>
                <c:pt idx="10">
                  <c:v>372.26801666666665</c:v>
                </c:pt>
                <c:pt idx="11">
                  <c:v>454.55372047619051</c:v>
                </c:pt>
                <c:pt idx="12">
                  <c:v>611.35891333333336</c:v>
                </c:pt>
                <c:pt idx="13">
                  <c:v>854.62347666666653</c:v>
                </c:pt>
                <c:pt idx="14">
                  <c:v>1150.0690766666664</c:v>
                </c:pt>
                <c:pt idx="15">
                  <c:v>1274.2228966666667</c:v>
                </c:pt>
                <c:pt idx="16">
                  <c:v>1003.5084666666669</c:v>
                </c:pt>
                <c:pt idx="17">
                  <c:v>671.49234333333345</c:v>
                </c:pt>
                <c:pt idx="18">
                  <c:v>461.09107333333327</c:v>
                </c:pt>
                <c:pt idx="19">
                  <c:v>334.28468333333331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D8-4A7B-8B6E-0163FC786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079968"/>
        <c:axId val="420080512"/>
      </c:lineChart>
      <c:catAx>
        <c:axId val="420079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80512"/>
        <c:crosses val="autoZero"/>
        <c:auto val="1"/>
        <c:lblAlgn val="ctr"/>
        <c:lblOffset val="100"/>
        <c:noMultiLvlLbl val="0"/>
      </c:catAx>
      <c:valAx>
        <c:axId val="42008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0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1"/>
          <c:order val="0"/>
          <c:tx>
            <c:v>FISH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(N)'!$I$2:$I$21</c:f>
                <c:numCache>
                  <c:formatCode>General</c:formatCode>
                  <c:ptCount val="20"/>
                  <c:pt idx="0">
                    <c:v>12.056402289750043</c:v>
                  </c:pt>
                  <c:pt idx="1">
                    <c:v>13.826342028900322</c:v>
                  </c:pt>
                  <c:pt idx="2">
                    <c:v>14.095877731894243</c:v>
                  </c:pt>
                  <c:pt idx="3">
                    <c:v>15.51242075193807</c:v>
                  </c:pt>
                  <c:pt idx="4">
                    <c:v>17.136206310457638</c:v>
                  </c:pt>
                  <c:pt idx="5">
                    <c:v>18.825477670167039</c:v>
                  </c:pt>
                  <c:pt idx="6">
                    <c:v>19.26453469831387</c:v>
                  </c:pt>
                  <c:pt idx="7">
                    <c:v>21.47378952313931</c:v>
                  </c:pt>
                  <c:pt idx="8">
                    <c:v>28.257431803846238</c:v>
                  </c:pt>
                  <c:pt idx="9">
                    <c:v>39.316545107255344</c:v>
                  </c:pt>
                  <c:pt idx="10">
                    <c:v>48.380352099816555</c:v>
                  </c:pt>
                  <c:pt idx="11">
                    <c:v>59.435895416945037</c:v>
                  </c:pt>
                  <c:pt idx="12">
                    <c:v>89.21104395933169</c:v>
                  </c:pt>
                  <c:pt idx="13">
                    <c:v>112.19218705623391</c:v>
                  </c:pt>
                  <c:pt idx="14">
                    <c:v>104.89543764099282</c:v>
                  </c:pt>
                  <c:pt idx="15">
                    <c:v>111.22741670951636</c:v>
                  </c:pt>
                  <c:pt idx="16">
                    <c:v>74.053763321299385</c:v>
                  </c:pt>
                  <c:pt idx="17">
                    <c:v>57.445779876202479</c:v>
                  </c:pt>
                  <c:pt idx="18">
                    <c:v>36.536995164918494</c:v>
                  </c:pt>
                  <c:pt idx="19">
                    <c:v>18.859731309680253</c:v>
                  </c:pt>
                </c:numCache>
              </c:numRef>
            </c:plus>
            <c:minus>
              <c:numRef>
                <c:f>'Summary (N)'!$I$2:$I$21</c:f>
                <c:numCache>
                  <c:formatCode>General</c:formatCode>
                  <c:ptCount val="20"/>
                  <c:pt idx="0">
                    <c:v>12.056402289750043</c:v>
                  </c:pt>
                  <c:pt idx="1">
                    <c:v>13.826342028900322</c:v>
                  </c:pt>
                  <c:pt idx="2">
                    <c:v>14.095877731894243</c:v>
                  </c:pt>
                  <c:pt idx="3">
                    <c:v>15.51242075193807</c:v>
                  </c:pt>
                  <c:pt idx="4">
                    <c:v>17.136206310457638</c:v>
                  </c:pt>
                  <c:pt idx="5">
                    <c:v>18.825477670167039</c:v>
                  </c:pt>
                  <c:pt idx="6">
                    <c:v>19.26453469831387</c:v>
                  </c:pt>
                  <c:pt idx="7">
                    <c:v>21.47378952313931</c:v>
                  </c:pt>
                  <c:pt idx="8">
                    <c:v>28.257431803846238</c:v>
                  </c:pt>
                  <c:pt idx="9">
                    <c:v>39.316545107255344</c:v>
                  </c:pt>
                  <c:pt idx="10">
                    <c:v>48.380352099816555</c:v>
                  </c:pt>
                  <c:pt idx="11">
                    <c:v>59.435895416945037</c:v>
                  </c:pt>
                  <c:pt idx="12">
                    <c:v>89.21104395933169</c:v>
                  </c:pt>
                  <c:pt idx="13">
                    <c:v>112.19218705623391</c:v>
                  </c:pt>
                  <c:pt idx="14">
                    <c:v>104.89543764099282</c:v>
                  </c:pt>
                  <c:pt idx="15">
                    <c:v>111.22741670951636</c:v>
                  </c:pt>
                  <c:pt idx="16">
                    <c:v>74.053763321299385</c:v>
                  </c:pt>
                  <c:pt idx="17">
                    <c:v>57.445779876202479</c:v>
                  </c:pt>
                  <c:pt idx="18">
                    <c:v>36.536995164918494</c:v>
                  </c:pt>
                  <c:pt idx="19">
                    <c:v>18.859731309680253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(N)'!$G$2:$G$21</c:f>
              <c:numCache>
                <c:formatCode>General</c:formatCode>
                <c:ptCount val="20"/>
                <c:pt idx="0">
                  <c:v>218.9660366666667</c:v>
                </c:pt>
                <c:pt idx="1">
                  <c:v>225.59346333333332</c:v>
                </c:pt>
                <c:pt idx="2">
                  <c:v>228.84923333333327</c:v>
                </c:pt>
                <c:pt idx="3">
                  <c:v>234.38287666666665</c:v>
                </c:pt>
                <c:pt idx="4">
                  <c:v>240.58517857142854</c:v>
                </c:pt>
                <c:pt idx="5">
                  <c:v>246.36787333333336</c:v>
                </c:pt>
                <c:pt idx="6">
                  <c:v>250.22185333333334</c:v>
                </c:pt>
                <c:pt idx="7">
                  <c:v>265.61939809523807</c:v>
                </c:pt>
                <c:pt idx="8">
                  <c:v>291.35974333333331</c:v>
                </c:pt>
                <c:pt idx="9">
                  <c:v>330.58533333333338</c:v>
                </c:pt>
                <c:pt idx="10">
                  <c:v>372.26801666666665</c:v>
                </c:pt>
                <c:pt idx="11">
                  <c:v>454.55372047619051</c:v>
                </c:pt>
                <c:pt idx="12">
                  <c:v>611.35891333333336</c:v>
                </c:pt>
                <c:pt idx="13">
                  <c:v>854.62347666666653</c:v>
                </c:pt>
                <c:pt idx="14">
                  <c:v>1150.0690766666664</c:v>
                </c:pt>
                <c:pt idx="15">
                  <c:v>1274.2228966666667</c:v>
                </c:pt>
                <c:pt idx="16">
                  <c:v>1003.5084666666669</c:v>
                </c:pt>
                <c:pt idx="17">
                  <c:v>671.49234333333345</c:v>
                </c:pt>
                <c:pt idx="18">
                  <c:v>461.09107333333327</c:v>
                </c:pt>
                <c:pt idx="19">
                  <c:v>334.28468333333331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2D-4C81-9EEB-400B8AFD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909568"/>
        <c:axId val="596907392"/>
      </c:lineChart>
      <c:catAx>
        <c:axId val="596909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907392"/>
        <c:crosses val="autoZero"/>
        <c:auto val="1"/>
        <c:lblAlgn val="ctr"/>
        <c:lblOffset val="100"/>
        <c:noMultiLvlLbl val="0"/>
      </c:catAx>
      <c:valAx>
        <c:axId val="59690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90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06740953527483E-2"/>
          <c:y val="3.996003996003996E-2"/>
          <c:w val="0.90866141732283467"/>
          <c:h val="0.88611965462359166"/>
        </c:manualLayout>
      </c:layout>
      <c:lineChart>
        <c:grouping val="standard"/>
        <c:varyColors val="0"/>
        <c:ser>
          <c:idx val="0"/>
          <c:order val="0"/>
          <c:tx>
            <c:v>SMC3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2.3613113562974707E-2</c:v>
                  </c:pt>
                  <c:pt idx="2">
                    <c:v>2.4255713490330337E-2</c:v>
                  </c:pt>
                  <c:pt idx="3">
                    <c:v>2.546268400902793E-2</c:v>
                  </c:pt>
                  <c:pt idx="4">
                    <c:v>2.5413185716384134E-2</c:v>
                  </c:pt>
                  <c:pt idx="5">
                    <c:v>2.5023522214585297E-2</c:v>
                  </c:pt>
                  <c:pt idx="6">
                    <c:v>2.7463627855403332E-2</c:v>
                  </c:pt>
                  <c:pt idx="7">
                    <c:v>3.1776983413486296E-2</c:v>
                  </c:pt>
                  <c:pt idx="8">
                    <c:v>3.5692866589634706E-2</c:v>
                  </c:pt>
                  <c:pt idx="9">
                    <c:v>3.6778605282546332E-2</c:v>
                  </c:pt>
                  <c:pt idx="10">
                    <c:v>3.7907283578884989E-2</c:v>
                  </c:pt>
                  <c:pt idx="11">
                    <c:v>4.2292875672645912E-2</c:v>
                  </c:pt>
                  <c:pt idx="12">
                    <c:v>3.7658090877963478E-2</c:v>
                  </c:pt>
                  <c:pt idx="13">
                    <c:v>3.9804179302136387E-2</c:v>
                  </c:pt>
                  <c:pt idx="14">
                    <c:v>4.4277352643969682E-2</c:v>
                  </c:pt>
                  <c:pt idx="15">
                    <c:v>4.1558487036971112E-2</c:v>
                  </c:pt>
                  <c:pt idx="16">
                    <c:v>3.2972014784971256E-2</c:v>
                  </c:pt>
                  <c:pt idx="17">
                    <c:v>3.1213112244514868E-2</c:v>
                  </c:pt>
                  <c:pt idx="18">
                    <c:v>3.0861673628425679E-2</c:v>
                  </c:pt>
                  <c:pt idx="19">
                    <c:v>2.806636334666824E-2</c:v>
                  </c:pt>
                </c:numCache>
              </c:numRef>
            </c:plus>
            <c:minus>
              <c:numRef>
                <c:f>'Summary (N)'!$E$2:$E$21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2.3613113562974707E-2</c:v>
                  </c:pt>
                  <c:pt idx="2">
                    <c:v>2.4255713490330337E-2</c:v>
                  </c:pt>
                  <c:pt idx="3">
                    <c:v>2.546268400902793E-2</c:v>
                  </c:pt>
                  <c:pt idx="4">
                    <c:v>2.5413185716384134E-2</c:v>
                  </c:pt>
                  <c:pt idx="5">
                    <c:v>2.5023522214585297E-2</c:v>
                  </c:pt>
                  <c:pt idx="6">
                    <c:v>2.7463627855403332E-2</c:v>
                  </c:pt>
                  <c:pt idx="7">
                    <c:v>3.1776983413486296E-2</c:v>
                  </c:pt>
                  <c:pt idx="8">
                    <c:v>3.5692866589634706E-2</c:v>
                  </c:pt>
                  <c:pt idx="9">
                    <c:v>3.6778605282546332E-2</c:v>
                  </c:pt>
                  <c:pt idx="10">
                    <c:v>3.7907283578884989E-2</c:v>
                  </c:pt>
                  <c:pt idx="11">
                    <c:v>4.2292875672645912E-2</c:v>
                  </c:pt>
                  <c:pt idx="12">
                    <c:v>3.7658090877963478E-2</c:v>
                  </c:pt>
                  <c:pt idx="13">
                    <c:v>3.9804179302136387E-2</c:v>
                  </c:pt>
                  <c:pt idx="14">
                    <c:v>4.4277352643969682E-2</c:v>
                  </c:pt>
                  <c:pt idx="15">
                    <c:v>4.1558487036971112E-2</c:v>
                  </c:pt>
                  <c:pt idx="16">
                    <c:v>3.2972014784971256E-2</c:v>
                  </c:pt>
                  <c:pt idx="17">
                    <c:v>3.1213112244514868E-2</c:v>
                  </c:pt>
                  <c:pt idx="18">
                    <c:v>3.0861673628425679E-2</c:v>
                  </c:pt>
                  <c:pt idx="19">
                    <c:v>2.806636334666824E-2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'Summary (N)'!$C$2:$C$21</c:f>
              <c:numCache>
                <c:formatCode>General</c:formatCode>
                <c:ptCount val="20"/>
                <c:pt idx="0">
                  <c:v>1</c:v>
                </c:pt>
                <c:pt idx="1">
                  <c:v>0.84925431504050308</c:v>
                </c:pt>
                <c:pt idx="2">
                  <c:v>0.68817086166490493</c:v>
                </c:pt>
                <c:pt idx="3">
                  <c:v>0.6093858595018482</c:v>
                </c:pt>
                <c:pt idx="4">
                  <c:v>0.57105708741381433</c:v>
                </c:pt>
                <c:pt idx="5">
                  <c:v>0.56339117601582744</c:v>
                </c:pt>
                <c:pt idx="6">
                  <c:v>0.58069807711254695</c:v>
                </c:pt>
                <c:pt idx="7">
                  <c:v>0.58970359911554082</c:v>
                </c:pt>
                <c:pt idx="8">
                  <c:v>0.59679065630881312</c:v>
                </c:pt>
                <c:pt idx="9">
                  <c:v>0.60398494631276856</c:v>
                </c:pt>
                <c:pt idx="10">
                  <c:v>0.60538106312332152</c:v>
                </c:pt>
                <c:pt idx="11">
                  <c:v>0.59100617601505645</c:v>
                </c:pt>
                <c:pt idx="12">
                  <c:v>0.58713376459483335</c:v>
                </c:pt>
                <c:pt idx="13">
                  <c:v>0.60534508045694035</c:v>
                </c:pt>
                <c:pt idx="14">
                  <c:v>0.64635984418895287</c:v>
                </c:pt>
                <c:pt idx="15">
                  <c:v>0.67947445612731339</c:v>
                </c:pt>
                <c:pt idx="16">
                  <c:v>0.64659354474337505</c:v>
                </c:pt>
                <c:pt idx="17">
                  <c:v>0.56690241089068738</c:v>
                </c:pt>
                <c:pt idx="18">
                  <c:v>0.52985499007841452</c:v>
                </c:pt>
                <c:pt idx="19">
                  <c:v>0.50023942779047748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8-4C07-A7A9-45F445DD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021456"/>
        <c:axId val="596018192"/>
      </c:lineChart>
      <c:catAx>
        <c:axId val="596021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18192"/>
        <c:crosses val="autoZero"/>
        <c:auto val="1"/>
        <c:lblAlgn val="ctr"/>
        <c:lblOffset val="100"/>
        <c:noMultiLvlLbl val="0"/>
      </c:catAx>
      <c:valAx>
        <c:axId val="59601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02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22</xdr:row>
      <xdr:rowOff>121920</xdr:rowOff>
    </xdr:from>
    <xdr:to>
      <xdr:col>10</xdr:col>
      <xdr:colOff>422910</xdr:colOff>
      <xdr:row>43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8739C79-04F1-4034-9469-06C86E514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217170</xdr:colOff>
      <xdr:row>43</xdr:row>
      <xdr:rowOff>156210</xdr:rowOff>
    </xdr:from>
    <xdr:to>
      <xdr:col>20</xdr:col>
      <xdr:colOff>586740</xdr:colOff>
      <xdr:row>64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AC07EE56-069C-4B79-9187-98988CF44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43</xdr:row>
      <xdr:rowOff>175260</xdr:rowOff>
    </xdr:from>
    <xdr:to>
      <xdr:col>10</xdr:col>
      <xdr:colOff>426720</xdr:colOff>
      <xdr:row>64</xdr:row>
      <xdr:rowOff>148590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E6449B76-D7EA-4F49-9033-090FF0555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83"/>
  <sheetViews>
    <sheetView topLeftCell="AK160" workbookViewId="0">
      <selection activeCell="BC163" sqref="BC163:BF183"/>
    </sheetView>
  </sheetViews>
  <sheetFormatPr defaultRowHeight="14.25" x14ac:dyDescent="0.65"/>
  <cols>
    <col min="20" max="21" width="8.81640625" style="2"/>
    <col min="30" max="31" width="8.81640625" style="3"/>
  </cols>
  <sheetData>
    <row r="1" spans="1:53" x14ac:dyDescent="0.65">
      <c r="A1">
        <v>9</v>
      </c>
      <c r="B1">
        <v>7</v>
      </c>
      <c r="C1" t="s">
        <v>2</v>
      </c>
      <c r="D1">
        <v>9</v>
      </c>
      <c r="F1">
        <v>12</v>
      </c>
      <c r="H1">
        <v>13</v>
      </c>
      <c r="J1">
        <v>15</v>
      </c>
      <c r="L1">
        <v>17</v>
      </c>
      <c r="N1">
        <v>18</v>
      </c>
      <c r="P1">
        <v>21</v>
      </c>
      <c r="R1">
        <v>26</v>
      </c>
      <c r="U1" s="2">
        <v>37</v>
      </c>
      <c r="V1">
        <v>1</v>
      </c>
      <c r="X1">
        <v>23</v>
      </c>
      <c r="Z1">
        <v>32</v>
      </c>
      <c r="AB1">
        <v>33</v>
      </c>
      <c r="AD1" s="3">
        <v>37</v>
      </c>
      <c r="AG1">
        <v>4</v>
      </c>
      <c r="AI1">
        <v>5</v>
      </c>
      <c r="AK1">
        <v>6</v>
      </c>
      <c r="AM1">
        <v>10</v>
      </c>
      <c r="AO1">
        <v>21</v>
      </c>
      <c r="AQ1">
        <v>26</v>
      </c>
      <c r="AS1">
        <v>29</v>
      </c>
      <c r="AU1">
        <v>5</v>
      </c>
      <c r="AW1">
        <v>6</v>
      </c>
      <c r="AY1">
        <v>10</v>
      </c>
      <c r="BA1">
        <v>18</v>
      </c>
    </row>
    <row r="2" spans="1:53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U2" s="2" t="s">
        <v>0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t="s">
        <v>0</v>
      </c>
      <c r="AC2" t="s">
        <v>1</v>
      </c>
      <c r="AD2" s="3" t="s">
        <v>0</v>
      </c>
      <c r="AE2" s="3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  <c r="AP2" t="s">
        <v>0</v>
      </c>
      <c r="AQ2" t="s">
        <v>1</v>
      </c>
      <c r="AR2" t="s">
        <v>0</v>
      </c>
      <c r="AS2" t="s">
        <v>1</v>
      </c>
      <c r="AT2" t="s">
        <v>0</v>
      </c>
      <c r="AU2" t="s">
        <v>1</v>
      </c>
      <c r="AV2" t="s">
        <v>0</v>
      </c>
      <c r="AW2" t="s">
        <v>1</v>
      </c>
      <c r="AX2" t="s">
        <v>0</v>
      </c>
      <c r="AY2" t="s">
        <v>1</v>
      </c>
      <c r="AZ2" t="s">
        <v>0</v>
      </c>
      <c r="BA2" t="s">
        <v>1</v>
      </c>
    </row>
    <row r="3" spans="1:53" x14ac:dyDescent="0.65">
      <c r="A3">
        <v>0</v>
      </c>
      <c r="B3">
        <f>($A3/38.445)*100</f>
        <v>0</v>
      </c>
      <c r="C3">
        <v>167</v>
      </c>
      <c r="D3">
        <f>($A3/85.1281)*100</f>
        <v>0</v>
      </c>
      <c r="E3">
        <v>144</v>
      </c>
      <c r="F3">
        <f>($A3/28.5591)*100</f>
        <v>0</v>
      </c>
      <c r="G3">
        <v>217</v>
      </c>
      <c r="H3">
        <f>($A3/31.8544)*100</f>
        <v>0</v>
      </c>
      <c r="I3">
        <v>161</v>
      </c>
      <c r="J3">
        <f>($A3/29.6575)*100</f>
        <v>0</v>
      </c>
      <c r="K3">
        <v>178</v>
      </c>
      <c r="L3">
        <f>($A3/41.191)*100</f>
        <v>0</v>
      </c>
      <c r="M3">
        <v>163</v>
      </c>
      <c r="N3">
        <f>($A3/36.7973)*100</f>
        <v>0</v>
      </c>
      <c r="O3">
        <v>158</v>
      </c>
      <c r="P3">
        <f>($A3/52.7245)*100</f>
        <v>0</v>
      </c>
      <c r="Q3">
        <v>150</v>
      </c>
      <c r="R3">
        <f>($A3/28.0099)*100</f>
        <v>0</v>
      </c>
      <c r="S3">
        <v>203</v>
      </c>
      <c r="U3" s="2">
        <f>($A3/85.1281)*100</f>
        <v>0</v>
      </c>
      <c r="V3">
        <f>($U3/6.05)*100</f>
        <v>0</v>
      </c>
      <c r="W3">
        <v>242</v>
      </c>
      <c r="X3">
        <f>($U3/7.04)*100</f>
        <v>0</v>
      </c>
      <c r="Y3">
        <v>276</v>
      </c>
      <c r="Z3">
        <f>($U3/3.19)*100</f>
        <v>0</v>
      </c>
      <c r="AA3">
        <v>338</v>
      </c>
      <c r="AB3">
        <f>($U3/8.14)*100</f>
        <v>0</v>
      </c>
      <c r="AC3">
        <v>352</v>
      </c>
      <c r="AD3" s="3">
        <f>($U3/8.36)*100</f>
        <v>0</v>
      </c>
      <c r="AE3" s="3">
        <v>271</v>
      </c>
      <c r="AF3">
        <f>($U3/6.93)*100</f>
        <v>0</v>
      </c>
      <c r="AG3">
        <v>196</v>
      </c>
      <c r="AH3">
        <f>($U3/6.93)*100</f>
        <v>0</v>
      </c>
      <c r="AI3">
        <v>177</v>
      </c>
      <c r="AJ3">
        <f>($U3/5.17)*100</f>
        <v>0</v>
      </c>
      <c r="AK3">
        <v>232</v>
      </c>
      <c r="AL3">
        <f>($U3/5.28)*100</f>
        <v>0</v>
      </c>
      <c r="AM3">
        <v>208</v>
      </c>
      <c r="AN3">
        <f>($U3/6.6)*100</f>
        <v>0</v>
      </c>
      <c r="AO3">
        <v>180</v>
      </c>
      <c r="AP3">
        <f>($U3/5.28)*100</f>
        <v>0</v>
      </c>
      <c r="AQ3">
        <v>230</v>
      </c>
      <c r="AR3">
        <f>($U3/5.5)*100</f>
        <v>0</v>
      </c>
      <c r="AS3">
        <v>168</v>
      </c>
      <c r="AT3">
        <f>($A3/29.1083)*100</f>
        <v>0</v>
      </c>
      <c r="AU3">
        <v>203</v>
      </c>
      <c r="AV3">
        <f>($U3/5.5)*100</f>
        <v>0</v>
      </c>
      <c r="AW3">
        <v>225</v>
      </c>
      <c r="AX3">
        <f>($U3/5.94)*100</f>
        <v>0</v>
      </c>
      <c r="AY3">
        <v>235</v>
      </c>
      <c r="AZ3">
        <f>($U3/7.15)*100</f>
        <v>0</v>
      </c>
      <c r="BA3">
        <v>320</v>
      </c>
    </row>
    <row r="4" spans="1:53" x14ac:dyDescent="0.65">
      <c r="A4">
        <v>0.54920000000000002</v>
      </c>
      <c r="B4">
        <f t="shared" ref="B4:B67" si="0">($A4/38.445)*100</f>
        <v>1.4285342697359866</v>
      </c>
      <c r="C4">
        <v>167.13</v>
      </c>
      <c r="D4">
        <f t="shared" ref="D4:D67" si="1">($A4/85.1281)*100</f>
        <v>0.64514537502892699</v>
      </c>
      <c r="E4">
        <v>154.88</v>
      </c>
      <c r="F4">
        <f t="shared" ref="F4:F55" si="2">($A4/28.5591)*100</f>
        <v>1.9230297873532431</v>
      </c>
      <c r="G4">
        <v>225.024</v>
      </c>
      <c r="H4">
        <f t="shared" ref="H4:H61" si="3">($A4/31.8544)*100</f>
        <v>1.7240946305690896</v>
      </c>
      <c r="I4">
        <v>179.44</v>
      </c>
      <c r="J4">
        <f t="shared" ref="J4:J57" si="4">($A4/29.6575)*100</f>
        <v>1.8518081429655231</v>
      </c>
      <c r="K4">
        <v>180.03200000000001</v>
      </c>
      <c r="L4">
        <f t="shared" ref="L4:L67" si="5">($A4/41.191)*100</f>
        <v>1.3333009638027724</v>
      </c>
      <c r="M4">
        <v>158.19900000000001</v>
      </c>
      <c r="N4">
        <f t="shared" ref="N4:N67" si="6">($A4/36.7973)*100</f>
        <v>1.4925008084832312</v>
      </c>
      <c r="O4">
        <v>160.053</v>
      </c>
      <c r="P4">
        <f t="shared" ref="P4:P67" si="7">($A4/52.7245)*100</f>
        <v>1.0416409828447877</v>
      </c>
      <c r="Q4">
        <v>160.99</v>
      </c>
      <c r="R4">
        <f t="shared" ref="R4:R54" si="8">($A4/28.0099)*100</f>
        <v>1.9607353114434543</v>
      </c>
      <c r="S4">
        <v>215.33</v>
      </c>
      <c r="U4" s="2">
        <v>0.11</v>
      </c>
      <c r="V4">
        <f t="shared" ref="V4:V58" si="9">($U4/6.05)*100</f>
        <v>1.8181818181818181</v>
      </c>
      <c r="W4">
        <v>245.01</v>
      </c>
      <c r="X4">
        <f t="shared" ref="X4:X67" si="10">($U4/7.04)*100</f>
        <v>1.5625</v>
      </c>
      <c r="Y4">
        <v>254.61</v>
      </c>
      <c r="Z4">
        <f t="shared" ref="Z4:Z32" si="11">($U4/3.19)*100</f>
        <v>3.4482758620689653</v>
      </c>
      <c r="AA4">
        <v>392.71</v>
      </c>
      <c r="AB4">
        <f t="shared" ref="AB4:AB67" si="12">($U4/8.14)*100</f>
        <v>1.3513513513513513</v>
      </c>
      <c r="AC4">
        <v>350.37</v>
      </c>
      <c r="AD4" s="3">
        <f t="shared" ref="AD4:AD67" si="13">($U4/8.36)*100</f>
        <v>1.3157894736842106</v>
      </c>
      <c r="AE4" s="3">
        <v>258.70999999999998</v>
      </c>
      <c r="AF4">
        <f t="shared" ref="AF4:AH66" si="14">($U4/6.93)*100</f>
        <v>1.5873015873015872</v>
      </c>
      <c r="AG4">
        <v>194.2</v>
      </c>
      <c r="AH4">
        <f t="shared" si="14"/>
        <v>1.5873015873015872</v>
      </c>
      <c r="AI4">
        <v>169.72</v>
      </c>
      <c r="AJ4">
        <f t="shared" ref="AJ4:AJ50" si="15">($U4/5.17)*100</f>
        <v>2.1276595744680851</v>
      </c>
      <c r="AK4">
        <v>264.08499999999998</v>
      </c>
      <c r="AL4">
        <f t="shared" ref="AL4:AL51" si="16">($U4/5.28)*100</f>
        <v>2.083333333333333</v>
      </c>
      <c r="AM4">
        <v>208</v>
      </c>
      <c r="AN4">
        <f t="shared" ref="AN4:AN63" si="17">($U4/6.6)*100</f>
        <v>1.6666666666666667</v>
      </c>
      <c r="AO4">
        <v>184.12</v>
      </c>
      <c r="AP4">
        <f t="shared" ref="AP4:AP51" si="18">($U4/5.28)*100</f>
        <v>2.083333333333333</v>
      </c>
      <c r="AQ4">
        <v>229.11699999999999</v>
      </c>
      <c r="AR4">
        <f t="shared" ref="AR4:AR53" si="19">($U4/5.5)*100</f>
        <v>2</v>
      </c>
      <c r="AS4">
        <v>177.268</v>
      </c>
      <c r="AT4">
        <f t="shared" ref="AT4:AT56" si="20">($A4/29.1083)*100</f>
        <v>1.8867470790118284</v>
      </c>
      <c r="AU4">
        <v>180.363</v>
      </c>
      <c r="AV4">
        <f t="shared" ref="AV4:AV53" si="21">($U4/5.5)*100</f>
        <v>2</v>
      </c>
      <c r="AW4">
        <v>210.71</v>
      </c>
      <c r="AX4">
        <f t="shared" ref="AX4:AX57" si="22">($U4/5.94)*100</f>
        <v>1.8518518518518516</v>
      </c>
      <c r="AY4">
        <v>250.83</v>
      </c>
      <c r="AZ4">
        <f t="shared" ref="AZ4:AZ67" si="23">($U4/7.15)*100</f>
        <v>1.5384615384615383</v>
      </c>
      <c r="BA4">
        <v>359.73700000000002</v>
      </c>
    </row>
    <row r="5" spans="1:53" x14ac:dyDescent="0.65">
      <c r="A5">
        <v>1.0984</v>
      </c>
      <c r="B5">
        <f t="shared" si="0"/>
        <v>2.8570685394719733</v>
      </c>
      <c r="C5">
        <v>165.02</v>
      </c>
      <c r="D5">
        <f t="shared" si="1"/>
        <v>1.290290750057854</v>
      </c>
      <c r="E5">
        <v>148.04</v>
      </c>
      <c r="F5">
        <f t="shared" si="2"/>
        <v>3.8460595747064863</v>
      </c>
      <c r="G5">
        <v>222.16499999999999</v>
      </c>
      <c r="H5">
        <f t="shared" si="3"/>
        <v>3.4481892611381793</v>
      </c>
      <c r="I5">
        <v>165.72</v>
      </c>
      <c r="J5">
        <f t="shared" si="4"/>
        <v>3.7036162859310462</v>
      </c>
      <c r="K5">
        <v>174.67699999999999</v>
      </c>
      <c r="L5">
        <f t="shared" si="5"/>
        <v>2.6666019276055448</v>
      </c>
      <c r="M5">
        <v>169.274</v>
      </c>
      <c r="N5">
        <f t="shared" si="6"/>
        <v>2.9850016169664624</v>
      </c>
      <c r="O5">
        <v>168.15299999999999</v>
      </c>
      <c r="P5">
        <f t="shared" si="7"/>
        <v>2.0832819656895754</v>
      </c>
      <c r="Q5">
        <v>155.4</v>
      </c>
      <c r="R5">
        <f t="shared" si="8"/>
        <v>3.9214706228869085</v>
      </c>
      <c r="S5">
        <v>225.65</v>
      </c>
      <c r="U5" s="2">
        <v>0.22</v>
      </c>
      <c r="V5">
        <f t="shared" si="9"/>
        <v>3.6363636363636362</v>
      </c>
      <c r="W5">
        <v>254.72</v>
      </c>
      <c r="X5">
        <f t="shared" si="10"/>
        <v>3.125</v>
      </c>
      <c r="Y5">
        <v>262.5</v>
      </c>
      <c r="Z5">
        <f t="shared" si="11"/>
        <v>6.8965517241379306</v>
      </c>
      <c r="AA5">
        <v>432.87</v>
      </c>
      <c r="AB5">
        <f t="shared" si="12"/>
        <v>2.7027027027027026</v>
      </c>
      <c r="AC5">
        <v>375.84</v>
      </c>
      <c r="AD5" s="3">
        <f t="shared" si="13"/>
        <v>2.6315789473684212</v>
      </c>
      <c r="AE5" s="3">
        <v>266.77999999999997</v>
      </c>
      <c r="AF5">
        <f t="shared" si="14"/>
        <v>3.1746031746031744</v>
      </c>
      <c r="AG5">
        <v>184.62</v>
      </c>
      <c r="AH5">
        <f t="shared" si="14"/>
        <v>3.1746031746031744</v>
      </c>
      <c r="AI5">
        <v>172.5</v>
      </c>
      <c r="AJ5">
        <f t="shared" si="15"/>
        <v>4.2553191489361701</v>
      </c>
      <c r="AK5">
        <v>270.24599999999998</v>
      </c>
      <c r="AL5">
        <f t="shared" si="16"/>
        <v>4.1666666666666661</v>
      </c>
      <c r="AM5">
        <v>214</v>
      </c>
      <c r="AN5">
        <f t="shared" si="17"/>
        <v>3.3333333333333335</v>
      </c>
      <c r="AO5">
        <v>179.22</v>
      </c>
      <c r="AP5">
        <f t="shared" si="18"/>
        <v>4.1666666666666661</v>
      </c>
      <c r="AQ5">
        <v>212.88300000000001</v>
      </c>
      <c r="AR5">
        <f t="shared" si="19"/>
        <v>4</v>
      </c>
      <c r="AS5">
        <v>173.81700000000001</v>
      </c>
      <c r="AT5">
        <f t="shared" si="20"/>
        <v>3.7734941580236567</v>
      </c>
      <c r="AU5">
        <v>197.41200000000001</v>
      </c>
      <c r="AV5">
        <f t="shared" si="21"/>
        <v>4</v>
      </c>
      <c r="AW5">
        <v>217.06</v>
      </c>
      <c r="AX5">
        <f t="shared" si="22"/>
        <v>3.7037037037037033</v>
      </c>
      <c r="AY5">
        <v>248.65</v>
      </c>
      <c r="AZ5">
        <f t="shared" si="23"/>
        <v>3.0769230769230766</v>
      </c>
      <c r="BA5">
        <v>332.73700000000002</v>
      </c>
    </row>
    <row r="6" spans="1:53" x14ac:dyDescent="0.65">
      <c r="A6">
        <v>1.6476</v>
      </c>
      <c r="B6">
        <f t="shared" si="0"/>
        <v>4.2856028092079592</v>
      </c>
      <c r="C6">
        <v>167.92</v>
      </c>
      <c r="D6">
        <f t="shared" si="1"/>
        <v>1.9354361250867809</v>
      </c>
      <c r="E6">
        <v>145.56</v>
      </c>
      <c r="F6">
        <f t="shared" si="2"/>
        <v>5.7690893620597281</v>
      </c>
      <c r="G6">
        <v>225.50299999999999</v>
      </c>
      <c r="H6">
        <f t="shared" si="3"/>
        <v>5.1722838917072682</v>
      </c>
      <c r="I6">
        <v>168.09</v>
      </c>
      <c r="J6">
        <f t="shared" si="4"/>
        <v>5.5554244288965693</v>
      </c>
      <c r="K6">
        <v>174.88200000000001</v>
      </c>
      <c r="L6">
        <f t="shared" si="5"/>
        <v>3.999902891408317</v>
      </c>
      <c r="M6">
        <v>170.64400000000001</v>
      </c>
      <c r="N6">
        <f t="shared" si="6"/>
        <v>4.4775024254496936</v>
      </c>
      <c r="O6">
        <v>169.83600000000001</v>
      </c>
      <c r="P6">
        <f t="shared" si="7"/>
        <v>3.1249229485343628</v>
      </c>
      <c r="Q6">
        <v>159.86000000000001</v>
      </c>
      <c r="R6">
        <f t="shared" si="8"/>
        <v>5.8822059343303614</v>
      </c>
      <c r="S6">
        <v>218.31</v>
      </c>
      <c r="U6" s="2">
        <v>0.33</v>
      </c>
      <c r="V6">
        <f t="shared" si="9"/>
        <v>5.454545454545455</v>
      </c>
      <c r="W6">
        <v>247.99</v>
      </c>
      <c r="X6">
        <f t="shared" si="10"/>
        <v>4.6875</v>
      </c>
      <c r="Y6">
        <v>253.85</v>
      </c>
      <c r="Z6">
        <f t="shared" si="11"/>
        <v>10.344827586206899</v>
      </c>
      <c r="AA6">
        <v>423.08</v>
      </c>
      <c r="AB6">
        <f t="shared" si="12"/>
        <v>4.0540540540540544</v>
      </c>
      <c r="AC6">
        <v>364.95</v>
      </c>
      <c r="AD6" s="3">
        <f t="shared" si="13"/>
        <v>3.9473684210526319</v>
      </c>
      <c r="AE6" s="3">
        <v>272.75</v>
      </c>
      <c r="AF6">
        <f t="shared" si="14"/>
        <v>4.7619047619047628</v>
      </c>
      <c r="AG6">
        <v>167.27</v>
      </c>
      <c r="AH6">
        <f t="shared" si="14"/>
        <v>4.7619047619047628</v>
      </c>
      <c r="AI6">
        <v>159.96</v>
      </c>
      <c r="AJ6">
        <f t="shared" si="15"/>
        <v>6.3829787234042561</v>
      </c>
      <c r="AK6">
        <v>263.98500000000001</v>
      </c>
      <c r="AL6">
        <f t="shared" si="16"/>
        <v>6.25</v>
      </c>
      <c r="AM6">
        <v>235</v>
      </c>
      <c r="AN6">
        <f t="shared" si="17"/>
        <v>5</v>
      </c>
      <c r="AO6">
        <v>175.62</v>
      </c>
      <c r="AP6">
        <f t="shared" si="18"/>
        <v>6.25</v>
      </c>
      <c r="AQ6">
        <v>222.68</v>
      </c>
      <c r="AR6">
        <f t="shared" si="19"/>
        <v>6.0000000000000009</v>
      </c>
      <c r="AS6">
        <v>172.13200000000001</v>
      </c>
      <c r="AT6">
        <f t="shared" si="20"/>
        <v>5.6602412370354847</v>
      </c>
      <c r="AU6">
        <v>195.28200000000001</v>
      </c>
      <c r="AV6">
        <f t="shared" si="21"/>
        <v>6.0000000000000009</v>
      </c>
      <c r="AW6">
        <v>224.11</v>
      </c>
      <c r="AX6">
        <f t="shared" si="22"/>
        <v>5.5555555555555554</v>
      </c>
      <c r="AY6">
        <v>237.83</v>
      </c>
      <c r="AZ6">
        <f t="shared" si="23"/>
        <v>4.6153846153846159</v>
      </c>
      <c r="BA6">
        <v>318.09500000000003</v>
      </c>
    </row>
    <row r="7" spans="1:53" x14ac:dyDescent="0.65">
      <c r="A7">
        <v>2.1968999999999999</v>
      </c>
      <c r="B7">
        <f t="shared" si="0"/>
        <v>5.7143971907920399</v>
      </c>
      <c r="C7">
        <v>165.3</v>
      </c>
      <c r="D7">
        <f t="shared" si="1"/>
        <v>2.5806989701402943</v>
      </c>
      <c r="E7">
        <v>149.28</v>
      </c>
      <c r="F7">
        <f t="shared" si="2"/>
        <v>7.6924693005031655</v>
      </c>
      <c r="G7">
        <v>237.41200000000001</v>
      </c>
      <c r="H7">
        <f t="shared" si="3"/>
        <v>6.8966924506504599</v>
      </c>
      <c r="I7">
        <v>168.12</v>
      </c>
      <c r="J7">
        <f t="shared" si="4"/>
        <v>7.4075697546994865</v>
      </c>
      <c r="K7">
        <v>177.99100000000001</v>
      </c>
      <c r="L7">
        <f t="shared" si="5"/>
        <v>5.3334466266902956</v>
      </c>
      <c r="M7">
        <v>160.994</v>
      </c>
      <c r="N7">
        <f t="shared" si="6"/>
        <v>5.9702749930022039</v>
      </c>
      <c r="O7">
        <v>165.89599999999999</v>
      </c>
      <c r="P7">
        <f t="shared" si="7"/>
        <v>4.1667535965253339</v>
      </c>
      <c r="Q7">
        <v>162.49</v>
      </c>
      <c r="R7">
        <f t="shared" si="8"/>
        <v>7.8432982624000793</v>
      </c>
      <c r="S7">
        <v>222.13</v>
      </c>
      <c r="U7" s="2">
        <v>0.44</v>
      </c>
      <c r="V7">
        <f t="shared" si="9"/>
        <v>7.2727272727272725</v>
      </c>
      <c r="W7">
        <v>230.9</v>
      </c>
      <c r="X7">
        <f t="shared" si="10"/>
        <v>6.25</v>
      </c>
      <c r="Y7">
        <v>259.57</v>
      </c>
      <c r="Z7">
        <f t="shared" si="11"/>
        <v>13.793103448275861</v>
      </c>
      <c r="AA7">
        <v>424.51</v>
      </c>
      <c r="AB7">
        <f t="shared" si="12"/>
        <v>5.4054054054054053</v>
      </c>
      <c r="AC7">
        <v>370.56</v>
      </c>
      <c r="AD7" s="3">
        <f t="shared" si="13"/>
        <v>5.2631578947368425</v>
      </c>
      <c r="AE7" s="3">
        <v>284.23</v>
      </c>
      <c r="AF7">
        <f t="shared" si="14"/>
        <v>6.3492063492063489</v>
      </c>
      <c r="AG7">
        <v>177.74</v>
      </c>
      <c r="AH7">
        <f t="shared" si="14"/>
        <v>6.3492063492063489</v>
      </c>
      <c r="AI7">
        <v>170.24</v>
      </c>
      <c r="AJ7">
        <f t="shared" si="15"/>
        <v>8.5106382978723403</v>
      </c>
      <c r="AK7">
        <v>255.73699999999999</v>
      </c>
      <c r="AL7">
        <f t="shared" si="16"/>
        <v>8.3333333333333321</v>
      </c>
      <c r="AM7">
        <v>251</v>
      </c>
      <c r="AN7">
        <f t="shared" si="17"/>
        <v>6.666666666666667</v>
      </c>
      <c r="AO7">
        <v>184.73</v>
      </c>
      <c r="AP7">
        <f t="shared" si="18"/>
        <v>8.3333333333333321</v>
      </c>
      <c r="AQ7">
        <v>225.34200000000001</v>
      </c>
      <c r="AR7">
        <f t="shared" si="19"/>
        <v>8</v>
      </c>
      <c r="AS7">
        <v>178.291</v>
      </c>
      <c r="AT7">
        <f t="shared" si="20"/>
        <v>7.5473318606720419</v>
      </c>
      <c r="AU7">
        <v>197.21</v>
      </c>
      <c r="AV7">
        <f t="shared" si="21"/>
        <v>8</v>
      </c>
      <c r="AW7">
        <v>239.77</v>
      </c>
      <c r="AX7">
        <f t="shared" si="22"/>
        <v>7.4074074074074066</v>
      </c>
      <c r="AY7">
        <v>230.83</v>
      </c>
      <c r="AZ7">
        <f t="shared" si="23"/>
        <v>6.1538461538461533</v>
      </c>
      <c r="BA7">
        <v>321.37700000000001</v>
      </c>
    </row>
    <row r="8" spans="1:53" x14ac:dyDescent="0.65">
      <c r="A8">
        <v>2.7461000000000002</v>
      </c>
      <c r="B8">
        <f t="shared" si="0"/>
        <v>7.1429314605280281</v>
      </c>
      <c r="C8">
        <v>168.36</v>
      </c>
      <c r="D8">
        <f t="shared" si="1"/>
        <v>3.2258443451692216</v>
      </c>
      <c r="E8">
        <v>153.11000000000001</v>
      </c>
      <c r="F8">
        <f t="shared" si="2"/>
        <v>9.6154990878564099</v>
      </c>
      <c r="G8">
        <v>259.029</v>
      </c>
      <c r="H8">
        <f t="shared" si="3"/>
        <v>8.6207870812195502</v>
      </c>
      <c r="I8">
        <v>170.56</v>
      </c>
      <c r="J8">
        <f t="shared" si="4"/>
        <v>9.2593778976650096</v>
      </c>
      <c r="K8">
        <v>177.82300000000001</v>
      </c>
      <c r="L8">
        <f t="shared" si="5"/>
        <v>6.6667475904930686</v>
      </c>
      <c r="M8">
        <v>161.203</v>
      </c>
      <c r="N8">
        <f t="shared" si="6"/>
        <v>7.462775801485436</v>
      </c>
      <c r="O8">
        <v>171.20500000000001</v>
      </c>
      <c r="P8">
        <f t="shared" si="7"/>
        <v>5.2083945793701218</v>
      </c>
      <c r="Q8">
        <v>161.96</v>
      </c>
      <c r="R8">
        <f t="shared" si="8"/>
        <v>9.8040335738435349</v>
      </c>
      <c r="S8">
        <v>218.82</v>
      </c>
      <c r="U8" s="2">
        <v>0.55000000000000004</v>
      </c>
      <c r="V8">
        <f t="shared" si="9"/>
        <v>9.0909090909090917</v>
      </c>
      <c r="W8">
        <v>237.59</v>
      </c>
      <c r="X8">
        <f t="shared" si="10"/>
        <v>7.8125</v>
      </c>
      <c r="Y8">
        <v>267.29000000000002</v>
      </c>
      <c r="Z8">
        <f t="shared" si="11"/>
        <v>17.241379310344829</v>
      </c>
      <c r="AA8">
        <v>455.48</v>
      </c>
      <c r="AB8">
        <f t="shared" si="12"/>
        <v>6.756756756756757</v>
      </c>
      <c r="AC8">
        <v>403.89</v>
      </c>
      <c r="AD8" s="3">
        <f t="shared" si="13"/>
        <v>6.578947368421054</v>
      </c>
      <c r="AE8" s="3">
        <v>256.39999999999998</v>
      </c>
      <c r="AF8">
        <f t="shared" si="14"/>
        <v>7.9365079365079376</v>
      </c>
      <c r="AG8">
        <v>178.21</v>
      </c>
      <c r="AH8">
        <f t="shared" si="14"/>
        <v>7.9365079365079376</v>
      </c>
      <c r="AI8">
        <v>176.12</v>
      </c>
      <c r="AJ8">
        <f t="shared" si="15"/>
        <v>10.638297872340427</v>
      </c>
      <c r="AK8">
        <v>238.28100000000001</v>
      </c>
      <c r="AL8">
        <f t="shared" si="16"/>
        <v>10.416666666666668</v>
      </c>
      <c r="AM8">
        <v>243</v>
      </c>
      <c r="AN8">
        <f t="shared" si="17"/>
        <v>8.3333333333333339</v>
      </c>
      <c r="AO8">
        <v>207.75</v>
      </c>
      <c r="AP8">
        <f t="shared" si="18"/>
        <v>10.416666666666668</v>
      </c>
      <c r="AQ8">
        <v>226.01400000000001</v>
      </c>
      <c r="AR8">
        <f t="shared" si="19"/>
        <v>10</v>
      </c>
      <c r="AS8">
        <v>176.82400000000001</v>
      </c>
      <c r="AT8">
        <f t="shared" si="20"/>
        <v>9.4340789396838716</v>
      </c>
      <c r="AU8">
        <v>201.935</v>
      </c>
      <c r="AV8">
        <f t="shared" si="21"/>
        <v>10</v>
      </c>
      <c r="AW8">
        <v>225.14</v>
      </c>
      <c r="AX8">
        <f t="shared" si="22"/>
        <v>9.2592592592592595</v>
      </c>
      <c r="AY8">
        <v>227.01</v>
      </c>
      <c r="AZ8">
        <f t="shared" si="23"/>
        <v>7.6923076923076925</v>
      </c>
      <c r="BA8">
        <v>298.79199999999997</v>
      </c>
    </row>
    <row r="9" spans="1:53" x14ac:dyDescent="0.65">
      <c r="A9">
        <v>3.2953000000000001</v>
      </c>
      <c r="B9">
        <f t="shared" si="0"/>
        <v>8.5714657302640127</v>
      </c>
      <c r="C9">
        <v>173.75</v>
      </c>
      <c r="D9">
        <f t="shared" si="1"/>
        <v>3.8709897201981489</v>
      </c>
      <c r="E9">
        <v>148.16</v>
      </c>
      <c r="F9">
        <f t="shared" si="2"/>
        <v>11.538528875209654</v>
      </c>
      <c r="G9">
        <v>273.32499999999999</v>
      </c>
      <c r="H9">
        <f t="shared" si="3"/>
        <v>10.34488171178864</v>
      </c>
      <c r="I9">
        <v>174.23</v>
      </c>
      <c r="J9">
        <f t="shared" si="4"/>
        <v>11.111186040630534</v>
      </c>
      <c r="K9">
        <v>182.07900000000001</v>
      </c>
      <c r="L9">
        <f t="shared" si="5"/>
        <v>8.0000485542958408</v>
      </c>
      <c r="M9">
        <v>162.35</v>
      </c>
      <c r="N9">
        <f t="shared" si="6"/>
        <v>8.9552766099686671</v>
      </c>
      <c r="O9">
        <v>177.078</v>
      </c>
      <c r="P9">
        <f t="shared" si="7"/>
        <v>6.2500355622149106</v>
      </c>
      <c r="Q9">
        <v>158.22999999999999</v>
      </c>
      <c r="R9">
        <f t="shared" si="8"/>
        <v>11.764768885286989</v>
      </c>
      <c r="S9">
        <v>234.27</v>
      </c>
      <c r="U9" s="2">
        <v>0.66</v>
      </c>
      <c r="V9">
        <f t="shared" si="9"/>
        <v>10.90909090909091</v>
      </c>
      <c r="W9">
        <v>230.37</v>
      </c>
      <c r="X9">
        <f t="shared" si="10"/>
        <v>9.375</v>
      </c>
      <c r="Y9">
        <v>275.31</v>
      </c>
      <c r="Z9">
        <f t="shared" si="11"/>
        <v>20.689655172413797</v>
      </c>
      <c r="AA9">
        <v>473.94</v>
      </c>
      <c r="AB9">
        <f t="shared" si="12"/>
        <v>8.1081081081081088</v>
      </c>
      <c r="AC9">
        <v>407.64</v>
      </c>
      <c r="AD9" s="3">
        <f t="shared" si="13"/>
        <v>7.8947368421052637</v>
      </c>
      <c r="AE9" s="3">
        <v>250.14</v>
      </c>
      <c r="AF9">
        <f t="shared" si="14"/>
        <v>9.5238095238095255</v>
      </c>
      <c r="AG9">
        <v>167.22</v>
      </c>
      <c r="AH9">
        <f t="shared" si="14"/>
        <v>9.5238095238095255</v>
      </c>
      <c r="AI9">
        <v>176.94</v>
      </c>
      <c r="AJ9">
        <f t="shared" si="15"/>
        <v>12.765957446808512</v>
      </c>
      <c r="AK9">
        <v>221.38200000000001</v>
      </c>
      <c r="AL9">
        <f t="shared" si="16"/>
        <v>12.5</v>
      </c>
      <c r="AM9">
        <v>249</v>
      </c>
      <c r="AN9">
        <f t="shared" si="17"/>
        <v>10</v>
      </c>
      <c r="AO9">
        <v>200.3</v>
      </c>
      <c r="AP9">
        <f t="shared" si="18"/>
        <v>12.5</v>
      </c>
      <c r="AQ9">
        <v>224.857</v>
      </c>
      <c r="AR9">
        <f t="shared" si="19"/>
        <v>12.000000000000002</v>
      </c>
      <c r="AS9">
        <v>176.47399999999999</v>
      </c>
      <c r="AT9">
        <f t="shared" si="20"/>
        <v>11.320826018695698</v>
      </c>
      <c r="AU9">
        <v>213.631</v>
      </c>
      <c r="AV9">
        <f t="shared" si="21"/>
        <v>12.000000000000002</v>
      </c>
      <c r="AW9">
        <v>215.91</v>
      </c>
      <c r="AX9">
        <f t="shared" si="22"/>
        <v>11.111111111111111</v>
      </c>
      <c r="AY9">
        <v>231.84</v>
      </c>
      <c r="AZ9">
        <f t="shared" si="23"/>
        <v>9.2307692307692317</v>
      </c>
      <c r="BA9">
        <v>302.17899999999997</v>
      </c>
    </row>
    <row r="10" spans="1:53" x14ac:dyDescent="0.65">
      <c r="A10">
        <v>3.8445</v>
      </c>
      <c r="B10">
        <f t="shared" si="0"/>
        <v>10</v>
      </c>
      <c r="C10">
        <v>175.02</v>
      </c>
      <c r="D10">
        <f t="shared" si="1"/>
        <v>4.5161350952270753</v>
      </c>
      <c r="E10">
        <v>152.02000000000001</v>
      </c>
      <c r="F10">
        <f t="shared" si="2"/>
        <v>13.461558662562895</v>
      </c>
      <c r="G10">
        <v>302.25400000000002</v>
      </c>
      <c r="H10">
        <f t="shared" si="3"/>
        <v>12.068976342357729</v>
      </c>
      <c r="I10">
        <v>181.29</v>
      </c>
      <c r="J10">
        <f t="shared" si="4"/>
        <v>12.962994183596056</v>
      </c>
      <c r="K10">
        <v>181.565</v>
      </c>
      <c r="L10">
        <f t="shared" si="5"/>
        <v>9.333349518098613</v>
      </c>
      <c r="M10">
        <v>175.08600000000001</v>
      </c>
      <c r="N10">
        <f t="shared" si="6"/>
        <v>10.447777418451897</v>
      </c>
      <c r="O10">
        <v>182.42500000000001</v>
      </c>
      <c r="P10">
        <f t="shared" si="7"/>
        <v>7.2916765450596968</v>
      </c>
      <c r="Q10">
        <v>169.75</v>
      </c>
      <c r="R10">
        <f t="shared" si="8"/>
        <v>13.725504196730443</v>
      </c>
      <c r="S10">
        <v>235.47</v>
      </c>
      <c r="U10" s="2">
        <v>0.77</v>
      </c>
      <c r="V10">
        <f t="shared" si="9"/>
        <v>12.727272727272728</v>
      </c>
      <c r="W10">
        <v>230.2</v>
      </c>
      <c r="X10">
        <f t="shared" si="10"/>
        <v>10.9375</v>
      </c>
      <c r="Y10">
        <v>276.76</v>
      </c>
      <c r="Z10">
        <f t="shared" si="11"/>
        <v>24.137931034482758</v>
      </c>
      <c r="AA10">
        <v>535.58000000000004</v>
      </c>
      <c r="AB10">
        <f t="shared" si="12"/>
        <v>9.4594594594594579</v>
      </c>
      <c r="AC10">
        <v>421.81</v>
      </c>
      <c r="AD10" s="3">
        <f t="shared" si="13"/>
        <v>9.2105263157894743</v>
      </c>
      <c r="AE10" s="3">
        <v>251.28</v>
      </c>
      <c r="AF10">
        <f t="shared" si="14"/>
        <v>11.111111111111112</v>
      </c>
      <c r="AG10">
        <v>173.54</v>
      </c>
      <c r="AH10">
        <f t="shared" si="14"/>
        <v>11.111111111111112</v>
      </c>
      <c r="AI10">
        <v>174.61</v>
      </c>
      <c r="AJ10">
        <f t="shared" si="15"/>
        <v>14.893617021276595</v>
      </c>
      <c r="AK10">
        <v>215.173</v>
      </c>
      <c r="AL10">
        <f t="shared" si="16"/>
        <v>14.583333333333334</v>
      </c>
      <c r="AM10">
        <v>226</v>
      </c>
      <c r="AN10">
        <f t="shared" si="17"/>
        <v>11.666666666666668</v>
      </c>
      <c r="AO10">
        <v>200.68</v>
      </c>
      <c r="AP10">
        <f t="shared" si="18"/>
        <v>14.583333333333334</v>
      </c>
      <c r="AQ10">
        <v>223.86500000000001</v>
      </c>
      <c r="AR10">
        <f t="shared" si="19"/>
        <v>14.000000000000002</v>
      </c>
      <c r="AS10">
        <v>171.20099999999999</v>
      </c>
      <c r="AT10">
        <f t="shared" si="20"/>
        <v>13.207573097707526</v>
      </c>
      <c r="AU10">
        <v>218.52600000000001</v>
      </c>
      <c r="AV10">
        <f t="shared" si="21"/>
        <v>14.000000000000002</v>
      </c>
      <c r="AW10">
        <v>205.52</v>
      </c>
      <c r="AX10">
        <f t="shared" si="22"/>
        <v>12.962962962962962</v>
      </c>
      <c r="AY10">
        <v>232.89</v>
      </c>
      <c r="AZ10">
        <f t="shared" si="23"/>
        <v>10.769230769230768</v>
      </c>
      <c r="BA10">
        <v>309.86</v>
      </c>
    </row>
    <row r="11" spans="1:53" x14ac:dyDescent="0.65">
      <c r="A11">
        <v>4.3936999999999999</v>
      </c>
      <c r="B11">
        <f t="shared" si="0"/>
        <v>11.428534269735986</v>
      </c>
      <c r="C11">
        <v>167.82</v>
      </c>
      <c r="D11">
        <f t="shared" si="1"/>
        <v>5.1612804702560027</v>
      </c>
      <c r="E11">
        <v>152.85</v>
      </c>
      <c r="F11">
        <f t="shared" si="2"/>
        <v>15.384588449916139</v>
      </c>
      <c r="G11">
        <v>306.30500000000001</v>
      </c>
      <c r="H11">
        <f t="shared" si="3"/>
        <v>13.793070972926818</v>
      </c>
      <c r="I11">
        <v>188.64</v>
      </c>
      <c r="J11">
        <f t="shared" si="4"/>
        <v>14.81480232656158</v>
      </c>
      <c r="K11">
        <v>184.40100000000001</v>
      </c>
      <c r="L11">
        <f t="shared" si="5"/>
        <v>10.666650481901385</v>
      </c>
      <c r="M11">
        <v>167.52</v>
      </c>
      <c r="N11">
        <f t="shared" si="6"/>
        <v>11.940278226935128</v>
      </c>
      <c r="O11">
        <v>182.34299999999999</v>
      </c>
      <c r="P11">
        <f t="shared" si="7"/>
        <v>8.3333175279044855</v>
      </c>
      <c r="Q11">
        <v>164.26</v>
      </c>
      <c r="R11">
        <f t="shared" si="8"/>
        <v>15.686239508173896</v>
      </c>
      <c r="S11">
        <v>220.74</v>
      </c>
      <c r="U11" s="2">
        <v>0.88</v>
      </c>
      <c r="V11">
        <f t="shared" si="9"/>
        <v>14.545454545454545</v>
      </c>
      <c r="W11">
        <v>231.55</v>
      </c>
      <c r="X11">
        <f t="shared" si="10"/>
        <v>12.5</v>
      </c>
      <c r="Y11">
        <v>273.10000000000002</v>
      </c>
      <c r="Z11">
        <f t="shared" si="11"/>
        <v>27.586206896551722</v>
      </c>
      <c r="AA11">
        <v>539.89</v>
      </c>
      <c r="AB11">
        <f t="shared" si="12"/>
        <v>10.810810810810811</v>
      </c>
      <c r="AC11">
        <v>421.61</v>
      </c>
      <c r="AD11" s="3">
        <f t="shared" si="13"/>
        <v>10.526315789473685</v>
      </c>
      <c r="AE11" s="3">
        <v>236.96</v>
      </c>
      <c r="AF11">
        <f t="shared" si="14"/>
        <v>12.698412698412698</v>
      </c>
      <c r="AG11">
        <v>185.45</v>
      </c>
      <c r="AH11">
        <f t="shared" si="14"/>
        <v>12.698412698412698</v>
      </c>
      <c r="AI11">
        <v>179.23</v>
      </c>
      <c r="AJ11">
        <f t="shared" si="15"/>
        <v>17.021276595744681</v>
      </c>
      <c r="AK11">
        <v>210.93299999999999</v>
      </c>
      <c r="AL11">
        <f t="shared" si="16"/>
        <v>16.666666666666664</v>
      </c>
      <c r="AM11">
        <v>230</v>
      </c>
      <c r="AN11">
        <f t="shared" si="17"/>
        <v>13.333333333333334</v>
      </c>
      <c r="AO11">
        <v>205.19</v>
      </c>
      <c r="AP11">
        <f t="shared" si="18"/>
        <v>16.666666666666664</v>
      </c>
      <c r="AQ11">
        <v>226.744</v>
      </c>
      <c r="AR11">
        <f t="shared" si="19"/>
        <v>16</v>
      </c>
      <c r="AS11">
        <v>175.16800000000001</v>
      </c>
      <c r="AT11">
        <f t="shared" si="20"/>
        <v>15.094320176719355</v>
      </c>
      <c r="AU11">
        <v>221.95</v>
      </c>
      <c r="AV11">
        <f t="shared" si="21"/>
        <v>16</v>
      </c>
      <c r="AW11">
        <v>208</v>
      </c>
      <c r="AX11">
        <f t="shared" si="22"/>
        <v>14.814814814814813</v>
      </c>
      <c r="AY11">
        <v>227.51</v>
      </c>
      <c r="AZ11">
        <f t="shared" si="23"/>
        <v>12.307692307692307</v>
      </c>
      <c r="BA11">
        <v>306.49299999999999</v>
      </c>
    </row>
    <row r="12" spans="1:53" x14ac:dyDescent="0.65">
      <c r="A12">
        <v>4.9428999999999998</v>
      </c>
      <c r="B12">
        <f t="shared" si="0"/>
        <v>12.857068539471971</v>
      </c>
      <c r="C12">
        <v>172.79</v>
      </c>
      <c r="D12">
        <f t="shared" si="1"/>
        <v>5.8064258452849291</v>
      </c>
      <c r="E12">
        <v>150.61000000000001</v>
      </c>
      <c r="F12">
        <f t="shared" si="2"/>
        <v>17.307618237269381</v>
      </c>
      <c r="G12">
        <v>294.37299999999999</v>
      </c>
      <c r="H12">
        <f t="shared" si="3"/>
        <v>15.517165603495906</v>
      </c>
      <c r="I12">
        <v>190.6</v>
      </c>
      <c r="J12">
        <f t="shared" si="4"/>
        <v>16.6666104695271</v>
      </c>
      <c r="K12">
        <v>190.96299999999999</v>
      </c>
      <c r="L12">
        <f t="shared" si="5"/>
        <v>11.999951445704157</v>
      </c>
      <c r="M12">
        <v>159.864</v>
      </c>
      <c r="N12">
        <f t="shared" si="6"/>
        <v>13.43277903541836</v>
      </c>
      <c r="O12">
        <v>194.554</v>
      </c>
      <c r="P12">
        <f t="shared" si="7"/>
        <v>9.3749585107492717</v>
      </c>
      <c r="Q12">
        <v>165.73</v>
      </c>
      <c r="R12">
        <f t="shared" si="8"/>
        <v>17.646974819617352</v>
      </c>
      <c r="S12">
        <v>217.21</v>
      </c>
      <c r="U12" s="2">
        <v>0.99</v>
      </c>
      <c r="V12">
        <f t="shared" si="9"/>
        <v>16.363636363636363</v>
      </c>
      <c r="W12">
        <v>235.59</v>
      </c>
      <c r="X12">
        <f t="shared" si="10"/>
        <v>14.0625</v>
      </c>
      <c r="Y12">
        <v>268.83</v>
      </c>
      <c r="Z12">
        <f t="shared" si="11"/>
        <v>31.03448275862069</v>
      </c>
      <c r="AA12">
        <v>538.48</v>
      </c>
      <c r="AB12">
        <f t="shared" si="12"/>
        <v>12.162162162162161</v>
      </c>
      <c r="AC12">
        <v>415.57</v>
      </c>
      <c r="AD12" s="3">
        <f t="shared" si="13"/>
        <v>11.842105263157896</v>
      </c>
      <c r="AE12" s="3">
        <v>241.21</v>
      </c>
      <c r="AF12">
        <f t="shared" si="14"/>
        <v>14.285714285714285</v>
      </c>
      <c r="AG12">
        <v>188.1</v>
      </c>
      <c r="AH12">
        <f t="shared" si="14"/>
        <v>14.285714285714285</v>
      </c>
      <c r="AI12">
        <v>183.92</v>
      </c>
      <c r="AJ12">
        <f t="shared" si="15"/>
        <v>19.148936170212767</v>
      </c>
      <c r="AK12">
        <v>216.345</v>
      </c>
      <c r="AL12">
        <f t="shared" si="16"/>
        <v>18.75</v>
      </c>
      <c r="AM12">
        <v>240</v>
      </c>
      <c r="AN12">
        <f t="shared" si="17"/>
        <v>15</v>
      </c>
      <c r="AO12">
        <v>196.15</v>
      </c>
      <c r="AP12">
        <f t="shared" si="18"/>
        <v>18.75</v>
      </c>
      <c r="AQ12">
        <v>231.97200000000001</v>
      </c>
      <c r="AR12">
        <f t="shared" si="19"/>
        <v>18</v>
      </c>
      <c r="AS12">
        <v>179.06700000000001</v>
      </c>
      <c r="AT12">
        <f t="shared" si="20"/>
        <v>16.981067255731183</v>
      </c>
      <c r="AU12">
        <v>225.94800000000001</v>
      </c>
      <c r="AV12">
        <f t="shared" si="21"/>
        <v>18</v>
      </c>
      <c r="AW12">
        <v>230.71</v>
      </c>
      <c r="AX12">
        <f t="shared" si="22"/>
        <v>16.666666666666664</v>
      </c>
      <c r="AY12">
        <v>238.45</v>
      </c>
      <c r="AZ12">
        <f t="shared" si="23"/>
        <v>13.846153846153845</v>
      </c>
      <c r="BA12">
        <v>314.95600000000002</v>
      </c>
    </row>
    <row r="13" spans="1:53" x14ac:dyDescent="0.65">
      <c r="A13">
        <v>5.4920999999999998</v>
      </c>
      <c r="B13">
        <f t="shared" si="0"/>
        <v>14.285602809207958</v>
      </c>
      <c r="C13">
        <v>179.24</v>
      </c>
      <c r="D13">
        <f t="shared" si="1"/>
        <v>6.4515712203138564</v>
      </c>
      <c r="E13">
        <v>143.09</v>
      </c>
      <c r="F13">
        <f t="shared" si="2"/>
        <v>19.230648024622624</v>
      </c>
      <c r="G13">
        <v>305.858</v>
      </c>
      <c r="H13">
        <f t="shared" si="3"/>
        <v>17.241260234064995</v>
      </c>
      <c r="I13">
        <v>203.29</v>
      </c>
      <c r="J13">
        <f t="shared" si="4"/>
        <v>18.518418612492624</v>
      </c>
      <c r="K13">
        <v>202.52699999999999</v>
      </c>
      <c r="L13">
        <f t="shared" si="5"/>
        <v>13.33325240950693</v>
      </c>
      <c r="M13">
        <v>161.483</v>
      </c>
      <c r="N13">
        <f t="shared" si="6"/>
        <v>14.92527984390159</v>
      </c>
      <c r="O13">
        <v>192.64599999999999</v>
      </c>
      <c r="P13">
        <f t="shared" si="7"/>
        <v>10.41659949359406</v>
      </c>
      <c r="Q13">
        <v>166.82</v>
      </c>
      <c r="R13">
        <f t="shared" si="8"/>
        <v>19.607710131060806</v>
      </c>
      <c r="S13">
        <v>222.59</v>
      </c>
      <c r="U13" s="2">
        <v>1.1000000000000001</v>
      </c>
      <c r="V13">
        <f t="shared" si="9"/>
        <v>18.181818181818183</v>
      </c>
      <c r="W13">
        <v>226.17</v>
      </c>
      <c r="X13">
        <f t="shared" si="10"/>
        <v>15.625</v>
      </c>
      <c r="Y13">
        <v>265.52</v>
      </c>
      <c r="Z13">
        <f t="shared" si="11"/>
        <v>34.482758620689658</v>
      </c>
      <c r="AA13">
        <v>545.37</v>
      </c>
      <c r="AB13">
        <f t="shared" si="12"/>
        <v>13.513513513513514</v>
      </c>
      <c r="AC13">
        <v>432.53</v>
      </c>
      <c r="AD13" s="3">
        <f t="shared" si="13"/>
        <v>13.157894736842108</v>
      </c>
      <c r="AE13" s="3">
        <v>240.69</v>
      </c>
      <c r="AF13">
        <f t="shared" si="14"/>
        <v>15.873015873015875</v>
      </c>
      <c r="AG13">
        <v>195.04</v>
      </c>
      <c r="AH13">
        <f t="shared" si="14"/>
        <v>15.873015873015875</v>
      </c>
      <c r="AI13">
        <v>186.89</v>
      </c>
      <c r="AJ13">
        <f t="shared" si="15"/>
        <v>21.276595744680854</v>
      </c>
      <c r="AK13">
        <v>229.71700000000001</v>
      </c>
      <c r="AL13">
        <f t="shared" si="16"/>
        <v>20.833333333333336</v>
      </c>
      <c r="AM13">
        <v>225</v>
      </c>
      <c r="AN13">
        <f t="shared" si="17"/>
        <v>16.666666666666668</v>
      </c>
      <c r="AO13">
        <v>210.7</v>
      </c>
      <c r="AP13">
        <f t="shared" si="18"/>
        <v>20.833333333333336</v>
      </c>
      <c r="AQ13">
        <v>236.24100000000001</v>
      </c>
      <c r="AR13">
        <f t="shared" si="19"/>
        <v>20</v>
      </c>
      <c r="AS13">
        <v>175.767</v>
      </c>
      <c r="AT13">
        <f t="shared" si="20"/>
        <v>18.867814334743009</v>
      </c>
      <c r="AU13">
        <v>235.22</v>
      </c>
      <c r="AV13">
        <f t="shared" si="21"/>
        <v>20</v>
      </c>
      <c r="AW13">
        <v>219.53</v>
      </c>
      <c r="AX13">
        <f t="shared" si="22"/>
        <v>18.518518518518519</v>
      </c>
      <c r="AY13">
        <v>245.79</v>
      </c>
      <c r="AZ13">
        <f t="shared" si="23"/>
        <v>15.384615384615385</v>
      </c>
      <c r="BA13">
        <v>300.43599999999998</v>
      </c>
    </row>
    <row r="14" spans="1:53" x14ac:dyDescent="0.65">
      <c r="A14">
        <v>6.0414000000000003</v>
      </c>
      <c r="B14">
        <f t="shared" si="0"/>
        <v>15.714397190792043</v>
      </c>
      <c r="C14">
        <v>185.21</v>
      </c>
      <c r="D14">
        <f t="shared" si="1"/>
        <v>7.0968340653673705</v>
      </c>
      <c r="E14">
        <v>149.69999999999999</v>
      </c>
      <c r="F14">
        <f t="shared" si="2"/>
        <v>21.154027963066063</v>
      </c>
      <c r="G14">
        <v>299.71600000000001</v>
      </c>
      <c r="H14">
        <f t="shared" si="3"/>
        <v>18.965668793008188</v>
      </c>
      <c r="I14">
        <v>202.37</v>
      </c>
      <c r="J14">
        <f t="shared" si="4"/>
        <v>20.370563938295543</v>
      </c>
      <c r="K14">
        <v>194.49299999999999</v>
      </c>
      <c r="L14">
        <f t="shared" si="5"/>
        <v>14.666796144788909</v>
      </c>
      <c r="M14">
        <v>162.02000000000001</v>
      </c>
      <c r="N14">
        <f t="shared" si="6"/>
        <v>16.418052411454102</v>
      </c>
      <c r="O14">
        <v>185.672</v>
      </c>
      <c r="P14">
        <f t="shared" si="7"/>
        <v>11.458430141585033</v>
      </c>
      <c r="Q14">
        <v>165.22</v>
      </c>
      <c r="R14">
        <f t="shared" si="8"/>
        <v>21.568802459130524</v>
      </c>
      <c r="S14">
        <v>224.46</v>
      </c>
      <c r="U14" s="2">
        <v>1.21</v>
      </c>
      <c r="V14">
        <f t="shared" si="9"/>
        <v>20</v>
      </c>
      <c r="W14">
        <v>224.35</v>
      </c>
      <c r="X14">
        <f t="shared" si="10"/>
        <v>17.1875</v>
      </c>
      <c r="Y14">
        <v>248.4</v>
      </c>
      <c r="Z14">
        <f t="shared" si="11"/>
        <v>37.931034482758619</v>
      </c>
      <c r="AA14">
        <v>630.4</v>
      </c>
      <c r="AB14">
        <f t="shared" si="12"/>
        <v>14.864864864864863</v>
      </c>
      <c r="AC14">
        <v>455.28</v>
      </c>
      <c r="AD14" s="3">
        <f t="shared" si="13"/>
        <v>14.473684210526317</v>
      </c>
      <c r="AE14" s="3">
        <v>242.8</v>
      </c>
      <c r="AF14">
        <f t="shared" si="14"/>
        <v>17.460317460317459</v>
      </c>
      <c r="AG14">
        <v>189.22</v>
      </c>
      <c r="AH14">
        <f t="shared" si="14"/>
        <v>17.460317460317459</v>
      </c>
      <c r="AI14">
        <v>178.95</v>
      </c>
      <c r="AJ14">
        <f t="shared" si="15"/>
        <v>23.404255319148938</v>
      </c>
      <c r="AK14">
        <v>218.393</v>
      </c>
      <c r="AL14">
        <f t="shared" si="16"/>
        <v>22.916666666666664</v>
      </c>
      <c r="AM14">
        <v>230</v>
      </c>
      <c r="AN14">
        <f t="shared" si="17"/>
        <v>18.333333333333336</v>
      </c>
      <c r="AO14">
        <v>193.36</v>
      </c>
      <c r="AP14">
        <f t="shared" si="18"/>
        <v>22.916666666666664</v>
      </c>
      <c r="AQ14">
        <v>241.94399999999999</v>
      </c>
      <c r="AR14">
        <f t="shared" si="19"/>
        <v>22</v>
      </c>
      <c r="AS14">
        <v>178.006</v>
      </c>
      <c r="AT14">
        <f t="shared" si="20"/>
        <v>20.754904958379569</v>
      </c>
      <c r="AU14">
        <v>246.321</v>
      </c>
      <c r="AV14">
        <f t="shared" si="21"/>
        <v>22</v>
      </c>
      <c r="AW14">
        <v>228.98</v>
      </c>
      <c r="AX14">
        <f t="shared" si="22"/>
        <v>20.37037037037037</v>
      </c>
      <c r="AY14">
        <v>238.96</v>
      </c>
      <c r="AZ14">
        <f t="shared" si="23"/>
        <v>16.92307692307692</v>
      </c>
      <c r="BA14">
        <v>306.26299999999998</v>
      </c>
    </row>
    <row r="15" spans="1:53" x14ac:dyDescent="0.65">
      <c r="A15">
        <v>6.5906000000000002</v>
      </c>
      <c r="B15">
        <f t="shared" si="0"/>
        <v>17.142931460528025</v>
      </c>
      <c r="C15">
        <v>181.5</v>
      </c>
      <c r="D15">
        <f t="shared" si="1"/>
        <v>7.7419794403962978</v>
      </c>
      <c r="E15">
        <v>152.4</v>
      </c>
      <c r="F15">
        <f t="shared" si="2"/>
        <v>23.077057750419307</v>
      </c>
      <c r="G15">
        <v>290.85500000000002</v>
      </c>
      <c r="H15">
        <f t="shared" si="3"/>
        <v>20.689763423577279</v>
      </c>
      <c r="I15">
        <v>207.41</v>
      </c>
      <c r="J15">
        <f t="shared" si="4"/>
        <v>22.222372081261067</v>
      </c>
      <c r="K15">
        <v>196.43600000000001</v>
      </c>
      <c r="L15">
        <f t="shared" si="5"/>
        <v>16.000097108591682</v>
      </c>
      <c r="M15">
        <v>165.64099999999999</v>
      </c>
      <c r="N15">
        <f t="shared" si="6"/>
        <v>17.910553219937334</v>
      </c>
      <c r="O15">
        <v>189.82300000000001</v>
      </c>
      <c r="P15">
        <f t="shared" si="7"/>
        <v>12.500071124429821</v>
      </c>
      <c r="Q15">
        <v>158.51</v>
      </c>
      <c r="R15">
        <f t="shared" si="8"/>
        <v>23.529537770573977</v>
      </c>
      <c r="S15">
        <v>233.55</v>
      </c>
      <c r="U15" s="2">
        <v>1.32</v>
      </c>
      <c r="V15">
        <f t="shared" si="9"/>
        <v>21.81818181818182</v>
      </c>
      <c r="W15">
        <v>225.88</v>
      </c>
      <c r="X15">
        <f t="shared" si="10"/>
        <v>18.75</v>
      </c>
      <c r="Y15">
        <v>258.89</v>
      </c>
      <c r="Z15">
        <f t="shared" si="11"/>
        <v>41.379310344827594</v>
      </c>
      <c r="AA15">
        <v>750.79</v>
      </c>
      <c r="AB15">
        <f t="shared" si="12"/>
        <v>16.216216216216218</v>
      </c>
      <c r="AC15">
        <v>461.61</v>
      </c>
      <c r="AD15" s="3">
        <f t="shared" si="13"/>
        <v>15.789473684210527</v>
      </c>
      <c r="AE15" s="3">
        <v>257.77999999999997</v>
      </c>
      <c r="AF15">
        <f t="shared" si="14"/>
        <v>19.047619047619051</v>
      </c>
      <c r="AG15">
        <v>192.54</v>
      </c>
      <c r="AH15">
        <f t="shared" si="14"/>
        <v>19.047619047619051</v>
      </c>
      <c r="AI15">
        <v>184.16</v>
      </c>
      <c r="AJ15">
        <f t="shared" si="15"/>
        <v>25.531914893617024</v>
      </c>
      <c r="AK15">
        <v>234.64699999999999</v>
      </c>
      <c r="AL15">
        <f t="shared" si="16"/>
        <v>25</v>
      </c>
      <c r="AM15">
        <v>211</v>
      </c>
      <c r="AN15">
        <f t="shared" si="17"/>
        <v>20</v>
      </c>
      <c r="AO15">
        <v>196.69</v>
      </c>
      <c r="AP15">
        <f t="shared" si="18"/>
        <v>25</v>
      </c>
      <c r="AQ15">
        <v>233.809</v>
      </c>
      <c r="AR15">
        <f t="shared" si="19"/>
        <v>24.000000000000004</v>
      </c>
      <c r="AS15">
        <v>183.505</v>
      </c>
      <c r="AT15">
        <f t="shared" si="20"/>
        <v>22.641652037391395</v>
      </c>
      <c r="AU15">
        <v>257.74400000000003</v>
      </c>
      <c r="AV15">
        <f t="shared" si="21"/>
        <v>24.000000000000004</v>
      </c>
      <c r="AW15">
        <v>238.62</v>
      </c>
      <c r="AX15">
        <f t="shared" si="22"/>
        <v>22.222222222222221</v>
      </c>
      <c r="AY15">
        <v>233.99</v>
      </c>
      <c r="AZ15">
        <f t="shared" si="23"/>
        <v>18.461538461538463</v>
      </c>
      <c r="BA15">
        <v>298.25700000000001</v>
      </c>
    </row>
    <row r="16" spans="1:53" x14ac:dyDescent="0.65">
      <c r="A16">
        <v>7.1398000000000001</v>
      </c>
      <c r="B16">
        <f t="shared" si="0"/>
        <v>18.571465730264013</v>
      </c>
      <c r="C16">
        <v>174.43</v>
      </c>
      <c r="D16">
        <f t="shared" si="1"/>
        <v>8.3871248154252225</v>
      </c>
      <c r="E16">
        <v>155.01</v>
      </c>
      <c r="F16">
        <f t="shared" si="2"/>
        <v>25.000087537772547</v>
      </c>
      <c r="G16">
        <v>279.52199999999999</v>
      </c>
      <c r="H16">
        <f t="shared" si="3"/>
        <v>22.413858054146367</v>
      </c>
      <c r="I16">
        <v>214.61</v>
      </c>
      <c r="J16">
        <f t="shared" si="4"/>
        <v>24.074180224226588</v>
      </c>
      <c r="K16">
        <v>196.001</v>
      </c>
      <c r="L16">
        <f t="shared" si="5"/>
        <v>17.333398072394456</v>
      </c>
      <c r="M16">
        <v>168.583</v>
      </c>
      <c r="N16">
        <f t="shared" si="6"/>
        <v>19.403054028420563</v>
      </c>
      <c r="O16">
        <v>188.751</v>
      </c>
      <c r="P16">
        <f t="shared" si="7"/>
        <v>13.541712107274606</v>
      </c>
      <c r="Q16">
        <v>156.54</v>
      </c>
      <c r="R16">
        <f t="shared" si="8"/>
        <v>25.490273082017435</v>
      </c>
      <c r="S16">
        <v>235.08</v>
      </c>
      <c r="U16" s="2">
        <v>1.43</v>
      </c>
      <c r="V16">
        <f t="shared" si="9"/>
        <v>23.636363636363637</v>
      </c>
      <c r="W16">
        <v>233.32</v>
      </c>
      <c r="X16">
        <f t="shared" si="10"/>
        <v>20.3125</v>
      </c>
      <c r="Y16">
        <v>264.5</v>
      </c>
      <c r="Z16">
        <f t="shared" si="11"/>
        <v>44.827586206896555</v>
      </c>
      <c r="AA16">
        <v>848.14</v>
      </c>
      <c r="AB16">
        <f t="shared" si="12"/>
        <v>17.567567567567565</v>
      </c>
      <c r="AC16">
        <v>474.48</v>
      </c>
      <c r="AD16" s="3">
        <f t="shared" si="13"/>
        <v>17.105263157894736</v>
      </c>
      <c r="AE16" s="3">
        <v>260.76</v>
      </c>
      <c r="AF16">
        <f t="shared" si="14"/>
        <v>20.634920634920633</v>
      </c>
      <c r="AG16">
        <v>197.22</v>
      </c>
      <c r="AH16">
        <f t="shared" si="14"/>
        <v>20.634920634920633</v>
      </c>
      <c r="AI16">
        <v>178.49</v>
      </c>
      <c r="AJ16">
        <f t="shared" si="15"/>
        <v>27.659574468085108</v>
      </c>
      <c r="AK16">
        <v>230.7</v>
      </c>
      <c r="AL16">
        <f t="shared" si="16"/>
        <v>27.083333333333332</v>
      </c>
      <c r="AM16">
        <v>217</v>
      </c>
      <c r="AN16">
        <f t="shared" si="17"/>
        <v>21.666666666666668</v>
      </c>
      <c r="AO16">
        <v>190.39</v>
      </c>
      <c r="AP16">
        <f t="shared" si="18"/>
        <v>27.083333333333332</v>
      </c>
      <c r="AQ16">
        <v>230.87899999999999</v>
      </c>
      <c r="AR16">
        <f t="shared" si="19"/>
        <v>26</v>
      </c>
      <c r="AS16">
        <v>186.22200000000001</v>
      </c>
      <c r="AT16">
        <f t="shared" si="20"/>
        <v>24.528399116403225</v>
      </c>
      <c r="AU16">
        <v>272.65800000000002</v>
      </c>
      <c r="AV16">
        <f t="shared" si="21"/>
        <v>26</v>
      </c>
      <c r="AW16">
        <v>240.74</v>
      </c>
      <c r="AX16">
        <f t="shared" si="22"/>
        <v>24.074074074074073</v>
      </c>
      <c r="AY16">
        <v>248.75</v>
      </c>
      <c r="AZ16">
        <f t="shared" si="23"/>
        <v>20</v>
      </c>
      <c r="BA16">
        <v>291.59899999999999</v>
      </c>
    </row>
    <row r="17" spans="1:53" x14ac:dyDescent="0.65">
      <c r="A17">
        <v>7.6890000000000001</v>
      </c>
      <c r="B17">
        <f t="shared" si="0"/>
        <v>20</v>
      </c>
      <c r="C17">
        <v>180.47</v>
      </c>
      <c r="D17">
        <f t="shared" si="1"/>
        <v>9.0322701904541507</v>
      </c>
      <c r="E17">
        <v>155.68</v>
      </c>
      <c r="F17">
        <f t="shared" si="2"/>
        <v>26.923117325125791</v>
      </c>
      <c r="G17">
        <v>266.62400000000002</v>
      </c>
      <c r="H17">
        <f t="shared" si="3"/>
        <v>24.137952684715458</v>
      </c>
      <c r="I17">
        <v>206.2</v>
      </c>
      <c r="J17">
        <f t="shared" si="4"/>
        <v>25.925988367192112</v>
      </c>
      <c r="K17">
        <v>182.626</v>
      </c>
      <c r="L17">
        <f t="shared" si="5"/>
        <v>18.666699036197226</v>
      </c>
      <c r="M17">
        <v>171.56399999999999</v>
      </c>
      <c r="N17">
        <f t="shared" si="6"/>
        <v>20.895554836903795</v>
      </c>
      <c r="O17">
        <v>193.19300000000001</v>
      </c>
      <c r="P17">
        <f t="shared" si="7"/>
        <v>14.583353090119394</v>
      </c>
      <c r="Q17">
        <v>162.32</v>
      </c>
      <c r="R17">
        <f t="shared" si="8"/>
        <v>27.451008393460885</v>
      </c>
      <c r="S17">
        <v>235.75</v>
      </c>
      <c r="U17" s="2">
        <v>1.54</v>
      </c>
      <c r="V17">
        <f t="shared" si="9"/>
        <v>25.454545454545457</v>
      </c>
      <c r="W17">
        <v>241.82</v>
      </c>
      <c r="X17">
        <f t="shared" si="10"/>
        <v>21.875</v>
      </c>
      <c r="Y17">
        <v>249.52</v>
      </c>
      <c r="Z17">
        <f t="shared" si="11"/>
        <v>48.275862068965516</v>
      </c>
      <c r="AA17">
        <v>1074.08</v>
      </c>
      <c r="AB17">
        <f t="shared" si="12"/>
        <v>18.918918918918916</v>
      </c>
      <c r="AC17">
        <v>484.87</v>
      </c>
      <c r="AD17" s="3">
        <f t="shared" si="13"/>
        <v>18.421052631578949</v>
      </c>
      <c r="AE17" s="3">
        <v>254.7</v>
      </c>
      <c r="AF17">
        <f t="shared" si="14"/>
        <v>22.222222222222225</v>
      </c>
      <c r="AG17">
        <v>206.58</v>
      </c>
      <c r="AH17">
        <f t="shared" si="14"/>
        <v>22.222222222222225</v>
      </c>
      <c r="AI17">
        <v>186.49</v>
      </c>
      <c r="AJ17">
        <f t="shared" si="15"/>
        <v>29.787234042553191</v>
      </c>
      <c r="AK17">
        <v>219.97300000000001</v>
      </c>
      <c r="AL17">
        <f t="shared" si="16"/>
        <v>29.166666666666668</v>
      </c>
      <c r="AM17">
        <v>225</v>
      </c>
      <c r="AN17">
        <f t="shared" si="17"/>
        <v>23.333333333333336</v>
      </c>
      <c r="AO17">
        <v>206.56</v>
      </c>
      <c r="AP17">
        <f t="shared" si="18"/>
        <v>29.166666666666668</v>
      </c>
      <c r="AQ17">
        <v>230.607</v>
      </c>
      <c r="AR17">
        <f t="shared" si="19"/>
        <v>28.000000000000004</v>
      </c>
      <c r="AS17">
        <v>184.17400000000001</v>
      </c>
      <c r="AT17">
        <f t="shared" si="20"/>
        <v>26.415146195415051</v>
      </c>
      <c r="AU17">
        <v>268.95400000000001</v>
      </c>
      <c r="AV17">
        <f t="shared" si="21"/>
        <v>28.000000000000004</v>
      </c>
      <c r="AW17">
        <v>232.95</v>
      </c>
      <c r="AX17">
        <f t="shared" si="22"/>
        <v>25.925925925925924</v>
      </c>
      <c r="AY17">
        <v>264.12</v>
      </c>
      <c r="AZ17">
        <f t="shared" si="23"/>
        <v>21.538461538461537</v>
      </c>
      <c r="BA17">
        <v>292.12700000000001</v>
      </c>
    </row>
    <row r="18" spans="1:53" x14ac:dyDescent="0.65">
      <c r="A18">
        <v>8.2382000000000009</v>
      </c>
      <c r="B18">
        <f t="shared" si="0"/>
        <v>21.428534269735987</v>
      </c>
      <c r="C18">
        <v>182.28</v>
      </c>
      <c r="D18">
        <f t="shared" si="1"/>
        <v>9.6774155654830789</v>
      </c>
      <c r="E18">
        <v>152.22</v>
      </c>
      <c r="F18">
        <f t="shared" si="2"/>
        <v>28.846147112479038</v>
      </c>
      <c r="G18">
        <v>258.23700000000002</v>
      </c>
      <c r="H18">
        <f t="shared" si="3"/>
        <v>25.862047315284549</v>
      </c>
      <c r="I18">
        <v>198.9</v>
      </c>
      <c r="J18">
        <f t="shared" si="4"/>
        <v>27.777796510157636</v>
      </c>
      <c r="K18">
        <v>188.852</v>
      </c>
      <c r="L18">
        <f t="shared" si="5"/>
        <v>20</v>
      </c>
      <c r="M18">
        <v>168.255</v>
      </c>
      <c r="N18">
        <f t="shared" si="6"/>
        <v>22.388055645387027</v>
      </c>
      <c r="O18">
        <v>190.309</v>
      </c>
      <c r="P18">
        <f t="shared" si="7"/>
        <v>15.624994072964181</v>
      </c>
      <c r="Q18">
        <v>156.79</v>
      </c>
      <c r="R18">
        <f t="shared" si="8"/>
        <v>29.411743704904342</v>
      </c>
      <c r="S18">
        <v>240.1</v>
      </c>
      <c r="U18" s="2">
        <v>1.65</v>
      </c>
      <c r="V18">
        <f t="shared" si="9"/>
        <v>27.27272727272727</v>
      </c>
      <c r="W18">
        <v>241.29</v>
      </c>
      <c r="X18">
        <f t="shared" si="10"/>
        <v>23.4375</v>
      </c>
      <c r="Y18">
        <v>259.64</v>
      </c>
      <c r="Z18">
        <f t="shared" si="11"/>
        <v>51.724137931034484</v>
      </c>
      <c r="AA18">
        <v>1340.05</v>
      </c>
      <c r="AB18">
        <f t="shared" si="12"/>
        <v>20.27027027027027</v>
      </c>
      <c r="AC18">
        <v>491.48</v>
      </c>
      <c r="AD18" s="3">
        <f t="shared" si="13"/>
        <v>19.736842105263158</v>
      </c>
      <c r="AE18" s="3">
        <v>262.14</v>
      </c>
      <c r="AF18">
        <f t="shared" si="14"/>
        <v>23.809523809523807</v>
      </c>
      <c r="AG18">
        <v>189.3</v>
      </c>
      <c r="AH18">
        <f t="shared" si="14"/>
        <v>23.809523809523807</v>
      </c>
      <c r="AI18">
        <v>192.67</v>
      </c>
      <c r="AJ18">
        <f t="shared" si="15"/>
        <v>31.914893617021274</v>
      </c>
      <c r="AK18">
        <v>225.762</v>
      </c>
      <c r="AL18">
        <f t="shared" si="16"/>
        <v>31.249999999999993</v>
      </c>
      <c r="AM18">
        <v>234</v>
      </c>
      <c r="AN18">
        <f t="shared" si="17"/>
        <v>25</v>
      </c>
      <c r="AO18">
        <v>203.14</v>
      </c>
      <c r="AP18">
        <f t="shared" si="18"/>
        <v>31.249999999999993</v>
      </c>
      <c r="AQ18">
        <v>225.99299999999999</v>
      </c>
      <c r="AR18">
        <f t="shared" si="19"/>
        <v>30</v>
      </c>
      <c r="AS18">
        <v>182.25700000000001</v>
      </c>
      <c r="AT18">
        <f t="shared" si="20"/>
        <v>28.301893274426888</v>
      </c>
      <c r="AU18">
        <v>255.25899999999999</v>
      </c>
      <c r="AV18">
        <f t="shared" si="21"/>
        <v>30</v>
      </c>
      <c r="AW18">
        <v>225.51</v>
      </c>
      <c r="AX18">
        <f t="shared" si="22"/>
        <v>27.777777777777775</v>
      </c>
      <c r="AY18">
        <v>242.36</v>
      </c>
      <c r="AZ18">
        <f t="shared" si="23"/>
        <v>23.076923076923077</v>
      </c>
      <c r="BA18">
        <v>292.27300000000002</v>
      </c>
    </row>
    <row r="19" spans="1:53" x14ac:dyDescent="0.65">
      <c r="A19">
        <v>8.7873999999999999</v>
      </c>
      <c r="B19">
        <f t="shared" si="0"/>
        <v>22.857068539471971</v>
      </c>
      <c r="C19">
        <v>173.14</v>
      </c>
      <c r="D19">
        <f t="shared" si="1"/>
        <v>10.322560940512005</v>
      </c>
      <c r="E19">
        <v>147.38999999999999</v>
      </c>
      <c r="F19">
        <f t="shared" si="2"/>
        <v>30.769176899832278</v>
      </c>
      <c r="G19">
        <v>253.94900000000001</v>
      </c>
      <c r="H19">
        <f t="shared" si="3"/>
        <v>27.586141945853637</v>
      </c>
      <c r="I19">
        <v>222.72</v>
      </c>
      <c r="J19">
        <f t="shared" si="4"/>
        <v>29.62960465312316</v>
      </c>
      <c r="K19">
        <v>192.863</v>
      </c>
      <c r="L19">
        <f t="shared" si="5"/>
        <v>21.33330096380277</v>
      </c>
      <c r="M19">
        <v>169.16300000000001</v>
      </c>
      <c r="N19">
        <f t="shared" si="6"/>
        <v>23.880556453870255</v>
      </c>
      <c r="O19">
        <v>184.52699999999999</v>
      </c>
      <c r="P19">
        <f t="shared" si="7"/>
        <v>16.666635055808971</v>
      </c>
      <c r="Q19">
        <v>160.66</v>
      </c>
      <c r="R19">
        <f t="shared" si="8"/>
        <v>31.372479016347793</v>
      </c>
      <c r="S19">
        <v>240.98</v>
      </c>
      <c r="U19" s="2">
        <v>1.76</v>
      </c>
      <c r="V19">
        <f t="shared" si="9"/>
        <v>29.09090909090909</v>
      </c>
      <c r="W19">
        <v>249.76</v>
      </c>
      <c r="X19">
        <f t="shared" si="10"/>
        <v>25</v>
      </c>
      <c r="Y19">
        <v>262.33999999999997</v>
      </c>
      <c r="Z19">
        <f t="shared" si="11"/>
        <v>55.172413793103445</v>
      </c>
      <c r="AA19">
        <v>1500.4</v>
      </c>
      <c r="AB19">
        <f t="shared" si="12"/>
        <v>21.621621621621621</v>
      </c>
      <c r="AC19">
        <v>504.01</v>
      </c>
      <c r="AD19" s="3">
        <f t="shared" si="13"/>
        <v>21.05263157894737</v>
      </c>
      <c r="AE19" s="3">
        <v>276.52</v>
      </c>
      <c r="AF19">
        <f t="shared" si="14"/>
        <v>25.396825396825395</v>
      </c>
      <c r="AG19">
        <v>194.82</v>
      </c>
      <c r="AH19">
        <f t="shared" si="14"/>
        <v>25.396825396825395</v>
      </c>
      <c r="AI19">
        <v>189.26</v>
      </c>
      <c r="AJ19">
        <f t="shared" si="15"/>
        <v>34.042553191489361</v>
      </c>
      <c r="AK19">
        <v>234.78399999999999</v>
      </c>
      <c r="AL19">
        <f t="shared" si="16"/>
        <v>33.333333333333329</v>
      </c>
      <c r="AM19">
        <v>254</v>
      </c>
      <c r="AN19">
        <f t="shared" si="17"/>
        <v>26.666666666666668</v>
      </c>
      <c r="AO19">
        <v>213.08</v>
      </c>
      <c r="AP19">
        <f t="shared" si="18"/>
        <v>33.333333333333329</v>
      </c>
      <c r="AQ19">
        <v>235.804</v>
      </c>
      <c r="AR19">
        <f t="shared" si="19"/>
        <v>32</v>
      </c>
      <c r="AS19">
        <v>188.59800000000001</v>
      </c>
      <c r="AT19">
        <f t="shared" si="20"/>
        <v>30.188640353438711</v>
      </c>
      <c r="AU19">
        <v>253.34</v>
      </c>
      <c r="AV19">
        <f t="shared" si="21"/>
        <v>32</v>
      </c>
      <c r="AW19">
        <v>229.87</v>
      </c>
      <c r="AX19">
        <f t="shared" si="22"/>
        <v>29.629629629629626</v>
      </c>
      <c r="AY19">
        <v>255.58</v>
      </c>
      <c r="AZ19">
        <f t="shared" si="23"/>
        <v>24.615384615384613</v>
      </c>
      <c r="BA19">
        <v>317.678</v>
      </c>
    </row>
    <row r="20" spans="1:53" x14ac:dyDescent="0.65">
      <c r="A20">
        <v>9.3366000000000007</v>
      </c>
      <c r="B20">
        <f t="shared" si="0"/>
        <v>24.285602809207962</v>
      </c>
      <c r="C20">
        <v>171.74</v>
      </c>
      <c r="D20">
        <f t="shared" si="1"/>
        <v>10.967706315540932</v>
      </c>
      <c r="E20">
        <v>150.97999999999999</v>
      </c>
      <c r="F20">
        <f t="shared" si="2"/>
        <v>32.692206687185518</v>
      </c>
      <c r="G20">
        <v>249.34700000000001</v>
      </c>
      <c r="H20">
        <f t="shared" si="3"/>
        <v>29.310236576422728</v>
      </c>
      <c r="I20">
        <v>224.15</v>
      </c>
      <c r="J20">
        <f t="shared" si="4"/>
        <v>31.48141279608868</v>
      </c>
      <c r="K20">
        <v>189.27199999999999</v>
      </c>
      <c r="L20">
        <f t="shared" si="5"/>
        <v>22.666601927605544</v>
      </c>
      <c r="M20">
        <v>170.76900000000001</v>
      </c>
      <c r="N20">
        <f t="shared" si="6"/>
        <v>25.373057262353488</v>
      </c>
      <c r="O20">
        <v>180.84700000000001</v>
      </c>
      <c r="P20">
        <f t="shared" si="7"/>
        <v>17.708276038653757</v>
      </c>
      <c r="Q20">
        <v>170.65</v>
      </c>
      <c r="R20">
        <f t="shared" si="8"/>
        <v>33.333214327791246</v>
      </c>
      <c r="S20">
        <v>253.42</v>
      </c>
      <c r="U20" s="2">
        <v>1.87</v>
      </c>
      <c r="V20">
        <f t="shared" si="9"/>
        <v>30.909090909090914</v>
      </c>
      <c r="W20">
        <v>247.92</v>
      </c>
      <c r="X20">
        <f t="shared" si="10"/>
        <v>26.5625</v>
      </c>
      <c r="Y20">
        <v>274.93</v>
      </c>
      <c r="Z20">
        <f t="shared" si="11"/>
        <v>58.62068965517242</v>
      </c>
      <c r="AA20">
        <v>1587.01</v>
      </c>
      <c r="AB20">
        <f t="shared" si="12"/>
        <v>22.972972972972972</v>
      </c>
      <c r="AC20">
        <v>488.24</v>
      </c>
      <c r="AD20" s="3">
        <f t="shared" si="13"/>
        <v>22.368421052631582</v>
      </c>
      <c r="AE20" s="3">
        <v>293.33999999999997</v>
      </c>
      <c r="AF20">
        <f t="shared" si="14"/>
        <v>26.984126984126988</v>
      </c>
      <c r="AG20">
        <v>192.37</v>
      </c>
      <c r="AH20">
        <f t="shared" si="14"/>
        <v>26.984126984126988</v>
      </c>
      <c r="AI20">
        <v>180</v>
      </c>
      <c r="AJ20">
        <f t="shared" si="15"/>
        <v>36.170212765957451</v>
      </c>
      <c r="AK20">
        <v>235.584</v>
      </c>
      <c r="AL20">
        <f t="shared" si="16"/>
        <v>35.416666666666671</v>
      </c>
      <c r="AM20">
        <v>256</v>
      </c>
      <c r="AN20">
        <f t="shared" si="17"/>
        <v>28.333333333333339</v>
      </c>
      <c r="AO20">
        <v>217.29</v>
      </c>
      <c r="AP20">
        <f t="shared" si="18"/>
        <v>35.416666666666671</v>
      </c>
      <c r="AQ20">
        <v>238.10499999999999</v>
      </c>
      <c r="AR20">
        <f t="shared" si="19"/>
        <v>34</v>
      </c>
      <c r="AS20">
        <v>194.68199999999999</v>
      </c>
      <c r="AT20">
        <f t="shared" si="20"/>
        <v>32.07538743245054</v>
      </c>
      <c r="AU20">
        <v>238.34200000000001</v>
      </c>
      <c r="AV20">
        <f t="shared" si="21"/>
        <v>34</v>
      </c>
      <c r="AW20">
        <v>237.53</v>
      </c>
      <c r="AX20">
        <f t="shared" si="22"/>
        <v>31.481481481481481</v>
      </c>
      <c r="AY20">
        <v>254.48</v>
      </c>
      <c r="AZ20">
        <f t="shared" si="23"/>
        <v>26.153846153846157</v>
      </c>
      <c r="BA20">
        <v>342.38099999999997</v>
      </c>
    </row>
    <row r="21" spans="1:53" x14ac:dyDescent="0.65">
      <c r="A21">
        <v>9.8857999999999997</v>
      </c>
      <c r="B21">
        <f t="shared" si="0"/>
        <v>25.714137078943942</v>
      </c>
      <c r="C21">
        <v>174.25</v>
      </c>
      <c r="D21">
        <f t="shared" si="1"/>
        <v>11.612851690569858</v>
      </c>
      <c r="E21">
        <v>153.41</v>
      </c>
      <c r="F21">
        <f t="shared" si="2"/>
        <v>34.615236474538762</v>
      </c>
      <c r="G21">
        <v>248.48099999999999</v>
      </c>
      <c r="H21">
        <f t="shared" si="3"/>
        <v>31.034331206991812</v>
      </c>
      <c r="I21">
        <v>213.5</v>
      </c>
      <c r="J21">
        <f t="shared" si="4"/>
        <v>33.3332209390542</v>
      </c>
      <c r="K21">
        <v>190.40700000000001</v>
      </c>
      <c r="L21">
        <f t="shared" si="5"/>
        <v>23.999902891408315</v>
      </c>
      <c r="M21">
        <v>167.273</v>
      </c>
      <c r="N21">
        <f t="shared" si="6"/>
        <v>26.86555807083672</v>
      </c>
      <c r="O21">
        <v>187.77600000000001</v>
      </c>
      <c r="P21">
        <f t="shared" si="7"/>
        <v>18.749917021498543</v>
      </c>
      <c r="Q21">
        <v>169.66</v>
      </c>
      <c r="R21">
        <f t="shared" si="8"/>
        <v>35.293949639234704</v>
      </c>
      <c r="S21">
        <v>245.87</v>
      </c>
      <c r="U21" s="2">
        <v>1.98</v>
      </c>
      <c r="V21">
        <f t="shared" si="9"/>
        <v>32.727272727272727</v>
      </c>
      <c r="W21">
        <v>252.36</v>
      </c>
      <c r="X21">
        <f t="shared" si="10"/>
        <v>28.125</v>
      </c>
      <c r="Y21">
        <v>293.43</v>
      </c>
      <c r="Z21">
        <f t="shared" si="11"/>
        <v>62.068965517241381</v>
      </c>
      <c r="AA21">
        <v>1700.94</v>
      </c>
      <c r="AB21">
        <f t="shared" si="12"/>
        <v>24.324324324324323</v>
      </c>
      <c r="AC21">
        <v>492.99</v>
      </c>
      <c r="AD21" s="3">
        <f t="shared" si="13"/>
        <v>23.684210526315791</v>
      </c>
      <c r="AE21" s="3">
        <v>287.75</v>
      </c>
      <c r="AF21">
        <f t="shared" si="14"/>
        <v>28.571428571428569</v>
      </c>
      <c r="AG21">
        <v>195.24</v>
      </c>
      <c r="AH21">
        <f t="shared" si="14"/>
        <v>28.571428571428569</v>
      </c>
      <c r="AI21">
        <v>182.95</v>
      </c>
      <c r="AJ21">
        <f t="shared" si="15"/>
        <v>38.297872340425535</v>
      </c>
      <c r="AK21">
        <v>240.35</v>
      </c>
      <c r="AL21">
        <f t="shared" si="16"/>
        <v>37.5</v>
      </c>
      <c r="AM21">
        <v>262</v>
      </c>
      <c r="AN21">
        <f t="shared" si="17"/>
        <v>30</v>
      </c>
      <c r="AO21">
        <v>220.63</v>
      </c>
      <c r="AP21">
        <f t="shared" si="18"/>
        <v>37.5</v>
      </c>
      <c r="AQ21">
        <v>246.93899999999999</v>
      </c>
      <c r="AR21">
        <f t="shared" si="19"/>
        <v>36</v>
      </c>
      <c r="AS21">
        <v>212.328</v>
      </c>
      <c r="AT21">
        <f t="shared" si="20"/>
        <v>33.962134511462367</v>
      </c>
      <c r="AU21">
        <v>239.922</v>
      </c>
      <c r="AV21">
        <f t="shared" si="21"/>
        <v>36</v>
      </c>
      <c r="AW21">
        <v>231.42</v>
      </c>
      <c r="AX21">
        <f t="shared" si="22"/>
        <v>33.333333333333329</v>
      </c>
      <c r="AY21">
        <v>258.86</v>
      </c>
      <c r="AZ21">
        <f t="shared" si="23"/>
        <v>27.69230769230769</v>
      </c>
      <c r="BA21">
        <v>343.661</v>
      </c>
    </row>
    <row r="22" spans="1:53" x14ac:dyDescent="0.65">
      <c r="A22">
        <v>10.4351</v>
      </c>
      <c r="B22">
        <f t="shared" si="0"/>
        <v>27.142931460528029</v>
      </c>
      <c r="C22">
        <v>177.32</v>
      </c>
      <c r="D22">
        <f t="shared" si="1"/>
        <v>12.258114535623372</v>
      </c>
      <c r="E22">
        <v>149.36000000000001</v>
      </c>
      <c r="F22">
        <f t="shared" si="2"/>
        <v>36.538616412982201</v>
      </c>
      <c r="G22">
        <v>254.22300000000001</v>
      </c>
      <c r="H22">
        <f t="shared" si="3"/>
        <v>32.758739765935005</v>
      </c>
      <c r="I22">
        <v>216.11</v>
      </c>
      <c r="J22">
        <f t="shared" si="4"/>
        <v>35.185366264857123</v>
      </c>
      <c r="K22">
        <v>191.453</v>
      </c>
      <c r="L22">
        <f t="shared" si="5"/>
        <v>25.333446626690296</v>
      </c>
      <c r="M22">
        <v>171.25800000000001</v>
      </c>
      <c r="N22">
        <f t="shared" si="6"/>
        <v>28.35833063838923</v>
      </c>
      <c r="O22">
        <v>185.31800000000001</v>
      </c>
      <c r="P22">
        <f t="shared" si="7"/>
        <v>19.791747669489517</v>
      </c>
      <c r="Q22">
        <v>156.87</v>
      </c>
      <c r="R22">
        <f t="shared" si="8"/>
        <v>37.255041967304422</v>
      </c>
      <c r="S22">
        <v>258.43</v>
      </c>
      <c r="U22" s="2">
        <v>2.09</v>
      </c>
      <c r="V22">
        <f t="shared" si="9"/>
        <v>34.545454545454547</v>
      </c>
      <c r="W22">
        <v>243.07</v>
      </c>
      <c r="X22">
        <f t="shared" si="10"/>
        <v>29.6875</v>
      </c>
      <c r="Y22">
        <v>293.83</v>
      </c>
      <c r="Z22">
        <f t="shared" si="11"/>
        <v>65.517241379310349</v>
      </c>
      <c r="AA22">
        <v>1764.24</v>
      </c>
      <c r="AB22">
        <f t="shared" si="12"/>
        <v>25.675675675675674</v>
      </c>
      <c r="AC22">
        <v>494.78</v>
      </c>
      <c r="AD22" s="3">
        <f t="shared" si="13"/>
        <v>25</v>
      </c>
      <c r="AE22" s="3">
        <v>268.02</v>
      </c>
      <c r="AF22">
        <f t="shared" si="14"/>
        <v>30.158730158730158</v>
      </c>
      <c r="AG22">
        <v>194.43</v>
      </c>
      <c r="AH22">
        <f t="shared" si="14"/>
        <v>30.158730158730158</v>
      </c>
      <c r="AI22">
        <v>188.2</v>
      </c>
      <c r="AJ22">
        <f t="shared" si="15"/>
        <v>40.425531914893611</v>
      </c>
      <c r="AK22">
        <v>266.84699999999998</v>
      </c>
      <c r="AL22">
        <f t="shared" si="16"/>
        <v>39.583333333333329</v>
      </c>
      <c r="AM22">
        <v>245</v>
      </c>
      <c r="AN22">
        <f t="shared" si="17"/>
        <v>31.666666666666664</v>
      </c>
      <c r="AO22">
        <v>222.12</v>
      </c>
      <c r="AP22">
        <f t="shared" si="18"/>
        <v>39.583333333333329</v>
      </c>
      <c r="AQ22">
        <v>247.983</v>
      </c>
      <c r="AR22">
        <f t="shared" si="19"/>
        <v>37.999999999999993</v>
      </c>
      <c r="AS22">
        <v>238.82599999999999</v>
      </c>
      <c r="AT22">
        <f t="shared" si="20"/>
        <v>35.849225135098919</v>
      </c>
      <c r="AU22">
        <v>251.09200000000001</v>
      </c>
      <c r="AV22">
        <f t="shared" si="21"/>
        <v>37.999999999999993</v>
      </c>
      <c r="AW22">
        <v>259.8</v>
      </c>
      <c r="AX22">
        <f t="shared" si="22"/>
        <v>35.185185185185183</v>
      </c>
      <c r="AY22">
        <v>262.89</v>
      </c>
      <c r="AZ22">
        <f t="shared" si="23"/>
        <v>29.230769230769226</v>
      </c>
      <c r="BA22">
        <v>334.61599999999999</v>
      </c>
    </row>
    <row r="23" spans="1:53" x14ac:dyDescent="0.65">
      <c r="A23">
        <v>10.984299999999999</v>
      </c>
      <c r="B23">
        <f t="shared" si="0"/>
        <v>28.571465730264013</v>
      </c>
      <c r="C23">
        <v>177.42</v>
      </c>
      <c r="D23">
        <f t="shared" si="1"/>
        <v>12.903259910652299</v>
      </c>
      <c r="E23">
        <v>147.76</v>
      </c>
      <c r="F23">
        <f t="shared" si="2"/>
        <v>38.461646200335444</v>
      </c>
      <c r="G23">
        <v>253.67699999999999</v>
      </c>
      <c r="H23">
        <f t="shared" si="3"/>
        <v>34.482834396504089</v>
      </c>
      <c r="I23">
        <v>235.23</v>
      </c>
      <c r="J23">
        <f t="shared" si="4"/>
        <v>37.03717440782264</v>
      </c>
      <c r="K23">
        <v>193.54300000000001</v>
      </c>
      <c r="L23">
        <f t="shared" si="5"/>
        <v>26.666747590493067</v>
      </c>
      <c r="M23">
        <v>172.24600000000001</v>
      </c>
      <c r="N23">
        <f t="shared" si="6"/>
        <v>29.850831446872462</v>
      </c>
      <c r="O23">
        <v>183.239</v>
      </c>
      <c r="P23">
        <f t="shared" si="7"/>
        <v>20.833388652334303</v>
      </c>
      <c r="Q23">
        <v>152.78</v>
      </c>
      <c r="R23">
        <f t="shared" si="8"/>
        <v>39.215777278747872</v>
      </c>
      <c r="S23">
        <v>260.27999999999997</v>
      </c>
      <c r="U23" s="2">
        <v>2.2000000000000002</v>
      </c>
      <c r="V23">
        <f t="shared" si="9"/>
        <v>36.363636363636367</v>
      </c>
      <c r="W23">
        <v>249.32</v>
      </c>
      <c r="X23">
        <f t="shared" si="10"/>
        <v>31.25</v>
      </c>
      <c r="Y23">
        <v>302.89999999999998</v>
      </c>
      <c r="Z23">
        <f t="shared" si="11"/>
        <v>68.965517241379317</v>
      </c>
      <c r="AA23">
        <v>1693.32</v>
      </c>
      <c r="AB23">
        <f t="shared" si="12"/>
        <v>27.027027027027028</v>
      </c>
      <c r="AC23">
        <v>506.5</v>
      </c>
      <c r="AD23" s="3">
        <f t="shared" si="13"/>
        <v>26.315789473684216</v>
      </c>
      <c r="AE23" s="3">
        <v>276.27999999999997</v>
      </c>
      <c r="AF23">
        <f t="shared" si="14"/>
        <v>31.74603174603175</v>
      </c>
      <c r="AG23">
        <v>196.05</v>
      </c>
      <c r="AH23">
        <f t="shared" si="14"/>
        <v>31.74603174603175</v>
      </c>
      <c r="AI23">
        <v>187.22</v>
      </c>
      <c r="AJ23">
        <f t="shared" si="15"/>
        <v>42.553191489361708</v>
      </c>
      <c r="AK23">
        <v>266.51</v>
      </c>
      <c r="AL23">
        <f t="shared" si="16"/>
        <v>41.666666666666671</v>
      </c>
      <c r="AM23">
        <v>255</v>
      </c>
      <c r="AN23">
        <f t="shared" si="17"/>
        <v>33.333333333333336</v>
      </c>
      <c r="AO23">
        <v>210.75</v>
      </c>
      <c r="AP23">
        <f t="shared" si="18"/>
        <v>41.666666666666671</v>
      </c>
      <c r="AQ23">
        <v>245.392</v>
      </c>
      <c r="AR23">
        <f t="shared" si="19"/>
        <v>40</v>
      </c>
      <c r="AS23">
        <v>249.261</v>
      </c>
      <c r="AT23">
        <f t="shared" si="20"/>
        <v>37.735972214110753</v>
      </c>
      <c r="AU23">
        <v>255.92500000000001</v>
      </c>
      <c r="AV23">
        <f t="shared" si="21"/>
        <v>40</v>
      </c>
      <c r="AW23">
        <v>272</v>
      </c>
      <c r="AX23">
        <f t="shared" si="22"/>
        <v>37.037037037037038</v>
      </c>
      <c r="AY23">
        <v>261.3</v>
      </c>
      <c r="AZ23">
        <f t="shared" si="23"/>
        <v>30.76923076923077</v>
      </c>
      <c r="BA23">
        <v>337.96100000000001</v>
      </c>
    </row>
    <row r="24" spans="1:53" x14ac:dyDescent="0.65">
      <c r="A24">
        <v>11.5335</v>
      </c>
      <c r="B24">
        <f t="shared" si="0"/>
        <v>30</v>
      </c>
      <c r="C24">
        <v>186.97</v>
      </c>
      <c r="D24">
        <f t="shared" si="1"/>
        <v>13.548405285681225</v>
      </c>
      <c r="E24">
        <v>149.74</v>
      </c>
      <c r="F24">
        <f t="shared" si="2"/>
        <v>40.384675987688681</v>
      </c>
      <c r="G24">
        <v>252.90700000000001</v>
      </c>
      <c r="H24">
        <f t="shared" si="3"/>
        <v>36.206929027073187</v>
      </c>
      <c r="I24">
        <v>225.66</v>
      </c>
      <c r="J24">
        <f t="shared" si="4"/>
        <v>38.888982550788164</v>
      </c>
      <c r="K24">
        <v>202.08799999999999</v>
      </c>
      <c r="L24">
        <f t="shared" si="5"/>
        <v>28.000048554295841</v>
      </c>
      <c r="M24">
        <v>170.38499999999999</v>
      </c>
      <c r="N24">
        <f t="shared" si="6"/>
        <v>31.343332255355694</v>
      </c>
      <c r="O24">
        <v>194.251</v>
      </c>
      <c r="P24">
        <f t="shared" si="7"/>
        <v>21.875029635179093</v>
      </c>
      <c r="Q24">
        <v>147.47999999999999</v>
      </c>
      <c r="R24">
        <f t="shared" si="8"/>
        <v>41.176512590191329</v>
      </c>
      <c r="S24">
        <v>266.5</v>
      </c>
      <c r="U24" s="2">
        <v>2.31</v>
      </c>
      <c r="V24">
        <f t="shared" si="9"/>
        <v>38.181818181818187</v>
      </c>
      <c r="W24">
        <v>262.60000000000002</v>
      </c>
      <c r="X24">
        <f t="shared" si="10"/>
        <v>32.8125</v>
      </c>
      <c r="Y24">
        <v>295.02999999999997</v>
      </c>
      <c r="Z24">
        <f t="shared" si="11"/>
        <v>72.41379310344827</v>
      </c>
      <c r="AA24">
        <v>1459.8</v>
      </c>
      <c r="AB24">
        <f t="shared" si="12"/>
        <v>28.378378378378379</v>
      </c>
      <c r="AC24">
        <v>528.62</v>
      </c>
      <c r="AD24" s="3">
        <f t="shared" si="13"/>
        <v>27.631578947368425</v>
      </c>
      <c r="AE24" s="3">
        <v>279.02</v>
      </c>
      <c r="AF24">
        <f t="shared" si="14"/>
        <v>33.333333333333336</v>
      </c>
      <c r="AG24">
        <v>201.75</v>
      </c>
      <c r="AH24">
        <f t="shared" si="14"/>
        <v>33.333333333333336</v>
      </c>
      <c r="AI24">
        <v>196.91</v>
      </c>
      <c r="AJ24">
        <f t="shared" si="15"/>
        <v>44.680851063829792</v>
      </c>
      <c r="AK24">
        <v>261.334</v>
      </c>
      <c r="AL24">
        <f t="shared" si="16"/>
        <v>43.75</v>
      </c>
      <c r="AM24">
        <v>246.51499999999999</v>
      </c>
      <c r="AN24">
        <f t="shared" si="17"/>
        <v>35</v>
      </c>
      <c r="AO24">
        <v>202.82</v>
      </c>
      <c r="AP24">
        <f t="shared" si="18"/>
        <v>43.75</v>
      </c>
      <c r="AQ24">
        <v>249.29400000000001</v>
      </c>
      <c r="AR24">
        <f t="shared" si="19"/>
        <v>42</v>
      </c>
      <c r="AS24">
        <v>247.65</v>
      </c>
      <c r="AT24">
        <f t="shared" si="20"/>
        <v>39.622719293122586</v>
      </c>
      <c r="AU24">
        <v>272.56700000000001</v>
      </c>
      <c r="AV24">
        <f t="shared" si="21"/>
        <v>42</v>
      </c>
      <c r="AW24">
        <v>267.87</v>
      </c>
      <c r="AX24">
        <f t="shared" si="22"/>
        <v>38.888888888888893</v>
      </c>
      <c r="AY24">
        <v>270.04000000000002</v>
      </c>
      <c r="AZ24">
        <f t="shared" si="23"/>
        <v>32.307692307692307</v>
      </c>
      <c r="BA24">
        <v>344.51600000000002</v>
      </c>
    </row>
    <row r="25" spans="1:53" x14ac:dyDescent="0.65">
      <c r="A25">
        <v>12.082700000000001</v>
      </c>
      <c r="B25">
        <f t="shared" si="0"/>
        <v>31.428534269735987</v>
      </c>
      <c r="C25">
        <v>180</v>
      </c>
      <c r="D25">
        <f t="shared" si="1"/>
        <v>14.193550660710152</v>
      </c>
      <c r="E25">
        <v>149.72999999999999</v>
      </c>
      <c r="F25">
        <f t="shared" si="2"/>
        <v>42.307705775041931</v>
      </c>
      <c r="G25">
        <v>259.84399999999999</v>
      </c>
      <c r="H25">
        <f t="shared" si="3"/>
        <v>37.931023657642278</v>
      </c>
      <c r="I25">
        <v>234.14</v>
      </c>
      <c r="J25">
        <f t="shared" si="4"/>
        <v>40.740790693753695</v>
      </c>
      <c r="K25">
        <v>218.08699999999999</v>
      </c>
      <c r="L25">
        <f t="shared" si="5"/>
        <v>29.333349518098611</v>
      </c>
      <c r="M25">
        <v>167.70400000000001</v>
      </c>
      <c r="N25">
        <f t="shared" si="6"/>
        <v>32.835833063838926</v>
      </c>
      <c r="O25">
        <v>194.59200000000001</v>
      </c>
      <c r="P25">
        <f t="shared" si="7"/>
        <v>22.916670618023883</v>
      </c>
      <c r="Q25">
        <v>165.21</v>
      </c>
      <c r="R25">
        <f t="shared" si="8"/>
        <v>43.137247901634787</v>
      </c>
      <c r="S25">
        <v>270.56</v>
      </c>
      <c r="U25" s="2">
        <v>2.42</v>
      </c>
      <c r="V25">
        <f t="shared" si="9"/>
        <v>40</v>
      </c>
      <c r="W25">
        <v>263.35000000000002</v>
      </c>
      <c r="X25">
        <f t="shared" si="10"/>
        <v>34.375</v>
      </c>
      <c r="Y25">
        <v>282.69</v>
      </c>
      <c r="Z25">
        <f t="shared" si="11"/>
        <v>75.862068965517238</v>
      </c>
      <c r="AA25">
        <v>1140.1500000000001</v>
      </c>
      <c r="AB25">
        <f t="shared" si="12"/>
        <v>29.729729729729726</v>
      </c>
      <c r="AC25">
        <v>560.41999999999996</v>
      </c>
      <c r="AD25" s="3">
        <f t="shared" si="13"/>
        <v>28.947368421052634</v>
      </c>
      <c r="AE25" s="3">
        <v>261.08</v>
      </c>
      <c r="AF25">
        <f t="shared" si="14"/>
        <v>34.920634920634917</v>
      </c>
      <c r="AG25">
        <v>208.52</v>
      </c>
      <c r="AH25">
        <f t="shared" si="14"/>
        <v>34.920634920634917</v>
      </c>
      <c r="AI25">
        <v>207.44</v>
      </c>
      <c r="AJ25">
        <f t="shared" si="15"/>
        <v>46.808510638297875</v>
      </c>
      <c r="AK25">
        <v>253.208</v>
      </c>
      <c r="AL25">
        <f t="shared" si="16"/>
        <v>45.833333333333329</v>
      </c>
      <c r="AM25">
        <v>246.07</v>
      </c>
      <c r="AN25">
        <f t="shared" si="17"/>
        <v>36.666666666666671</v>
      </c>
      <c r="AO25">
        <v>207.1</v>
      </c>
      <c r="AP25">
        <f t="shared" si="18"/>
        <v>45.833333333333329</v>
      </c>
      <c r="AQ25">
        <v>256.05900000000003</v>
      </c>
      <c r="AR25">
        <f t="shared" si="19"/>
        <v>44</v>
      </c>
      <c r="AS25">
        <v>252.43700000000001</v>
      </c>
      <c r="AT25">
        <f t="shared" si="20"/>
        <v>41.509466372134412</v>
      </c>
      <c r="AU25">
        <v>280.173</v>
      </c>
      <c r="AV25">
        <f t="shared" si="21"/>
        <v>44</v>
      </c>
      <c r="AW25">
        <v>266.8</v>
      </c>
      <c r="AX25">
        <f t="shared" si="22"/>
        <v>40.74074074074074</v>
      </c>
      <c r="AY25">
        <v>280.18</v>
      </c>
      <c r="AZ25">
        <f t="shared" si="23"/>
        <v>33.84615384615384</v>
      </c>
      <c r="BA25">
        <v>353.45600000000002</v>
      </c>
    </row>
    <row r="26" spans="1:53" x14ac:dyDescent="0.65">
      <c r="A26">
        <v>12.6319</v>
      </c>
      <c r="B26">
        <f t="shared" si="0"/>
        <v>32.857068539471975</v>
      </c>
      <c r="C26">
        <v>173.34</v>
      </c>
      <c r="D26">
        <f t="shared" si="1"/>
        <v>14.83869603573908</v>
      </c>
      <c r="E26">
        <v>152.62</v>
      </c>
      <c r="F26">
        <f t="shared" si="2"/>
        <v>44.230735562395175</v>
      </c>
      <c r="G26">
        <v>285.65899999999999</v>
      </c>
      <c r="H26">
        <f t="shared" si="3"/>
        <v>39.655118288211369</v>
      </c>
      <c r="I26">
        <v>257.94</v>
      </c>
      <c r="J26">
        <f t="shared" si="4"/>
        <v>42.592598836719212</v>
      </c>
      <c r="K26">
        <v>218.02</v>
      </c>
      <c r="L26">
        <f t="shared" si="5"/>
        <v>30.666650481901385</v>
      </c>
      <c r="M26">
        <v>170.33600000000001</v>
      </c>
      <c r="N26">
        <f t="shared" si="6"/>
        <v>34.328333872322155</v>
      </c>
      <c r="O26">
        <v>188.00200000000001</v>
      </c>
      <c r="P26">
        <f t="shared" si="7"/>
        <v>23.958311600868669</v>
      </c>
      <c r="Q26">
        <v>166.92</v>
      </c>
      <c r="R26">
        <f t="shared" si="8"/>
        <v>45.097983213078237</v>
      </c>
      <c r="S26">
        <v>283.93</v>
      </c>
      <c r="U26" s="2">
        <v>2.5299999999999998</v>
      </c>
      <c r="V26">
        <f t="shared" si="9"/>
        <v>41.818181818181813</v>
      </c>
      <c r="W26">
        <v>276.25</v>
      </c>
      <c r="X26">
        <f t="shared" si="10"/>
        <v>35.937499999999993</v>
      </c>
      <c r="Y26">
        <v>284.39</v>
      </c>
      <c r="Z26">
        <f t="shared" si="11"/>
        <v>79.310344827586192</v>
      </c>
      <c r="AA26">
        <v>909.34</v>
      </c>
      <c r="AB26">
        <f t="shared" si="12"/>
        <v>31.081081081081074</v>
      </c>
      <c r="AC26">
        <v>548.19000000000005</v>
      </c>
      <c r="AD26" s="3">
        <f t="shared" si="13"/>
        <v>30.263157894736842</v>
      </c>
      <c r="AE26" s="3">
        <v>258.89999999999998</v>
      </c>
      <c r="AF26">
        <f t="shared" si="14"/>
        <v>36.507936507936506</v>
      </c>
      <c r="AG26">
        <v>210.76</v>
      </c>
      <c r="AH26">
        <f t="shared" si="14"/>
        <v>36.507936507936506</v>
      </c>
      <c r="AI26">
        <v>206.92</v>
      </c>
      <c r="AJ26">
        <f t="shared" si="15"/>
        <v>48.936170212765958</v>
      </c>
      <c r="AK26">
        <v>259.37299999999999</v>
      </c>
      <c r="AL26">
        <f t="shared" si="16"/>
        <v>47.916666666666664</v>
      </c>
      <c r="AM26">
        <v>270.43299999999999</v>
      </c>
      <c r="AN26">
        <f t="shared" si="17"/>
        <v>38.333333333333329</v>
      </c>
      <c r="AO26">
        <v>217.52</v>
      </c>
      <c r="AP26">
        <f t="shared" si="18"/>
        <v>47.916666666666664</v>
      </c>
      <c r="AQ26">
        <v>284.10399999999998</v>
      </c>
      <c r="AR26">
        <f t="shared" si="19"/>
        <v>46</v>
      </c>
      <c r="AS26">
        <v>245.52699999999999</v>
      </c>
      <c r="AT26">
        <f t="shared" si="20"/>
        <v>43.396213451146238</v>
      </c>
      <c r="AU26">
        <v>295.96600000000001</v>
      </c>
      <c r="AV26">
        <f t="shared" si="21"/>
        <v>46</v>
      </c>
      <c r="AW26">
        <v>268.56</v>
      </c>
      <c r="AX26">
        <f t="shared" si="22"/>
        <v>42.592592592592588</v>
      </c>
      <c r="AY26">
        <v>309.32</v>
      </c>
      <c r="AZ26">
        <f t="shared" si="23"/>
        <v>35.38461538461538</v>
      </c>
      <c r="BA26">
        <v>350.38499999999999</v>
      </c>
    </row>
    <row r="27" spans="1:53" x14ac:dyDescent="0.65">
      <c r="A27">
        <v>13.181100000000001</v>
      </c>
      <c r="B27">
        <f t="shared" si="0"/>
        <v>34.285602809207958</v>
      </c>
      <c r="C27">
        <v>172.36</v>
      </c>
      <c r="D27">
        <f t="shared" si="1"/>
        <v>15.483841410768006</v>
      </c>
      <c r="E27">
        <v>156.33000000000001</v>
      </c>
      <c r="F27">
        <f t="shared" si="2"/>
        <v>46.153765349748419</v>
      </c>
      <c r="G27">
        <v>286.47500000000002</v>
      </c>
      <c r="H27">
        <f t="shared" si="3"/>
        <v>41.379212918780453</v>
      </c>
      <c r="I27">
        <v>275.18</v>
      </c>
      <c r="J27">
        <f t="shared" si="4"/>
        <v>44.444406979684736</v>
      </c>
      <c r="K27">
        <v>222.643</v>
      </c>
      <c r="L27">
        <f t="shared" si="5"/>
        <v>31.999951445704163</v>
      </c>
      <c r="M27">
        <v>175.178</v>
      </c>
      <c r="N27">
        <f t="shared" si="6"/>
        <v>35.820834680805383</v>
      </c>
      <c r="O27">
        <v>195.846</v>
      </c>
      <c r="P27">
        <f t="shared" si="7"/>
        <v>24.999952583713455</v>
      </c>
      <c r="Q27">
        <v>166.09</v>
      </c>
      <c r="R27">
        <f t="shared" si="8"/>
        <v>47.058718524521694</v>
      </c>
      <c r="S27">
        <v>296.25</v>
      </c>
      <c r="U27" s="2">
        <v>2.64</v>
      </c>
      <c r="V27">
        <f t="shared" si="9"/>
        <v>43.63636363636364</v>
      </c>
      <c r="W27">
        <v>305.27999999999997</v>
      </c>
      <c r="X27">
        <f t="shared" si="10"/>
        <v>37.5</v>
      </c>
      <c r="Y27">
        <v>292.41000000000003</v>
      </c>
      <c r="Z27">
        <f t="shared" si="11"/>
        <v>82.758620689655189</v>
      </c>
      <c r="AA27">
        <v>707.38</v>
      </c>
      <c r="AB27">
        <f t="shared" si="12"/>
        <v>32.432432432432435</v>
      </c>
      <c r="AC27">
        <v>554.71</v>
      </c>
      <c r="AD27" s="3">
        <f t="shared" si="13"/>
        <v>31.578947368421055</v>
      </c>
      <c r="AE27" s="3">
        <v>259.85000000000002</v>
      </c>
      <c r="AF27">
        <f t="shared" si="14"/>
        <v>38.095238095238102</v>
      </c>
      <c r="AG27">
        <v>211.15</v>
      </c>
      <c r="AH27">
        <f t="shared" si="14"/>
        <v>38.095238095238102</v>
      </c>
      <c r="AI27">
        <v>217.34</v>
      </c>
      <c r="AJ27">
        <f t="shared" si="15"/>
        <v>51.063829787234049</v>
      </c>
      <c r="AK27">
        <v>271.58199999999999</v>
      </c>
      <c r="AL27">
        <f t="shared" si="16"/>
        <v>50</v>
      </c>
      <c r="AM27">
        <v>272.25</v>
      </c>
      <c r="AN27">
        <f t="shared" si="17"/>
        <v>40</v>
      </c>
      <c r="AO27">
        <v>213.56</v>
      </c>
      <c r="AP27">
        <f t="shared" si="18"/>
        <v>50</v>
      </c>
      <c r="AQ27">
        <v>278.79500000000002</v>
      </c>
      <c r="AR27">
        <f t="shared" si="19"/>
        <v>48.000000000000007</v>
      </c>
      <c r="AS27">
        <v>244.73099999999999</v>
      </c>
      <c r="AT27">
        <f t="shared" si="20"/>
        <v>45.282960530158064</v>
      </c>
      <c r="AU27">
        <v>328.37900000000002</v>
      </c>
      <c r="AV27">
        <f t="shared" si="21"/>
        <v>48.000000000000007</v>
      </c>
      <c r="AW27">
        <v>282.89999999999998</v>
      </c>
      <c r="AX27">
        <f t="shared" si="22"/>
        <v>44.444444444444443</v>
      </c>
      <c r="AY27">
        <v>327.19</v>
      </c>
      <c r="AZ27">
        <f t="shared" si="23"/>
        <v>36.923076923076927</v>
      </c>
      <c r="BA27">
        <v>396.74700000000001</v>
      </c>
    </row>
    <row r="28" spans="1:53" x14ac:dyDescent="0.65">
      <c r="A28">
        <v>13.7303</v>
      </c>
      <c r="B28">
        <f t="shared" si="0"/>
        <v>35.714137078943949</v>
      </c>
      <c r="C28">
        <v>175.06</v>
      </c>
      <c r="D28">
        <f t="shared" si="1"/>
        <v>16.128986785796933</v>
      </c>
      <c r="E28">
        <v>145.6</v>
      </c>
      <c r="F28">
        <f t="shared" si="2"/>
        <v>48.076795137101655</v>
      </c>
      <c r="G28">
        <v>317.04399999999998</v>
      </c>
      <c r="H28">
        <f t="shared" si="3"/>
        <v>43.103307549349537</v>
      </c>
      <c r="I28">
        <v>309.77999999999997</v>
      </c>
      <c r="J28">
        <f t="shared" si="4"/>
        <v>46.29621512265026</v>
      </c>
      <c r="K28">
        <v>221.44499999999999</v>
      </c>
      <c r="L28">
        <f t="shared" si="5"/>
        <v>33.333252409506933</v>
      </c>
      <c r="M28">
        <v>176.374</v>
      </c>
      <c r="N28">
        <f t="shared" si="6"/>
        <v>37.313335489288619</v>
      </c>
      <c r="O28">
        <v>202.85900000000001</v>
      </c>
      <c r="P28">
        <f t="shared" si="7"/>
        <v>26.041593566558241</v>
      </c>
      <c r="Q28">
        <v>165.3</v>
      </c>
      <c r="R28">
        <f t="shared" si="8"/>
        <v>49.019453835965145</v>
      </c>
      <c r="S28">
        <v>314.87</v>
      </c>
      <c r="U28" s="2">
        <v>2.75</v>
      </c>
      <c r="V28">
        <f t="shared" si="9"/>
        <v>45.45454545454546</v>
      </c>
      <c r="W28">
        <v>331.43</v>
      </c>
      <c r="X28">
        <f t="shared" si="10"/>
        <v>39.0625</v>
      </c>
      <c r="Y28">
        <v>292.13</v>
      </c>
      <c r="Z28">
        <f t="shared" si="11"/>
        <v>86.206896551724142</v>
      </c>
      <c r="AA28">
        <v>548.17999999999995</v>
      </c>
      <c r="AB28">
        <f t="shared" si="12"/>
        <v>33.783783783783782</v>
      </c>
      <c r="AC28">
        <v>550.38</v>
      </c>
      <c r="AD28" s="3">
        <f t="shared" si="13"/>
        <v>32.894736842105267</v>
      </c>
      <c r="AE28" s="3">
        <v>249.08</v>
      </c>
      <c r="AF28">
        <f t="shared" si="14"/>
        <v>39.682539682539684</v>
      </c>
      <c r="AG28">
        <v>214.14</v>
      </c>
      <c r="AH28">
        <f t="shared" si="14"/>
        <v>39.682539682539684</v>
      </c>
      <c r="AI28">
        <v>231.51</v>
      </c>
      <c r="AJ28">
        <f t="shared" si="15"/>
        <v>53.191489361702125</v>
      </c>
      <c r="AK28">
        <v>290.67599999999999</v>
      </c>
      <c r="AL28">
        <f t="shared" si="16"/>
        <v>52.083333333333329</v>
      </c>
      <c r="AM28">
        <v>285.93900000000002</v>
      </c>
      <c r="AN28">
        <f t="shared" si="17"/>
        <v>41.666666666666671</v>
      </c>
      <c r="AO28">
        <v>212.11</v>
      </c>
      <c r="AP28">
        <f t="shared" si="18"/>
        <v>52.083333333333329</v>
      </c>
      <c r="AQ28">
        <v>286.61200000000002</v>
      </c>
      <c r="AR28">
        <f t="shared" si="19"/>
        <v>50</v>
      </c>
      <c r="AS28">
        <v>233.751</v>
      </c>
      <c r="AT28">
        <f t="shared" si="20"/>
        <v>47.16970760916989</v>
      </c>
      <c r="AU28">
        <v>336.08699999999999</v>
      </c>
      <c r="AV28">
        <f t="shared" si="21"/>
        <v>50</v>
      </c>
      <c r="AW28">
        <v>292.38</v>
      </c>
      <c r="AX28">
        <f t="shared" si="22"/>
        <v>46.296296296296291</v>
      </c>
      <c r="AY28">
        <v>329.16</v>
      </c>
      <c r="AZ28">
        <f t="shared" si="23"/>
        <v>38.46153846153846</v>
      </c>
      <c r="BA28">
        <v>437.14400000000001</v>
      </c>
    </row>
    <row r="29" spans="1:53" x14ac:dyDescent="0.65">
      <c r="A29">
        <v>14.2796</v>
      </c>
      <c r="B29">
        <f t="shared" si="0"/>
        <v>37.142931460528025</v>
      </c>
      <c r="C29">
        <v>176.8</v>
      </c>
      <c r="D29">
        <f t="shared" si="1"/>
        <v>16.774249630850445</v>
      </c>
      <c r="E29">
        <v>152.29</v>
      </c>
      <c r="F29">
        <f t="shared" si="2"/>
        <v>50.000175075545094</v>
      </c>
      <c r="G29">
        <v>334.96600000000001</v>
      </c>
      <c r="H29">
        <f t="shared" si="3"/>
        <v>44.827716108292734</v>
      </c>
      <c r="I29">
        <v>346.86</v>
      </c>
      <c r="J29">
        <f t="shared" si="4"/>
        <v>48.148360448453175</v>
      </c>
      <c r="K29">
        <v>222.02099999999999</v>
      </c>
      <c r="L29">
        <f t="shared" si="5"/>
        <v>34.666796144788911</v>
      </c>
      <c r="M29">
        <v>178.71700000000001</v>
      </c>
      <c r="N29">
        <f t="shared" si="6"/>
        <v>38.806108056841126</v>
      </c>
      <c r="O29">
        <v>201.33199999999999</v>
      </c>
      <c r="P29">
        <f t="shared" si="7"/>
        <v>27.083424214549211</v>
      </c>
      <c r="Q29">
        <v>163.44</v>
      </c>
      <c r="R29">
        <f t="shared" si="8"/>
        <v>50.98054616403487</v>
      </c>
      <c r="S29">
        <v>335.77</v>
      </c>
      <c r="U29" s="2">
        <v>2.86</v>
      </c>
      <c r="V29">
        <f t="shared" si="9"/>
        <v>47.272727272727273</v>
      </c>
      <c r="W29">
        <v>337.83</v>
      </c>
      <c r="X29">
        <f t="shared" si="10"/>
        <v>40.625</v>
      </c>
      <c r="Y29">
        <v>292.08999999999997</v>
      </c>
      <c r="Z29">
        <f t="shared" si="11"/>
        <v>89.65517241379311</v>
      </c>
      <c r="AA29">
        <v>479.26</v>
      </c>
      <c r="AB29">
        <f t="shared" si="12"/>
        <v>35.13513513513513</v>
      </c>
      <c r="AC29">
        <v>543.89</v>
      </c>
      <c r="AD29" s="3">
        <f t="shared" si="13"/>
        <v>34.210526315789473</v>
      </c>
      <c r="AE29" s="3">
        <v>258.44</v>
      </c>
      <c r="AF29">
        <f t="shared" si="14"/>
        <v>41.269841269841265</v>
      </c>
      <c r="AG29">
        <v>219.27</v>
      </c>
      <c r="AH29">
        <f t="shared" si="14"/>
        <v>41.269841269841265</v>
      </c>
      <c r="AI29">
        <v>218.25</v>
      </c>
      <c r="AJ29">
        <f t="shared" si="15"/>
        <v>55.319148936170215</v>
      </c>
      <c r="AK29">
        <v>317.91000000000003</v>
      </c>
      <c r="AL29">
        <f t="shared" si="16"/>
        <v>54.166666666666664</v>
      </c>
      <c r="AM29">
        <v>286.56400000000002</v>
      </c>
      <c r="AN29">
        <f t="shared" si="17"/>
        <v>43.333333333333336</v>
      </c>
      <c r="AO29">
        <v>213.77</v>
      </c>
      <c r="AP29">
        <f t="shared" si="18"/>
        <v>54.166666666666664</v>
      </c>
      <c r="AQ29">
        <v>307.89999999999998</v>
      </c>
      <c r="AR29">
        <f t="shared" si="19"/>
        <v>52</v>
      </c>
      <c r="AS29">
        <v>232.72</v>
      </c>
      <c r="AT29">
        <f t="shared" si="20"/>
        <v>49.05679823280645</v>
      </c>
      <c r="AU29">
        <v>372.58499999999998</v>
      </c>
      <c r="AV29">
        <f t="shared" si="21"/>
        <v>52</v>
      </c>
      <c r="AW29">
        <v>300</v>
      </c>
      <c r="AX29">
        <f t="shared" si="22"/>
        <v>48.148148148148145</v>
      </c>
      <c r="AY29">
        <v>335.18</v>
      </c>
      <c r="AZ29">
        <f t="shared" si="23"/>
        <v>40</v>
      </c>
      <c r="BA29">
        <v>512.03300000000002</v>
      </c>
    </row>
    <row r="30" spans="1:53" x14ac:dyDescent="0.65">
      <c r="A30">
        <v>14.828799999999999</v>
      </c>
      <c r="B30">
        <f t="shared" si="0"/>
        <v>38.571465730264009</v>
      </c>
      <c r="C30">
        <v>177.64</v>
      </c>
      <c r="D30">
        <f t="shared" si="1"/>
        <v>17.419395005879373</v>
      </c>
      <c r="E30">
        <v>150.91999999999999</v>
      </c>
      <c r="F30">
        <f t="shared" si="2"/>
        <v>51.923204862898345</v>
      </c>
      <c r="G30">
        <v>378.80700000000002</v>
      </c>
      <c r="H30">
        <f t="shared" si="3"/>
        <v>46.551810738861818</v>
      </c>
      <c r="I30">
        <v>413.52</v>
      </c>
      <c r="J30">
        <f t="shared" si="4"/>
        <v>50.000168591418692</v>
      </c>
      <c r="K30">
        <v>217.32400000000001</v>
      </c>
      <c r="L30">
        <f t="shared" si="5"/>
        <v>36.000097108591675</v>
      </c>
      <c r="M30">
        <v>173.75399999999999</v>
      </c>
      <c r="N30">
        <f t="shared" si="6"/>
        <v>40.298608865324361</v>
      </c>
      <c r="O30">
        <v>197.68199999999999</v>
      </c>
      <c r="P30">
        <f t="shared" si="7"/>
        <v>28.125065197394001</v>
      </c>
      <c r="Q30">
        <v>159.02000000000001</v>
      </c>
      <c r="R30">
        <f t="shared" si="8"/>
        <v>52.94128147547832</v>
      </c>
      <c r="S30">
        <v>377.33</v>
      </c>
      <c r="U30" s="2">
        <v>2.97</v>
      </c>
      <c r="V30">
        <f t="shared" si="9"/>
        <v>49.090909090909093</v>
      </c>
      <c r="W30">
        <v>342.18</v>
      </c>
      <c r="X30">
        <f t="shared" si="10"/>
        <v>42.1875</v>
      </c>
      <c r="Y30">
        <v>306.02999999999997</v>
      </c>
      <c r="Z30">
        <f t="shared" si="11"/>
        <v>93.103448275862078</v>
      </c>
      <c r="AA30">
        <v>414.51</v>
      </c>
      <c r="AB30">
        <f t="shared" si="12"/>
        <v>36.486486486486484</v>
      </c>
      <c r="AC30">
        <v>553.04999999999995</v>
      </c>
      <c r="AD30" s="3">
        <f t="shared" si="13"/>
        <v>35.526315789473692</v>
      </c>
      <c r="AE30" s="3">
        <v>268.94</v>
      </c>
      <c r="AF30">
        <f t="shared" si="14"/>
        <v>42.857142857142861</v>
      </c>
      <c r="AG30">
        <v>217.52</v>
      </c>
      <c r="AH30">
        <f t="shared" si="14"/>
        <v>42.857142857142861</v>
      </c>
      <c r="AI30">
        <v>205.54</v>
      </c>
      <c r="AJ30">
        <f t="shared" si="15"/>
        <v>57.446808510638306</v>
      </c>
      <c r="AK30">
        <v>328.49900000000002</v>
      </c>
      <c r="AL30">
        <f t="shared" si="16"/>
        <v>56.25</v>
      </c>
      <c r="AM30">
        <v>291.75299999999999</v>
      </c>
      <c r="AN30">
        <f t="shared" si="17"/>
        <v>45.000000000000007</v>
      </c>
      <c r="AO30">
        <v>212.52</v>
      </c>
      <c r="AP30">
        <f t="shared" si="18"/>
        <v>56.25</v>
      </c>
      <c r="AQ30">
        <v>341.971</v>
      </c>
      <c r="AR30">
        <f t="shared" si="19"/>
        <v>54</v>
      </c>
      <c r="AS30">
        <v>253.88499999999999</v>
      </c>
      <c r="AT30">
        <f t="shared" si="20"/>
        <v>50.943545311818269</v>
      </c>
      <c r="AU30">
        <v>454.83100000000002</v>
      </c>
      <c r="AV30">
        <f t="shared" si="21"/>
        <v>54</v>
      </c>
      <c r="AW30">
        <v>312.73</v>
      </c>
      <c r="AX30">
        <f t="shared" si="22"/>
        <v>50</v>
      </c>
      <c r="AY30">
        <v>331.53</v>
      </c>
      <c r="AZ30">
        <f t="shared" si="23"/>
        <v>41.53846153846154</v>
      </c>
      <c r="BA30">
        <v>583.87800000000004</v>
      </c>
    </row>
    <row r="31" spans="1:53" x14ac:dyDescent="0.65">
      <c r="A31">
        <v>15.378</v>
      </c>
      <c r="B31">
        <f t="shared" si="0"/>
        <v>40</v>
      </c>
      <c r="C31">
        <v>175.77</v>
      </c>
      <c r="D31">
        <f t="shared" si="1"/>
        <v>18.064540380908301</v>
      </c>
      <c r="E31">
        <v>145.02000000000001</v>
      </c>
      <c r="F31">
        <f t="shared" si="2"/>
        <v>53.846234650251581</v>
      </c>
      <c r="G31">
        <v>425.06900000000002</v>
      </c>
      <c r="H31">
        <f t="shared" si="3"/>
        <v>48.275905369430916</v>
      </c>
      <c r="I31">
        <v>466.49</v>
      </c>
      <c r="J31">
        <f t="shared" si="4"/>
        <v>51.851976734384223</v>
      </c>
      <c r="K31">
        <v>224.81100000000001</v>
      </c>
      <c r="L31">
        <f t="shared" si="5"/>
        <v>37.333398072394452</v>
      </c>
      <c r="M31">
        <v>177.95099999999999</v>
      </c>
      <c r="N31">
        <f t="shared" si="6"/>
        <v>41.79110967380759</v>
      </c>
      <c r="O31">
        <v>205.946</v>
      </c>
      <c r="P31">
        <f t="shared" si="7"/>
        <v>29.166706180238787</v>
      </c>
      <c r="Q31">
        <v>171.34</v>
      </c>
      <c r="R31">
        <f t="shared" si="8"/>
        <v>54.90201678692177</v>
      </c>
      <c r="S31">
        <v>436.7</v>
      </c>
      <c r="U31" s="2">
        <v>3.08</v>
      </c>
      <c r="V31">
        <f t="shared" si="9"/>
        <v>50.909090909090914</v>
      </c>
      <c r="W31">
        <v>339.18</v>
      </c>
      <c r="X31">
        <f t="shared" si="10"/>
        <v>43.75</v>
      </c>
      <c r="Y31">
        <v>305.8</v>
      </c>
      <c r="Z31">
        <f t="shared" si="11"/>
        <v>96.551724137931032</v>
      </c>
      <c r="AA31">
        <v>367.41</v>
      </c>
      <c r="AB31">
        <f t="shared" si="12"/>
        <v>37.837837837837832</v>
      </c>
      <c r="AC31">
        <v>537.26</v>
      </c>
      <c r="AD31" s="3">
        <f t="shared" si="13"/>
        <v>36.842105263157897</v>
      </c>
      <c r="AE31" s="3">
        <v>269.94</v>
      </c>
      <c r="AF31">
        <f t="shared" si="14"/>
        <v>44.44444444444445</v>
      </c>
      <c r="AG31">
        <v>237.08</v>
      </c>
      <c r="AH31">
        <f t="shared" si="14"/>
        <v>44.44444444444445</v>
      </c>
      <c r="AI31">
        <v>197.48</v>
      </c>
      <c r="AJ31">
        <f t="shared" si="15"/>
        <v>59.574468085106382</v>
      </c>
      <c r="AK31">
        <v>354.84800000000001</v>
      </c>
      <c r="AL31">
        <f t="shared" si="16"/>
        <v>58.333333333333336</v>
      </c>
      <c r="AM31">
        <v>318.26299999999998</v>
      </c>
      <c r="AN31">
        <f t="shared" si="17"/>
        <v>46.666666666666671</v>
      </c>
      <c r="AO31">
        <v>224.66</v>
      </c>
      <c r="AP31">
        <f t="shared" si="18"/>
        <v>58.333333333333336</v>
      </c>
      <c r="AQ31">
        <v>399.38900000000001</v>
      </c>
      <c r="AR31">
        <f t="shared" si="19"/>
        <v>56.000000000000007</v>
      </c>
      <c r="AS31">
        <v>272.21199999999999</v>
      </c>
      <c r="AT31">
        <f t="shared" si="20"/>
        <v>52.830292390830103</v>
      </c>
      <c r="AU31">
        <v>521.75</v>
      </c>
      <c r="AV31">
        <f t="shared" si="21"/>
        <v>56.000000000000007</v>
      </c>
      <c r="AW31">
        <v>340.99</v>
      </c>
      <c r="AX31">
        <f t="shared" si="22"/>
        <v>51.851851851851848</v>
      </c>
      <c r="AY31">
        <v>320.17</v>
      </c>
      <c r="AZ31">
        <f t="shared" si="23"/>
        <v>43.076923076923073</v>
      </c>
      <c r="BA31">
        <v>650.125</v>
      </c>
    </row>
    <row r="32" spans="1:53" x14ac:dyDescent="0.65">
      <c r="A32">
        <v>15.927199999999999</v>
      </c>
      <c r="B32">
        <f t="shared" si="0"/>
        <v>41.428534269735984</v>
      </c>
      <c r="C32">
        <v>179.09</v>
      </c>
      <c r="D32">
        <f t="shared" si="1"/>
        <v>18.709685755937226</v>
      </c>
      <c r="E32">
        <v>147.22999999999999</v>
      </c>
      <c r="F32">
        <f t="shared" si="2"/>
        <v>55.769264437604825</v>
      </c>
      <c r="G32">
        <v>458.09100000000001</v>
      </c>
      <c r="H32">
        <f t="shared" si="3"/>
        <v>50</v>
      </c>
      <c r="I32">
        <v>511.01</v>
      </c>
      <c r="J32">
        <f t="shared" si="4"/>
        <v>53.703784877349747</v>
      </c>
      <c r="K32">
        <v>226.34700000000001</v>
      </c>
      <c r="L32">
        <f t="shared" si="5"/>
        <v>38.666699036197222</v>
      </c>
      <c r="M32">
        <v>184.21299999999999</v>
      </c>
      <c r="N32">
        <f t="shared" si="6"/>
        <v>43.283610482290818</v>
      </c>
      <c r="O32">
        <v>199.48099999999999</v>
      </c>
      <c r="P32">
        <f t="shared" si="7"/>
        <v>30.208347163083577</v>
      </c>
      <c r="Q32">
        <v>173.49</v>
      </c>
      <c r="R32">
        <f t="shared" si="8"/>
        <v>56.86275209836522</v>
      </c>
      <c r="S32">
        <v>495.39</v>
      </c>
      <c r="U32" s="2">
        <v>3.19</v>
      </c>
      <c r="V32">
        <f t="shared" si="9"/>
        <v>52.72727272727272</v>
      </c>
      <c r="W32">
        <v>332.36</v>
      </c>
      <c r="X32">
        <f t="shared" si="10"/>
        <v>45.3125</v>
      </c>
      <c r="Y32">
        <v>306.43</v>
      </c>
      <c r="Z32">
        <f t="shared" si="11"/>
        <v>100</v>
      </c>
      <c r="AA32">
        <v>331.34</v>
      </c>
      <c r="AB32">
        <f t="shared" si="12"/>
        <v>39.189189189189186</v>
      </c>
      <c r="AC32">
        <v>516.34</v>
      </c>
      <c r="AD32" s="3">
        <f t="shared" si="13"/>
        <v>38.15789473684211</v>
      </c>
      <c r="AE32" s="3">
        <v>281.47000000000003</v>
      </c>
      <c r="AF32">
        <f t="shared" si="14"/>
        <v>46.031746031746032</v>
      </c>
      <c r="AG32">
        <v>250.17</v>
      </c>
      <c r="AH32">
        <f t="shared" si="14"/>
        <v>46.031746031746032</v>
      </c>
      <c r="AI32">
        <v>201.61</v>
      </c>
      <c r="AJ32">
        <f t="shared" si="15"/>
        <v>61.702127659574465</v>
      </c>
      <c r="AK32">
        <v>413.529</v>
      </c>
      <c r="AL32">
        <f t="shared" si="16"/>
        <v>60.416666666666664</v>
      </c>
      <c r="AM32">
        <v>341.19400000000002</v>
      </c>
      <c r="AN32">
        <f t="shared" si="17"/>
        <v>48.333333333333336</v>
      </c>
      <c r="AO32">
        <v>227.43</v>
      </c>
      <c r="AP32">
        <f t="shared" si="18"/>
        <v>60.416666666666664</v>
      </c>
      <c r="AQ32">
        <v>473.286</v>
      </c>
      <c r="AR32">
        <f t="shared" si="19"/>
        <v>57.999999999999993</v>
      </c>
      <c r="AS32">
        <v>278.38400000000001</v>
      </c>
      <c r="AT32">
        <f t="shared" si="20"/>
        <v>54.717039469841936</v>
      </c>
      <c r="AU32">
        <v>599.19899999999996</v>
      </c>
      <c r="AV32">
        <f t="shared" si="21"/>
        <v>57.999999999999993</v>
      </c>
      <c r="AW32">
        <v>396.48</v>
      </c>
      <c r="AX32">
        <f t="shared" si="22"/>
        <v>53.703703703703695</v>
      </c>
      <c r="AY32">
        <v>335.89</v>
      </c>
      <c r="AZ32">
        <f t="shared" si="23"/>
        <v>44.615384615384613</v>
      </c>
      <c r="BA32">
        <v>712.76800000000003</v>
      </c>
    </row>
    <row r="33" spans="1:53" x14ac:dyDescent="0.65">
      <c r="A33">
        <v>16.476400000000002</v>
      </c>
      <c r="B33">
        <f t="shared" si="0"/>
        <v>42.857068539471975</v>
      </c>
      <c r="C33">
        <v>179.64</v>
      </c>
      <c r="D33">
        <f t="shared" si="1"/>
        <v>19.354831130966158</v>
      </c>
      <c r="E33">
        <v>149.08000000000001</v>
      </c>
      <c r="F33">
        <f t="shared" si="2"/>
        <v>57.692294224958076</v>
      </c>
      <c r="G33">
        <v>453.98099999999999</v>
      </c>
      <c r="H33">
        <f t="shared" si="3"/>
        <v>51.724094630569098</v>
      </c>
      <c r="I33">
        <v>569.02</v>
      </c>
      <c r="J33">
        <f t="shared" si="4"/>
        <v>55.555593020315271</v>
      </c>
      <c r="K33">
        <v>233.93899999999999</v>
      </c>
      <c r="L33">
        <f t="shared" si="5"/>
        <v>40</v>
      </c>
      <c r="M33">
        <v>184.46899999999999</v>
      </c>
      <c r="N33">
        <f t="shared" si="6"/>
        <v>44.776111290774054</v>
      </c>
      <c r="O33">
        <v>202.851</v>
      </c>
      <c r="P33">
        <f t="shared" si="7"/>
        <v>31.249988145928363</v>
      </c>
      <c r="Q33">
        <v>176.36</v>
      </c>
      <c r="R33">
        <f t="shared" si="8"/>
        <v>58.823487409808685</v>
      </c>
      <c r="S33">
        <v>525.34</v>
      </c>
      <c r="U33" s="2">
        <v>3.3</v>
      </c>
      <c r="V33">
        <f t="shared" si="9"/>
        <v>54.54545454545454</v>
      </c>
      <c r="W33">
        <v>344.64</v>
      </c>
      <c r="X33">
        <f t="shared" si="10"/>
        <v>46.875</v>
      </c>
      <c r="Y33">
        <v>306.76</v>
      </c>
      <c r="AB33">
        <f t="shared" si="12"/>
        <v>40.54054054054054</v>
      </c>
      <c r="AC33">
        <v>510.24</v>
      </c>
      <c r="AD33" s="3">
        <f t="shared" si="13"/>
        <v>39.473684210526315</v>
      </c>
      <c r="AE33" s="3">
        <v>274.92</v>
      </c>
      <c r="AF33">
        <f t="shared" si="14"/>
        <v>47.619047619047613</v>
      </c>
      <c r="AG33">
        <v>277.43</v>
      </c>
      <c r="AH33">
        <f t="shared" si="14"/>
        <v>47.619047619047613</v>
      </c>
      <c r="AI33">
        <v>198.77</v>
      </c>
      <c r="AJ33">
        <f t="shared" si="15"/>
        <v>63.829787234042549</v>
      </c>
      <c r="AK33">
        <v>475.63299999999998</v>
      </c>
      <c r="AL33">
        <f t="shared" si="16"/>
        <v>62.499999999999986</v>
      </c>
      <c r="AM33">
        <v>356.02699999999999</v>
      </c>
      <c r="AN33">
        <f t="shared" si="17"/>
        <v>50</v>
      </c>
      <c r="AO33">
        <v>242.25</v>
      </c>
      <c r="AP33">
        <f t="shared" si="18"/>
        <v>62.499999999999986</v>
      </c>
      <c r="AQ33">
        <v>573.01599999999996</v>
      </c>
      <c r="AR33">
        <f t="shared" si="19"/>
        <v>60</v>
      </c>
      <c r="AS33">
        <v>312.31700000000001</v>
      </c>
      <c r="AT33">
        <f t="shared" si="20"/>
        <v>56.603786548853776</v>
      </c>
      <c r="AU33">
        <v>672.90499999999997</v>
      </c>
      <c r="AV33">
        <f t="shared" si="21"/>
        <v>60</v>
      </c>
      <c r="AW33">
        <v>466.21</v>
      </c>
      <c r="AX33">
        <f t="shared" si="22"/>
        <v>55.55555555555555</v>
      </c>
      <c r="AY33">
        <v>368.58</v>
      </c>
      <c r="AZ33">
        <f t="shared" si="23"/>
        <v>46.153846153846153</v>
      </c>
      <c r="BA33">
        <v>742.07500000000005</v>
      </c>
    </row>
    <row r="34" spans="1:53" x14ac:dyDescent="0.65">
      <c r="A34">
        <v>17.025600000000001</v>
      </c>
      <c r="B34">
        <f t="shared" si="0"/>
        <v>44.285602809207965</v>
      </c>
      <c r="C34">
        <v>181.8</v>
      </c>
      <c r="D34">
        <f t="shared" si="1"/>
        <v>19.999976505995082</v>
      </c>
      <c r="E34">
        <v>150.66</v>
      </c>
      <c r="F34">
        <f t="shared" si="2"/>
        <v>59.615324012311312</v>
      </c>
      <c r="G34">
        <v>483.79300000000001</v>
      </c>
      <c r="H34">
        <f t="shared" si="3"/>
        <v>53.448189261138182</v>
      </c>
      <c r="I34">
        <v>648.16</v>
      </c>
      <c r="J34">
        <f t="shared" si="4"/>
        <v>57.407401163280788</v>
      </c>
      <c r="K34">
        <v>252.922</v>
      </c>
      <c r="L34">
        <f t="shared" si="5"/>
        <v>41.33330096380277</v>
      </c>
      <c r="M34">
        <v>184.47300000000001</v>
      </c>
      <c r="N34">
        <f t="shared" si="6"/>
        <v>46.268612099257282</v>
      </c>
      <c r="O34">
        <v>215.98400000000001</v>
      </c>
      <c r="P34">
        <f t="shared" si="7"/>
        <v>32.291629128773153</v>
      </c>
      <c r="Q34">
        <v>178</v>
      </c>
      <c r="R34">
        <f t="shared" si="8"/>
        <v>60.784222721252135</v>
      </c>
      <c r="S34">
        <v>571.55999999999995</v>
      </c>
      <c r="U34" s="2">
        <v>3.41</v>
      </c>
      <c r="V34">
        <f t="shared" si="9"/>
        <v>56.363636363636374</v>
      </c>
      <c r="W34">
        <v>365.33</v>
      </c>
      <c r="X34">
        <f t="shared" si="10"/>
        <v>48.4375</v>
      </c>
      <c r="Y34">
        <v>317.62</v>
      </c>
      <c r="AB34">
        <f t="shared" si="12"/>
        <v>41.891891891891895</v>
      </c>
      <c r="AC34">
        <v>496.65</v>
      </c>
      <c r="AD34" s="3">
        <f t="shared" si="13"/>
        <v>40.789473684210535</v>
      </c>
      <c r="AE34" s="3">
        <v>267.60000000000002</v>
      </c>
      <c r="AF34">
        <f t="shared" si="14"/>
        <v>49.206349206349209</v>
      </c>
      <c r="AG34">
        <v>264.33999999999997</v>
      </c>
      <c r="AH34">
        <f t="shared" si="14"/>
        <v>49.206349206349209</v>
      </c>
      <c r="AI34">
        <v>202.28</v>
      </c>
      <c r="AJ34">
        <f t="shared" si="15"/>
        <v>65.957446808510639</v>
      </c>
      <c r="AK34">
        <v>569.86300000000006</v>
      </c>
      <c r="AL34">
        <f t="shared" si="16"/>
        <v>64.583333333333343</v>
      </c>
      <c r="AM34">
        <v>412.03199999999998</v>
      </c>
      <c r="AN34">
        <f t="shared" si="17"/>
        <v>51.666666666666671</v>
      </c>
      <c r="AO34">
        <v>251.46</v>
      </c>
      <c r="AP34">
        <f t="shared" si="18"/>
        <v>64.583333333333343</v>
      </c>
      <c r="AQ34">
        <v>656.62300000000005</v>
      </c>
      <c r="AR34">
        <f t="shared" si="19"/>
        <v>62</v>
      </c>
      <c r="AS34">
        <v>345.32299999999998</v>
      </c>
      <c r="AT34">
        <f t="shared" si="20"/>
        <v>58.490533627865595</v>
      </c>
      <c r="AU34">
        <v>737.29100000000005</v>
      </c>
      <c r="AV34">
        <f t="shared" si="21"/>
        <v>62</v>
      </c>
      <c r="AW34">
        <v>535.52</v>
      </c>
      <c r="AX34">
        <f t="shared" si="22"/>
        <v>57.407407407407405</v>
      </c>
      <c r="AY34">
        <v>393.97</v>
      </c>
      <c r="AZ34">
        <f t="shared" si="23"/>
        <v>47.692307692307686</v>
      </c>
      <c r="BA34">
        <v>773.08799999999997</v>
      </c>
    </row>
    <row r="35" spans="1:53" x14ac:dyDescent="0.65">
      <c r="A35">
        <v>17.5748</v>
      </c>
      <c r="B35">
        <f t="shared" si="0"/>
        <v>45.714137078943942</v>
      </c>
      <c r="C35">
        <v>191.29</v>
      </c>
      <c r="D35">
        <f t="shared" si="1"/>
        <v>20.645121881024011</v>
      </c>
      <c r="E35">
        <v>151.76</v>
      </c>
      <c r="F35">
        <f t="shared" si="2"/>
        <v>61.538353799664556</v>
      </c>
      <c r="G35">
        <v>485.161</v>
      </c>
      <c r="H35">
        <f t="shared" si="3"/>
        <v>55.172283891707274</v>
      </c>
      <c r="I35">
        <v>798.17</v>
      </c>
      <c r="J35">
        <f t="shared" si="4"/>
        <v>59.259209306246319</v>
      </c>
      <c r="K35">
        <v>261.084</v>
      </c>
      <c r="L35">
        <f t="shared" si="5"/>
        <v>42.666601927605541</v>
      </c>
      <c r="M35">
        <v>182.56399999999999</v>
      </c>
      <c r="N35">
        <f t="shared" si="6"/>
        <v>47.761112907740511</v>
      </c>
      <c r="O35">
        <v>217.65</v>
      </c>
      <c r="P35">
        <f t="shared" si="7"/>
        <v>33.333270111617942</v>
      </c>
      <c r="Q35">
        <v>176.63</v>
      </c>
      <c r="R35">
        <f t="shared" si="8"/>
        <v>62.744958032695585</v>
      </c>
      <c r="S35">
        <v>666.47</v>
      </c>
      <c r="U35" s="2">
        <v>3.52</v>
      </c>
      <c r="V35">
        <f t="shared" si="9"/>
        <v>58.18181818181818</v>
      </c>
      <c r="W35">
        <v>405.25</v>
      </c>
      <c r="X35">
        <f t="shared" si="10"/>
        <v>50</v>
      </c>
      <c r="Y35">
        <v>326.05</v>
      </c>
      <c r="AB35">
        <f t="shared" si="12"/>
        <v>43.243243243243242</v>
      </c>
      <c r="AC35">
        <v>497.15</v>
      </c>
      <c r="AD35" s="3">
        <f t="shared" si="13"/>
        <v>42.10526315789474</v>
      </c>
      <c r="AE35" s="3">
        <v>281.27</v>
      </c>
      <c r="AF35">
        <f t="shared" si="14"/>
        <v>50.793650793650791</v>
      </c>
      <c r="AG35">
        <v>325.85000000000002</v>
      </c>
      <c r="AH35">
        <f t="shared" si="14"/>
        <v>50.793650793650791</v>
      </c>
      <c r="AI35">
        <v>219.26</v>
      </c>
      <c r="AJ35">
        <f t="shared" si="15"/>
        <v>68.085106382978722</v>
      </c>
      <c r="AK35">
        <v>660.86300000000006</v>
      </c>
      <c r="AL35">
        <f t="shared" si="16"/>
        <v>66.666666666666657</v>
      </c>
      <c r="AM35">
        <v>515.36400000000003</v>
      </c>
      <c r="AN35">
        <f t="shared" si="17"/>
        <v>53.333333333333336</v>
      </c>
      <c r="AO35">
        <v>238.39</v>
      </c>
      <c r="AP35">
        <f t="shared" si="18"/>
        <v>66.666666666666657</v>
      </c>
      <c r="AQ35">
        <v>788.673</v>
      </c>
      <c r="AR35">
        <f t="shared" si="19"/>
        <v>64</v>
      </c>
      <c r="AS35">
        <v>345.15199999999999</v>
      </c>
      <c r="AT35">
        <f t="shared" si="20"/>
        <v>60.377280706877421</v>
      </c>
      <c r="AU35">
        <v>809.32399999999996</v>
      </c>
      <c r="AV35">
        <f t="shared" si="21"/>
        <v>64</v>
      </c>
      <c r="AW35">
        <v>608.39</v>
      </c>
      <c r="AX35">
        <f t="shared" si="22"/>
        <v>59.259259259259252</v>
      </c>
      <c r="AY35">
        <v>427.05</v>
      </c>
      <c r="AZ35">
        <f t="shared" si="23"/>
        <v>49.230769230769226</v>
      </c>
      <c r="BA35">
        <v>820.82899999999995</v>
      </c>
    </row>
    <row r="36" spans="1:53" x14ac:dyDescent="0.65">
      <c r="A36">
        <v>18.124099999999999</v>
      </c>
      <c r="B36">
        <f t="shared" si="0"/>
        <v>47.142931460528018</v>
      </c>
      <c r="C36">
        <v>192.16</v>
      </c>
      <c r="D36">
        <f t="shared" si="1"/>
        <v>21.290384726077523</v>
      </c>
      <c r="E36">
        <v>150.72999999999999</v>
      </c>
      <c r="F36">
        <f t="shared" si="2"/>
        <v>63.461733738107981</v>
      </c>
      <c r="G36">
        <v>484.86200000000002</v>
      </c>
      <c r="H36">
        <f t="shared" si="3"/>
        <v>56.896692450650455</v>
      </c>
      <c r="I36">
        <v>993.34</v>
      </c>
      <c r="J36">
        <f t="shared" si="4"/>
        <v>61.111354632049228</v>
      </c>
      <c r="K36">
        <v>295.346</v>
      </c>
      <c r="L36">
        <f t="shared" si="5"/>
        <v>44.000145662887519</v>
      </c>
      <c r="M36">
        <v>178.7</v>
      </c>
      <c r="N36">
        <f t="shared" si="6"/>
        <v>49.253885475293018</v>
      </c>
      <c r="O36">
        <v>226.04599999999999</v>
      </c>
      <c r="P36">
        <f t="shared" si="7"/>
        <v>34.375100759608905</v>
      </c>
      <c r="Q36">
        <v>178.37</v>
      </c>
      <c r="R36">
        <f t="shared" si="8"/>
        <v>64.706050360765303</v>
      </c>
      <c r="S36">
        <v>766.68</v>
      </c>
      <c r="U36" s="2">
        <v>3.63</v>
      </c>
      <c r="V36">
        <f t="shared" si="9"/>
        <v>60</v>
      </c>
      <c r="W36">
        <v>438.34</v>
      </c>
      <c r="X36">
        <f t="shared" si="10"/>
        <v>51.5625</v>
      </c>
      <c r="Y36">
        <v>314.45999999999998</v>
      </c>
      <c r="AB36">
        <f t="shared" si="12"/>
        <v>44.594594594594589</v>
      </c>
      <c r="AC36">
        <v>514.77</v>
      </c>
      <c r="AD36" s="3">
        <f t="shared" si="13"/>
        <v>43.421052631578952</v>
      </c>
      <c r="AE36" s="3">
        <v>287.52999999999997</v>
      </c>
      <c r="AF36">
        <f t="shared" si="14"/>
        <v>52.380952380952387</v>
      </c>
      <c r="AG36">
        <v>326.55</v>
      </c>
      <c r="AH36">
        <f t="shared" si="14"/>
        <v>52.380952380952387</v>
      </c>
      <c r="AI36">
        <v>220.58</v>
      </c>
      <c r="AJ36">
        <f t="shared" si="15"/>
        <v>70.212765957446805</v>
      </c>
      <c r="AK36">
        <v>796.13199999999995</v>
      </c>
      <c r="AL36">
        <f t="shared" si="16"/>
        <v>68.75</v>
      </c>
      <c r="AM36">
        <v>675.36</v>
      </c>
      <c r="AN36">
        <f t="shared" si="17"/>
        <v>55.000000000000007</v>
      </c>
      <c r="AO36">
        <v>240.71</v>
      </c>
      <c r="AP36">
        <f t="shared" si="18"/>
        <v>68.75</v>
      </c>
      <c r="AQ36">
        <v>922.255</v>
      </c>
      <c r="AR36">
        <f t="shared" si="19"/>
        <v>66</v>
      </c>
      <c r="AS36">
        <v>378.98</v>
      </c>
      <c r="AT36">
        <f t="shared" si="20"/>
        <v>62.264371330513967</v>
      </c>
      <c r="AU36">
        <v>883.529</v>
      </c>
      <c r="AV36">
        <f t="shared" si="21"/>
        <v>66</v>
      </c>
      <c r="AW36">
        <v>737.71</v>
      </c>
      <c r="AX36">
        <f t="shared" si="22"/>
        <v>61.111111111111107</v>
      </c>
      <c r="AY36">
        <v>480.45</v>
      </c>
      <c r="AZ36">
        <f t="shared" si="23"/>
        <v>50.769230769230766</v>
      </c>
      <c r="BA36">
        <v>788.40499999999997</v>
      </c>
    </row>
    <row r="37" spans="1:53" x14ac:dyDescent="0.65">
      <c r="A37">
        <v>18.673300000000001</v>
      </c>
      <c r="B37">
        <f t="shared" si="0"/>
        <v>48.571465730264016</v>
      </c>
      <c r="C37">
        <v>194.98</v>
      </c>
      <c r="D37">
        <f t="shared" si="1"/>
        <v>21.935530101106451</v>
      </c>
      <c r="E37">
        <v>151.61000000000001</v>
      </c>
      <c r="F37">
        <f t="shared" si="2"/>
        <v>65.384763525461238</v>
      </c>
      <c r="G37">
        <v>526.02</v>
      </c>
      <c r="H37">
        <f t="shared" si="3"/>
        <v>58.620787081219561</v>
      </c>
      <c r="I37">
        <v>1335.35</v>
      </c>
      <c r="J37">
        <f t="shared" si="4"/>
        <v>62.963162775014759</v>
      </c>
      <c r="K37">
        <v>351.49700000000001</v>
      </c>
      <c r="L37">
        <f t="shared" si="5"/>
        <v>45.333446626690296</v>
      </c>
      <c r="M37">
        <v>182.05</v>
      </c>
      <c r="N37">
        <f t="shared" si="6"/>
        <v>50.74638628377626</v>
      </c>
      <c r="O37">
        <v>241.405</v>
      </c>
      <c r="P37">
        <f t="shared" si="7"/>
        <v>35.416741742453702</v>
      </c>
      <c r="Q37">
        <v>177.16</v>
      </c>
      <c r="R37">
        <f t="shared" si="8"/>
        <v>66.666785672208761</v>
      </c>
      <c r="S37">
        <v>942.82</v>
      </c>
      <c r="U37" s="2">
        <v>3.74</v>
      </c>
      <c r="V37">
        <f t="shared" si="9"/>
        <v>61.818181818181827</v>
      </c>
      <c r="W37">
        <v>488.65</v>
      </c>
      <c r="X37">
        <f t="shared" si="10"/>
        <v>53.125</v>
      </c>
      <c r="Y37">
        <v>328.69</v>
      </c>
      <c r="AB37">
        <f t="shared" si="12"/>
        <v>45.945945945945944</v>
      </c>
      <c r="AC37">
        <v>526.77</v>
      </c>
      <c r="AD37" s="3">
        <f t="shared" si="13"/>
        <v>44.736842105263165</v>
      </c>
      <c r="AE37" s="3">
        <v>290.98</v>
      </c>
      <c r="AF37">
        <f t="shared" si="14"/>
        <v>53.968253968253975</v>
      </c>
      <c r="AG37">
        <v>338.31</v>
      </c>
      <c r="AH37">
        <f t="shared" si="14"/>
        <v>53.968253968253975</v>
      </c>
      <c r="AI37">
        <v>227.58</v>
      </c>
      <c r="AJ37">
        <f t="shared" si="15"/>
        <v>72.340425531914903</v>
      </c>
      <c r="AK37">
        <v>914.78099999999995</v>
      </c>
      <c r="AL37">
        <f t="shared" si="16"/>
        <v>70.833333333333343</v>
      </c>
      <c r="AM37">
        <v>864.60199999999998</v>
      </c>
      <c r="AN37">
        <f t="shared" si="17"/>
        <v>56.666666666666679</v>
      </c>
      <c r="AO37">
        <v>252.1</v>
      </c>
      <c r="AP37">
        <f t="shared" si="18"/>
        <v>70.833333333333343</v>
      </c>
      <c r="AQ37">
        <v>994.55499999999995</v>
      </c>
      <c r="AR37">
        <f t="shared" si="19"/>
        <v>68</v>
      </c>
      <c r="AS37">
        <v>433.47300000000001</v>
      </c>
      <c r="AT37">
        <f t="shared" si="20"/>
        <v>64.151118409525807</v>
      </c>
      <c r="AU37">
        <v>940.505</v>
      </c>
      <c r="AV37">
        <f t="shared" si="21"/>
        <v>68</v>
      </c>
      <c r="AW37">
        <v>910.17</v>
      </c>
      <c r="AX37">
        <f t="shared" si="22"/>
        <v>62.962962962962962</v>
      </c>
      <c r="AY37">
        <v>524.53</v>
      </c>
      <c r="AZ37">
        <f t="shared" si="23"/>
        <v>52.307692307692314</v>
      </c>
      <c r="BA37">
        <v>811.92600000000004</v>
      </c>
    </row>
    <row r="38" spans="1:53" x14ac:dyDescent="0.65">
      <c r="A38">
        <v>19.2225</v>
      </c>
      <c r="B38">
        <f t="shared" si="0"/>
        <v>50</v>
      </c>
      <c r="C38">
        <v>203.1</v>
      </c>
      <c r="D38">
        <f t="shared" si="1"/>
        <v>22.580675476135376</v>
      </c>
      <c r="E38">
        <v>148.01</v>
      </c>
      <c r="F38">
        <f t="shared" si="2"/>
        <v>67.307793312814482</v>
      </c>
      <c r="G38">
        <v>609.178</v>
      </c>
      <c r="H38">
        <f t="shared" si="3"/>
        <v>60.344881711788645</v>
      </c>
      <c r="I38">
        <v>1755.25</v>
      </c>
      <c r="J38">
        <f t="shared" si="4"/>
        <v>64.814970917980276</v>
      </c>
      <c r="K38">
        <v>400.92500000000001</v>
      </c>
      <c r="L38">
        <f t="shared" si="5"/>
        <v>46.666747590493067</v>
      </c>
      <c r="M38">
        <v>180.25899999999999</v>
      </c>
      <c r="N38">
        <f t="shared" si="6"/>
        <v>52.238887092259489</v>
      </c>
      <c r="O38">
        <v>261.64600000000002</v>
      </c>
      <c r="P38">
        <f t="shared" si="7"/>
        <v>36.458382725298492</v>
      </c>
      <c r="Q38">
        <v>176.88</v>
      </c>
      <c r="R38">
        <f t="shared" si="8"/>
        <v>68.627520983652218</v>
      </c>
      <c r="S38">
        <v>1278.75</v>
      </c>
      <c r="U38" s="2">
        <v>3.85</v>
      </c>
      <c r="V38">
        <f t="shared" si="9"/>
        <v>63.636363636363633</v>
      </c>
      <c r="W38">
        <v>547.04</v>
      </c>
      <c r="X38">
        <f t="shared" si="10"/>
        <v>54.6875</v>
      </c>
      <c r="Y38">
        <v>331.73</v>
      </c>
      <c r="AB38">
        <f t="shared" si="12"/>
        <v>47.297297297297298</v>
      </c>
      <c r="AC38">
        <v>496.65</v>
      </c>
      <c r="AD38" s="3">
        <f t="shared" si="13"/>
        <v>46.05263157894737</v>
      </c>
      <c r="AE38" s="3">
        <v>292.54000000000002</v>
      </c>
      <c r="AF38">
        <f t="shared" si="14"/>
        <v>55.555555555555557</v>
      </c>
      <c r="AG38">
        <v>401.84</v>
      </c>
      <c r="AH38">
        <f t="shared" si="14"/>
        <v>55.555555555555557</v>
      </c>
      <c r="AI38">
        <v>227.59</v>
      </c>
      <c r="AJ38">
        <f t="shared" si="15"/>
        <v>74.468085106382986</v>
      </c>
      <c r="AK38">
        <v>1022.871</v>
      </c>
      <c r="AL38">
        <f t="shared" si="16"/>
        <v>72.916666666666657</v>
      </c>
      <c r="AM38">
        <v>1064.307</v>
      </c>
      <c r="AN38">
        <f t="shared" si="17"/>
        <v>58.333333333333336</v>
      </c>
      <c r="AO38">
        <v>252.86</v>
      </c>
      <c r="AP38">
        <f t="shared" si="18"/>
        <v>72.916666666666657</v>
      </c>
      <c r="AQ38">
        <v>1040.5129999999999</v>
      </c>
      <c r="AR38">
        <f t="shared" si="19"/>
        <v>70</v>
      </c>
      <c r="AS38">
        <v>498.10199999999998</v>
      </c>
      <c r="AT38">
        <f t="shared" si="20"/>
        <v>66.037865488537633</v>
      </c>
      <c r="AU38">
        <v>1018.686</v>
      </c>
      <c r="AV38">
        <f t="shared" si="21"/>
        <v>70</v>
      </c>
      <c r="AW38">
        <v>1035.1500000000001</v>
      </c>
      <c r="AX38">
        <f t="shared" si="22"/>
        <v>64.81481481481481</v>
      </c>
      <c r="AY38">
        <v>578.20000000000005</v>
      </c>
      <c r="AZ38">
        <f t="shared" si="23"/>
        <v>53.846153846153847</v>
      </c>
      <c r="BA38">
        <v>822.577</v>
      </c>
    </row>
    <row r="39" spans="1:53" x14ac:dyDescent="0.65">
      <c r="A39">
        <v>19.771699999999999</v>
      </c>
      <c r="B39">
        <f t="shared" si="0"/>
        <v>51.428534269735984</v>
      </c>
      <c r="C39">
        <v>208.4</v>
      </c>
      <c r="D39">
        <f t="shared" si="1"/>
        <v>23.225820851164304</v>
      </c>
      <c r="E39">
        <v>153.65</v>
      </c>
      <c r="F39">
        <f t="shared" si="2"/>
        <v>69.230823100167711</v>
      </c>
      <c r="G39">
        <v>704.43899999999996</v>
      </c>
      <c r="H39">
        <f t="shared" si="3"/>
        <v>62.068976342357729</v>
      </c>
      <c r="I39">
        <v>2146.7600000000002</v>
      </c>
      <c r="J39">
        <f t="shared" si="4"/>
        <v>66.6667790609458</v>
      </c>
      <c r="K39">
        <v>521.05600000000004</v>
      </c>
      <c r="L39">
        <f t="shared" si="5"/>
        <v>48.000048554295837</v>
      </c>
      <c r="M39">
        <v>184.422</v>
      </c>
      <c r="N39">
        <f t="shared" si="6"/>
        <v>53.73138790074271</v>
      </c>
      <c r="O39">
        <v>273.96499999999997</v>
      </c>
      <c r="P39">
        <f t="shared" si="7"/>
        <v>37.500023708143274</v>
      </c>
      <c r="Q39">
        <v>185.96</v>
      </c>
      <c r="R39">
        <f t="shared" si="8"/>
        <v>70.588256295095661</v>
      </c>
      <c r="S39">
        <v>1826.89</v>
      </c>
      <c r="U39" s="2">
        <v>3.96</v>
      </c>
      <c r="V39">
        <f t="shared" si="9"/>
        <v>65.454545454545453</v>
      </c>
      <c r="W39">
        <v>647.13</v>
      </c>
      <c r="X39">
        <f t="shared" si="10"/>
        <v>56.25</v>
      </c>
      <c r="Y39">
        <v>329.42</v>
      </c>
      <c r="AB39">
        <f t="shared" si="12"/>
        <v>48.648648648648646</v>
      </c>
      <c r="AC39">
        <v>495.17</v>
      </c>
      <c r="AD39" s="3">
        <f t="shared" si="13"/>
        <v>47.368421052631582</v>
      </c>
      <c r="AE39" s="3">
        <v>306.08</v>
      </c>
      <c r="AF39">
        <f t="shared" si="14"/>
        <v>57.142857142857139</v>
      </c>
      <c r="AG39">
        <v>498.54</v>
      </c>
      <c r="AH39">
        <f t="shared" si="14"/>
        <v>57.142857142857139</v>
      </c>
      <c r="AI39">
        <v>229.79</v>
      </c>
      <c r="AJ39">
        <f t="shared" si="15"/>
        <v>76.59574468085107</v>
      </c>
      <c r="AK39">
        <v>1062.299</v>
      </c>
      <c r="AL39">
        <f t="shared" si="16"/>
        <v>75</v>
      </c>
      <c r="AM39">
        <v>1146.066</v>
      </c>
      <c r="AN39">
        <f t="shared" si="17"/>
        <v>60</v>
      </c>
      <c r="AO39">
        <v>263.29000000000002</v>
      </c>
      <c r="AP39">
        <f t="shared" si="18"/>
        <v>75</v>
      </c>
      <c r="AQ39">
        <v>1040.0229999999999</v>
      </c>
      <c r="AR39">
        <f t="shared" si="19"/>
        <v>72</v>
      </c>
      <c r="AS39">
        <v>550.928</v>
      </c>
      <c r="AT39">
        <f t="shared" si="20"/>
        <v>67.92461256754946</v>
      </c>
      <c r="AU39">
        <v>1082.0640000000001</v>
      </c>
      <c r="AV39">
        <f t="shared" si="21"/>
        <v>72</v>
      </c>
      <c r="AW39">
        <v>1137.8699999999999</v>
      </c>
      <c r="AX39">
        <f t="shared" si="22"/>
        <v>66.666666666666657</v>
      </c>
      <c r="AY39">
        <v>663.91</v>
      </c>
      <c r="AZ39">
        <f t="shared" si="23"/>
        <v>55.38461538461538</v>
      </c>
      <c r="BA39">
        <v>799.58100000000002</v>
      </c>
    </row>
    <row r="40" spans="1:53" x14ac:dyDescent="0.65">
      <c r="A40">
        <v>20.320900000000002</v>
      </c>
      <c r="B40">
        <f t="shared" si="0"/>
        <v>52.857068539471975</v>
      </c>
      <c r="C40">
        <v>206.1</v>
      </c>
      <c r="D40">
        <f t="shared" si="1"/>
        <v>23.870966226193232</v>
      </c>
      <c r="E40">
        <v>151.1</v>
      </c>
      <c r="F40">
        <f t="shared" si="2"/>
        <v>71.153852887520969</v>
      </c>
      <c r="G40">
        <v>748.22400000000005</v>
      </c>
      <c r="H40">
        <f t="shared" si="3"/>
        <v>63.793070972926827</v>
      </c>
      <c r="I40">
        <v>2449.56</v>
      </c>
      <c r="J40">
        <f t="shared" si="4"/>
        <v>68.518587203911324</v>
      </c>
      <c r="K40">
        <v>649.79899999999998</v>
      </c>
      <c r="L40">
        <f t="shared" si="5"/>
        <v>49.333349518098615</v>
      </c>
      <c r="M40">
        <v>179.983</v>
      </c>
      <c r="N40">
        <f t="shared" si="6"/>
        <v>55.223888709225953</v>
      </c>
      <c r="O40">
        <v>284.63600000000002</v>
      </c>
      <c r="P40">
        <f t="shared" si="7"/>
        <v>38.541664690988064</v>
      </c>
      <c r="Q40">
        <v>176.13</v>
      </c>
      <c r="R40">
        <f t="shared" si="8"/>
        <v>72.548991606539133</v>
      </c>
      <c r="S40">
        <v>2387.1999999999998</v>
      </c>
      <c r="U40" s="2">
        <v>4.07</v>
      </c>
      <c r="V40">
        <f t="shared" si="9"/>
        <v>67.27272727272728</v>
      </c>
      <c r="W40">
        <v>728.3</v>
      </c>
      <c r="X40">
        <f t="shared" si="10"/>
        <v>57.8125</v>
      </c>
      <c r="Y40">
        <v>343.04</v>
      </c>
      <c r="AB40">
        <f t="shared" si="12"/>
        <v>50</v>
      </c>
      <c r="AC40">
        <v>497.41</v>
      </c>
      <c r="AD40" s="3">
        <f t="shared" si="13"/>
        <v>48.684210526315795</v>
      </c>
      <c r="AE40" s="3">
        <v>317.83999999999997</v>
      </c>
      <c r="AF40">
        <f t="shared" si="14"/>
        <v>58.730158730158735</v>
      </c>
      <c r="AG40">
        <v>640.34</v>
      </c>
      <c r="AH40">
        <f t="shared" si="14"/>
        <v>58.730158730158735</v>
      </c>
      <c r="AI40">
        <v>238.34</v>
      </c>
      <c r="AJ40">
        <f t="shared" si="15"/>
        <v>78.723404255319153</v>
      </c>
      <c r="AK40">
        <v>1084.9649999999999</v>
      </c>
      <c r="AL40">
        <f t="shared" si="16"/>
        <v>77.083333333333343</v>
      </c>
      <c r="AM40">
        <v>1095.175</v>
      </c>
      <c r="AN40">
        <f t="shared" si="17"/>
        <v>61.666666666666671</v>
      </c>
      <c r="AO40">
        <v>285.18</v>
      </c>
      <c r="AP40">
        <f t="shared" si="18"/>
        <v>77.083333333333343</v>
      </c>
      <c r="AQ40">
        <v>961.27599999999995</v>
      </c>
      <c r="AR40">
        <f t="shared" si="19"/>
        <v>74.000000000000014</v>
      </c>
      <c r="AS40">
        <v>588.41899999999998</v>
      </c>
      <c r="AT40">
        <f t="shared" si="20"/>
        <v>69.8113596465613</v>
      </c>
      <c r="AU40">
        <v>1067.2840000000001</v>
      </c>
      <c r="AV40">
        <f t="shared" si="21"/>
        <v>74.000000000000014</v>
      </c>
      <c r="AW40">
        <v>1171.29</v>
      </c>
      <c r="AX40">
        <f t="shared" si="22"/>
        <v>68.518518518518519</v>
      </c>
      <c r="AY40">
        <v>825.25</v>
      </c>
      <c r="AZ40">
        <f t="shared" si="23"/>
        <v>56.92307692307692</v>
      </c>
      <c r="BA40">
        <v>791.755</v>
      </c>
    </row>
    <row r="41" spans="1:53" x14ac:dyDescent="0.65">
      <c r="A41">
        <v>20.870100000000001</v>
      </c>
      <c r="B41">
        <f t="shared" si="0"/>
        <v>54.285602809207958</v>
      </c>
      <c r="C41">
        <v>204.8</v>
      </c>
      <c r="D41">
        <f t="shared" si="1"/>
        <v>24.516111601222157</v>
      </c>
      <c r="E41">
        <v>150.74</v>
      </c>
      <c r="F41">
        <f t="shared" si="2"/>
        <v>73.076882674874213</v>
      </c>
      <c r="G41">
        <v>875.37400000000002</v>
      </c>
      <c r="H41">
        <f t="shared" si="3"/>
        <v>65.517165603495911</v>
      </c>
      <c r="I41">
        <v>2541.46</v>
      </c>
      <c r="J41">
        <f t="shared" si="4"/>
        <v>70.370395346876847</v>
      </c>
      <c r="K41">
        <v>802.61900000000003</v>
      </c>
      <c r="L41">
        <f t="shared" si="5"/>
        <v>50.666650481901385</v>
      </c>
      <c r="M41">
        <v>181.34</v>
      </c>
      <c r="N41">
        <f t="shared" si="6"/>
        <v>56.716389517709189</v>
      </c>
      <c r="O41">
        <v>299.29000000000002</v>
      </c>
      <c r="P41">
        <f t="shared" si="7"/>
        <v>39.583305673832854</v>
      </c>
      <c r="Q41">
        <v>177.84</v>
      </c>
      <c r="R41">
        <f t="shared" si="8"/>
        <v>74.509726917982576</v>
      </c>
      <c r="S41">
        <v>2914.44</v>
      </c>
      <c r="U41" s="2">
        <v>4.18</v>
      </c>
      <c r="V41">
        <f t="shared" si="9"/>
        <v>69.090909090909093</v>
      </c>
      <c r="W41">
        <v>881.83</v>
      </c>
      <c r="X41">
        <f t="shared" si="10"/>
        <v>59.375</v>
      </c>
      <c r="Y41">
        <v>363.2</v>
      </c>
      <c r="AB41">
        <f t="shared" si="12"/>
        <v>51.351351351351347</v>
      </c>
      <c r="AC41">
        <v>491.12</v>
      </c>
      <c r="AD41" s="3">
        <f t="shared" si="13"/>
        <v>50</v>
      </c>
      <c r="AE41" s="3">
        <v>343.6</v>
      </c>
      <c r="AF41">
        <f t="shared" si="14"/>
        <v>60.317460317460316</v>
      </c>
      <c r="AG41">
        <v>824.42</v>
      </c>
      <c r="AH41">
        <f t="shared" si="14"/>
        <v>60.317460317460316</v>
      </c>
      <c r="AI41">
        <v>244.3</v>
      </c>
      <c r="AJ41">
        <f t="shared" si="15"/>
        <v>80.851063829787222</v>
      </c>
      <c r="AK41">
        <v>1138.9680000000001</v>
      </c>
      <c r="AL41">
        <f t="shared" si="16"/>
        <v>79.166666666666657</v>
      </c>
      <c r="AM41">
        <v>1025.248</v>
      </c>
      <c r="AN41">
        <f t="shared" si="17"/>
        <v>63.333333333333329</v>
      </c>
      <c r="AO41">
        <v>309.02</v>
      </c>
      <c r="AP41">
        <f t="shared" si="18"/>
        <v>79.166666666666657</v>
      </c>
      <c r="AQ41">
        <v>1017.98</v>
      </c>
      <c r="AR41">
        <f t="shared" si="19"/>
        <v>75.999999999999986</v>
      </c>
      <c r="AS41">
        <v>671.22299999999996</v>
      </c>
      <c r="AT41">
        <f t="shared" si="20"/>
        <v>71.698106725573112</v>
      </c>
      <c r="AU41">
        <v>955.54100000000005</v>
      </c>
      <c r="AV41">
        <f t="shared" si="21"/>
        <v>75.999999999999986</v>
      </c>
      <c r="AW41">
        <v>1224.92</v>
      </c>
      <c r="AX41">
        <f t="shared" si="22"/>
        <v>70.370370370370367</v>
      </c>
      <c r="AY41">
        <v>1054.6099999999999</v>
      </c>
      <c r="AZ41">
        <f t="shared" si="23"/>
        <v>58.461538461538453</v>
      </c>
      <c r="BA41">
        <v>806.83399999999995</v>
      </c>
    </row>
    <row r="42" spans="1:53" x14ac:dyDescent="0.65">
      <c r="A42">
        <v>21.4193</v>
      </c>
      <c r="B42">
        <f t="shared" si="0"/>
        <v>55.714137078943949</v>
      </c>
      <c r="C42">
        <v>203.39</v>
      </c>
      <c r="D42">
        <f t="shared" si="1"/>
        <v>25.161256976251085</v>
      </c>
      <c r="E42">
        <v>151.75</v>
      </c>
      <c r="F42">
        <f t="shared" si="2"/>
        <v>74.999912462227442</v>
      </c>
      <c r="G42">
        <v>1002.475</v>
      </c>
      <c r="H42">
        <f t="shared" si="3"/>
        <v>67.24126023406501</v>
      </c>
      <c r="I42">
        <v>2525.4699999999998</v>
      </c>
      <c r="J42">
        <f t="shared" si="4"/>
        <v>72.222203489842371</v>
      </c>
      <c r="K42">
        <v>869.23800000000006</v>
      </c>
      <c r="L42">
        <f t="shared" si="5"/>
        <v>51.999951445704149</v>
      </c>
      <c r="M42">
        <v>177.89699999999999</v>
      </c>
      <c r="N42">
        <f t="shared" si="6"/>
        <v>58.20889032619241</v>
      </c>
      <c r="O42">
        <v>320.471</v>
      </c>
      <c r="P42">
        <f t="shared" si="7"/>
        <v>40.624946656677636</v>
      </c>
      <c r="Q42">
        <v>176.78</v>
      </c>
      <c r="R42">
        <f t="shared" si="8"/>
        <v>76.470462229426033</v>
      </c>
      <c r="S42">
        <v>3194.09</v>
      </c>
      <c r="U42" s="2">
        <v>4.29</v>
      </c>
      <c r="V42">
        <f t="shared" si="9"/>
        <v>70.909090909090907</v>
      </c>
      <c r="W42">
        <v>1088.8499999999999</v>
      </c>
      <c r="X42">
        <f t="shared" si="10"/>
        <v>60.9375</v>
      </c>
      <c r="Y42">
        <v>387.63</v>
      </c>
      <c r="AB42">
        <f t="shared" si="12"/>
        <v>52.702702702702695</v>
      </c>
      <c r="AC42">
        <v>501</v>
      </c>
      <c r="AD42" s="3">
        <f t="shared" si="13"/>
        <v>51.315789473684212</v>
      </c>
      <c r="AE42" s="3">
        <v>361.03</v>
      </c>
      <c r="AF42">
        <f t="shared" si="14"/>
        <v>61.904761904761905</v>
      </c>
      <c r="AG42">
        <v>1119.73</v>
      </c>
      <c r="AH42">
        <f t="shared" si="14"/>
        <v>61.904761904761905</v>
      </c>
      <c r="AI42">
        <v>251.03</v>
      </c>
      <c r="AJ42">
        <f t="shared" si="15"/>
        <v>82.978723404255319</v>
      </c>
      <c r="AK42">
        <v>1185.07</v>
      </c>
      <c r="AL42">
        <f t="shared" si="16"/>
        <v>81.25</v>
      </c>
      <c r="AM42">
        <v>989.29700000000003</v>
      </c>
      <c r="AN42">
        <f t="shared" si="17"/>
        <v>65</v>
      </c>
      <c r="AO42">
        <v>336.82</v>
      </c>
      <c r="AP42">
        <f t="shared" si="18"/>
        <v>81.25</v>
      </c>
      <c r="AQ42">
        <v>1017.025</v>
      </c>
      <c r="AR42">
        <f t="shared" si="19"/>
        <v>78</v>
      </c>
      <c r="AS42">
        <v>715.54899999999998</v>
      </c>
      <c r="AT42">
        <f t="shared" si="20"/>
        <v>73.584853804584952</v>
      </c>
      <c r="AU42">
        <v>841.35299999999995</v>
      </c>
      <c r="AV42">
        <f t="shared" si="21"/>
        <v>78</v>
      </c>
      <c r="AW42">
        <v>1190.1199999999999</v>
      </c>
      <c r="AX42">
        <f t="shared" si="22"/>
        <v>72.222222222222214</v>
      </c>
      <c r="AY42">
        <v>1209.18</v>
      </c>
      <c r="AZ42">
        <f t="shared" si="23"/>
        <v>60</v>
      </c>
      <c r="BA42">
        <v>829.57799999999997</v>
      </c>
    </row>
    <row r="43" spans="1:53" x14ac:dyDescent="0.65">
      <c r="A43">
        <v>21.968499999999999</v>
      </c>
      <c r="B43">
        <f t="shared" si="0"/>
        <v>57.142671348679933</v>
      </c>
      <c r="C43">
        <v>207.62</v>
      </c>
      <c r="D43">
        <f t="shared" si="1"/>
        <v>25.80640235128001</v>
      </c>
      <c r="E43">
        <v>150.77000000000001</v>
      </c>
      <c r="F43">
        <f t="shared" si="2"/>
        <v>76.922942249580686</v>
      </c>
      <c r="G43">
        <v>1040.6859999999999</v>
      </c>
      <c r="H43">
        <f t="shared" si="3"/>
        <v>68.965354864634094</v>
      </c>
      <c r="I43">
        <v>2411.3000000000002</v>
      </c>
      <c r="J43">
        <f t="shared" si="4"/>
        <v>74.074011632807895</v>
      </c>
      <c r="K43">
        <v>906.95500000000004</v>
      </c>
      <c r="L43">
        <f t="shared" si="5"/>
        <v>53.333252409506926</v>
      </c>
      <c r="M43">
        <v>179.84</v>
      </c>
      <c r="N43">
        <f t="shared" si="6"/>
        <v>59.701391134675639</v>
      </c>
      <c r="O43">
        <v>334.86099999999999</v>
      </c>
      <c r="P43">
        <f t="shared" si="7"/>
        <v>41.666587639522426</v>
      </c>
      <c r="Q43">
        <v>177.64</v>
      </c>
      <c r="R43">
        <f t="shared" si="8"/>
        <v>78.431197540869476</v>
      </c>
      <c r="S43">
        <v>2949.09</v>
      </c>
      <c r="U43" s="2">
        <v>4.4000000000000004</v>
      </c>
      <c r="V43">
        <f t="shared" si="9"/>
        <v>72.727272727272734</v>
      </c>
      <c r="W43">
        <v>1312.64</v>
      </c>
      <c r="X43">
        <f t="shared" si="10"/>
        <v>62.5</v>
      </c>
      <c r="Y43">
        <v>401.71</v>
      </c>
      <c r="AB43">
        <f t="shared" si="12"/>
        <v>54.054054054054056</v>
      </c>
      <c r="AC43">
        <v>477.2</v>
      </c>
      <c r="AD43" s="3">
        <f t="shared" si="13"/>
        <v>52.631578947368432</v>
      </c>
      <c r="AE43" s="3">
        <v>375.23</v>
      </c>
      <c r="AF43">
        <f t="shared" si="14"/>
        <v>63.492063492063501</v>
      </c>
      <c r="AG43">
        <v>1499.06</v>
      </c>
      <c r="AH43">
        <f t="shared" si="14"/>
        <v>63.492063492063501</v>
      </c>
      <c r="AI43">
        <v>266.55</v>
      </c>
      <c r="AJ43">
        <f t="shared" si="15"/>
        <v>85.106382978723417</v>
      </c>
      <c r="AK43">
        <v>999.45699999999999</v>
      </c>
      <c r="AL43">
        <f t="shared" si="16"/>
        <v>83.333333333333343</v>
      </c>
      <c r="AM43">
        <v>931.66099999999994</v>
      </c>
      <c r="AN43">
        <f t="shared" si="17"/>
        <v>66.666666666666671</v>
      </c>
      <c r="AO43">
        <v>365.87</v>
      </c>
      <c r="AP43">
        <f t="shared" si="18"/>
        <v>83.333333333333343</v>
      </c>
      <c r="AQ43">
        <v>1025.93</v>
      </c>
      <c r="AR43">
        <f t="shared" si="19"/>
        <v>80</v>
      </c>
      <c r="AS43">
        <v>782.39800000000002</v>
      </c>
      <c r="AT43">
        <f t="shared" si="20"/>
        <v>75.471600883596764</v>
      </c>
      <c r="AU43">
        <v>740.50900000000001</v>
      </c>
      <c r="AV43">
        <f t="shared" si="21"/>
        <v>80</v>
      </c>
      <c r="AW43">
        <v>1020.09</v>
      </c>
      <c r="AX43">
        <f t="shared" si="22"/>
        <v>74.074074074074076</v>
      </c>
      <c r="AY43">
        <v>1450.52</v>
      </c>
      <c r="AZ43">
        <f t="shared" si="23"/>
        <v>61.53846153846154</v>
      </c>
      <c r="BA43">
        <v>837.76400000000001</v>
      </c>
    </row>
    <row r="44" spans="1:53" x14ac:dyDescent="0.65">
      <c r="A44">
        <v>22.517800000000001</v>
      </c>
      <c r="B44">
        <f t="shared" si="0"/>
        <v>58.571465730264016</v>
      </c>
      <c r="C44">
        <v>224.18</v>
      </c>
      <c r="D44">
        <f t="shared" si="1"/>
        <v>26.451665196333522</v>
      </c>
      <c r="E44">
        <v>149.01</v>
      </c>
      <c r="F44">
        <f t="shared" si="2"/>
        <v>78.846322188024132</v>
      </c>
      <c r="G44">
        <v>1101.556</v>
      </c>
      <c r="H44">
        <f t="shared" si="3"/>
        <v>70.689763423577276</v>
      </c>
      <c r="I44">
        <v>2095.63</v>
      </c>
      <c r="J44">
        <f t="shared" si="4"/>
        <v>75.926156958610818</v>
      </c>
      <c r="K44">
        <v>915.34299999999996</v>
      </c>
      <c r="L44">
        <f t="shared" si="5"/>
        <v>54.666796144788911</v>
      </c>
      <c r="M44">
        <v>187.74100000000001</v>
      </c>
      <c r="N44">
        <f t="shared" si="6"/>
        <v>61.194163702228153</v>
      </c>
      <c r="O44">
        <v>338.07900000000001</v>
      </c>
      <c r="P44">
        <f t="shared" si="7"/>
        <v>42.708418287513403</v>
      </c>
      <c r="Q44">
        <v>180.83</v>
      </c>
      <c r="R44">
        <f t="shared" si="8"/>
        <v>80.392289868939201</v>
      </c>
      <c r="S44">
        <v>2424.7600000000002</v>
      </c>
      <c r="U44" s="2">
        <v>4.51</v>
      </c>
      <c r="V44">
        <f t="shared" si="9"/>
        <v>74.545454545454547</v>
      </c>
      <c r="W44">
        <v>1521.7</v>
      </c>
      <c r="X44">
        <f t="shared" si="10"/>
        <v>64.0625</v>
      </c>
      <c r="Y44">
        <v>430.94</v>
      </c>
      <c r="AB44">
        <f t="shared" si="12"/>
        <v>55.405405405405396</v>
      </c>
      <c r="AC44">
        <v>491.76</v>
      </c>
      <c r="AD44" s="3">
        <f t="shared" si="13"/>
        <v>53.94736842105263</v>
      </c>
      <c r="AE44" s="3">
        <v>395.54</v>
      </c>
      <c r="AF44">
        <f t="shared" si="14"/>
        <v>65.079365079365076</v>
      </c>
      <c r="AG44">
        <v>1889.35</v>
      </c>
      <c r="AH44">
        <f t="shared" si="14"/>
        <v>65.079365079365076</v>
      </c>
      <c r="AI44">
        <v>293.39999999999998</v>
      </c>
      <c r="AJ44">
        <f t="shared" si="15"/>
        <v>87.234042553191486</v>
      </c>
      <c r="AK44">
        <v>793.44299999999998</v>
      </c>
      <c r="AL44">
        <f t="shared" si="16"/>
        <v>85.416666666666657</v>
      </c>
      <c r="AM44">
        <v>853.57100000000003</v>
      </c>
      <c r="AN44">
        <f t="shared" si="17"/>
        <v>68.333333333333329</v>
      </c>
      <c r="AO44">
        <v>408.9</v>
      </c>
      <c r="AP44">
        <f t="shared" si="18"/>
        <v>85.416666666666657</v>
      </c>
      <c r="AQ44">
        <v>979.89200000000005</v>
      </c>
      <c r="AR44">
        <f t="shared" si="19"/>
        <v>82</v>
      </c>
      <c r="AS44">
        <v>826.47299999999996</v>
      </c>
      <c r="AT44">
        <f t="shared" si="20"/>
        <v>77.358691507233331</v>
      </c>
      <c r="AU44">
        <v>663.15099999999995</v>
      </c>
      <c r="AV44">
        <f t="shared" si="21"/>
        <v>82</v>
      </c>
      <c r="AW44">
        <v>812.71</v>
      </c>
      <c r="AX44">
        <f t="shared" si="22"/>
        <v>75.925925925925924</v>
      </c>
      <c r="AY44">
        <v>1667.5</v>
      </c>
      <c r="AZ44">
        <f t="shared" si="23"/>
        <v>63.076923076923073</v>
      </c>
      <c r="BA44">
        <v>875.72199999999998</v>
      </c>
    </row>
    <row r="45" spans="1:53" x14ac:dyDescent="0.65">
      <c r="A45">
        <v>23.067</v>
      </c>
      <c r="B45">
        <f t="shared" si="0"/>
        <v>60</v>
      </c>
      <c r="C45">
        <v>233.68</v>
      </c>
      <c r="D45">
        <f t="shared" si="1"/>
        <v>27.09681057136245</v>
      </c>
      <c r="E45">
        <v>147.41</v>
      </c>
      <c r="F45">
        <f t="shared" si="2"/>
        <v>80.769351975377361</v>
      </c>
      <c r="G45">
        <v>1054.182</v>
      </c>
      <c r="H45">
        <f t="shared" si="3"/>
        <v>72.413858054146374</v>
      </c>
      <c r="I45">
        <v>1637.58</v>
      </c>
      <c r="J45">
        <f t="shared" si="4"/>
        <v>77.777965101576328</v>
      </c>
      <c r="K45">
        <v>865.81500000000005</v>
      </c>
      <c r="L45">
        <f t="shared" si="5"/>
        <v>56.000097108591682</v>
      </c>
      <c r="M45">
        <v>203.083</v>
      </c>
      <c r="N45">
        <f t="shared" si="6"/>
        <v>62.686664510711388</v>
      </c>
      <c r="O45">
        <v>370.64499999999998</v>
      </c>
      <c r="P45">
        <f t="shared" si="7"/>
        <v>43.750059270358186</v>
      </c>
      <c r="Q45">
        <v>205.58</v>
      </c>
      <c r="R45">
        <f t="shared" si="8"/>
        <v>82.353025180382659</v>
      </c>
      <c r="S45">
        <v>1820.03</v>
      </c>
      <c r="U45" s="2">
        <v>4.62</v>
      </c>
      <c r="V45">
        <f t="shared" si="9"/>
        <v>76.363636363636374</v>
      </c>
      <c r="W45">
        <v>1651.63</v>
      </c>
      <c r="X45">
        <f t="shared" si="10"/>
        <v>65.625</v>
      </c>
      <c r="Y45">
        <v>486.37</v>
      </c>
      <c r="AB45">
        <f t="shared" si="12"/>
        <v>56.756756756756758</v>
      </c>
      <c r="AC45">
        <v>464.77</v>
      </c>
      <c r="AD45" s="3">
        <f t="shared" si="13"/>
        <v>55.26315789473685</v>
      </c>
      <c r="AE45" s="3">
        <v>439.8</v>
      </c>
      <c r="AF45">
        <f t="shared" si="14"/>
        <v>66.666666666666671</v>
      </c>
      <c r="AG45">
        <v>2226.25</v>
      </c>
      <c r="AH45">
        <f t="shared" si="14"/>
        <v>66.666666666666671</v>
      </c>
      <c r="AI45">
        <v>339.15</v>
      </c>
      <c r="AJ45">
        <f t="shared" si="15"/>
        <v>89.361702127659584</v>
      </c>
      <c r="AK45">
        <v>604.04499999999996</v>
      </c>
      <c r="AL45">
        <f t="shared" si="16"/>
        <v>87.5</v>
      </c>
      <c r="AM45">
        <v>780.42100000000005</v>
      </c>
      <c r="AN45">
        <f t="shared" si="17"/>
        <v>70</v>
      </c>
      <c r="AO45">
        <v>477.93</v>
      </c>
      <c r="AP45">
        <f t="shared" si="18"/>
        <v>87.5</v>
      </c>
      <c r="AQ45">
        <v>906.26700000000005</v>
      </c>
      <c r="AR45">
        <f t="shared" si="19"/>
        <v>84</v>
      </c>
      <c r="AS45">
        <v>910.98500000000001</v>
      </c>
      <c r="AT45">
        <f t="shared" si="20"/>
        <v>79.245438586245172</v>
      </c>
      <c r="AU45">
        <v>593.74300000000005</v>
      </c>
      <c r="AV45">
        <f t="shared" si="21"/>
        <v>84</v>
      </c>
      <c r="AW45">
        <v>649.45000000000005</v>
      </c>
      <c r="AX45">
        <f t="shared" si="22"/>
        <v>77.777777777777786</v>
      </c>
      <c r="AY45">
        <v>1596.17</v>
      </c>
      <c r="AZ45">
        <f t="shared" si="23"/>
        <v>64.615384615384613</v>
      </c>
      <c r="BA45">
        <v>869.83500000000004</v>
      </c>
    </row>
    <row r="46" spans="1:53" x14ac:dyDescent="0.65">
      <c r="A46">
        <v>23.616199999999999</v>
      </c>
      <c r="B46">
        <f t="shared" si="0"/>
        <v>61.428534269735977</v>
      </c>
      <c r="C46">
        <v>267.79000000000002</v>
      </c>
      <c r="D46">
        <f t="shared" si="1"/>
        <v>27.741955946391379</v>
      </c>
      <c r="E46">
        <v>147.49</v>
      </c>
      <c r="F46">
        <f t="shared" si="2"/>
        <v>82.692381762730619</v>
      </c>
      <c r="G46">
        <v>957.53499999999997</v>
      </c>
      <c r="H46">
        <f t="shared" si="3"/>
        <v>74.137952684715458</v>
      </c>
      <c r="I46">
        <v>1163.21</v>
      </c>
      <c r="J46">
        <f t="shared" si="4"/>
        <v>79.629773244541852</v>
      </c>
      <c r="K46">
        <v>739.86400000000003</v>
      </c>
      <c r="L46">
        <f t="shared" si="5"/>
        <v>57.333398072394445</v>
      </c>
      <c r="M46">
        <v>220.565</v>
      </c>
      <c r="N46">
        <f t="shared" si="6"/>
        <v>64.17916531919461</v>
      </c>
      <c r="O46">
        <v>434.77300000000002</v>
      </c>
      <c r="P46">
        <f t="shared" si="7"/>
        <v>44.791700253202968</v>
      </c>
      <c r="Q46">
        <v>207.9</v>
      </c>
      <c r="R46">
        <f t="shared" si="8"/>
        <v>84.313760491826102</v>
      </c>
      <c r="S46">
        <v>1281.97</v>
      </c>
      <c r="U46" s="2">
        <v>4.7300000000000004</v>
      </c>
      <c r="V46">
        <f t="shared" si="9"/>
        <v>78.181818181818187</v>
      </c>
      <c r="W46">
        <v>1674.16</v>
      </c>
      <c r="X46">
        <f t="shared" si="10"/>
        <v>67.187500000000014</v>
      </c>
      <c r="Y46">
        <v>569.38</v>
      </c>
      <c r="AB46">
        <f t="shared" si="12"/>
        <v>58.108108108108112</v>
      </c>
      <c r="AC46">
        <v>485.12</v>
      </c>
      <c r="AD46" s="3">
        <f t="shared" si="13"/>
        <v>56.578947368421062</v>
      </c>
      <c r="AE46" s="3">
        <v>499.57</v>
      </c>
      <c r="AF46">
        <f t="shared" si="14"/>
        <v>68.253968253968267</v>
      </c>
      <c r="AG46">
        <v>2586.67</v>
      </c>
      <c r="AH46">
        <f t="shared" si="14"/>
        <v>68.253968253968267</v>
      </c>
      <c r="AI46">
        <v>326.83999999999997</v>
      </c>
      <c r="AJ46">
        <f t="shared" si="15"/>
        <v>91.489361702127667</v>
      </c>
      <c r="AK46">
        <v>500.22</v>
      </c>
      <c r="AL46">
        <f t="shared" si="16"/>
        <v>89.583333333333343</v>
      </c>
      <c r="AM46">
        <v>706.95100000000002</v>
      </c>
      <c r="AN46">
        <f t="shared" si="17"/>
        <v>71.666666666666686</v>
      </c>
      <c r="AO46">
        <v>660.48</v>
      </c>
      <c r="AP46">
        <f t="shared" si="18"/>
        <v>89.583333333333343</v>
      </c>
      <c r="AQ46">
        <v>873.61500000000001</v>
      </c>
      <c r="AR46">
        <f t="shared" si="19"/>
        <v>86.000000000000014</v>
      </c>
      <c r="AS46">
        <v>892.79300000000001</v>
      </c>
      <c r="AT46">
        <f t="shared" si="20"/>
        <v>81.132185665256983</v>
      </c>
      <c r="AU46">
        <v>533.15499999999997</v>
      </c>
      <c r="AV46">
        <f t="shared" si="21"/>
        <v>86.000000000000014</v>
      </c>
      <c r="AW46">
        <v>547.16999999999996</v>
      </c>
      <c r="AX46">
        <f t="shared" si="22"/>
        <v>79.629629629629633</v>
      </c>
      <c r="AY46">
        <v>1381.76</v>
      </c>
      <c r="AZ46">
        <f t="shared" si="23"/>
        <v>66.153846153846146</v>
      </c>
      <c r="BA46">
        <v>852.38</v>
      </c>
    </row>
    <row r="47" spans="1:53" x14ac:dyDescent="0.65">
      <c r="A47">
        <v>24.165400000000002</v>
      </c>
      <c r="B47">
        <f t="shared" si="0"/>
        <v>62.857068539471975</v>
      </c>
      <c r="C47">
        <v>307.39999999999998</v>
      </c>
      <c r="D47">
        <f t="shared" si="1"/>
        <v>28.387101321420303</v>
      </c>
      <c r="E47">
        <v>154.13999999999999</v>
      </c>
      <c r="F47">
        <f t="shared" si="2"/>
        <v>84.615411550083863</v>
      </c>
      <c r="G47">
        <v>851.11900000000003</v>
      </c>
      <c r="H47">
        <f t="shared" si="3"/>
        <v>75.862047315284556</v>
      </c>
      <c r="I47">
        <v>799.84</v>
      </c>
      <c r="J47">
        <f t="shared" si="4"/>
        <v>81.48158138750739</v>
      </c>
      <c r="K47">
        <v>610.94899999999996</v>
      </c>
      <c r="L47">
        <f t="shared" si="5"/>
        <v>58.666699036197222</v>
      </c>
      <c r="M47">
        <v>226.86799999999999</v>
      </c>
      <c r="N47">
        <f t="shared" si="6"/>
        <v>65.671666127677852</v>
      </c>
      <c r="O47">
        <v>498.24099999999999</v>
      </c>
      <c r="P47">
        <f t="shared" si="7"/>
        <v>45.833341236047765</v>
      </c>
      <c r="Q47">
        <v>204.19</v>
      </c>
      <c r="R47">
        <f t="shared" si="8"/>
        <v>86.274495803269573</v>
      </c>
      <c r="S47">
        <v>930.08</v>
      </c>
      <c r="U47" s="2">
        <v>4.84</v>
      </c>
      <c r="V47">
        <f t="shared" si="9"/>
        <v>80</v>
      </c>
      <c r="W47">
        <v>1557.59</v>
      </c>
      <c r="X47">
        <f t="shared" si="10"/>
        <v>68.75</v>
      </c>
      <c r="Y47">
        <v>717.84</v>
      </c>
      <c r="AB47">
        <f t="shared" si="12"/>
        <v>59.459459459459453</v>
      </c>
      <c r="AC47">
        <v>503.74</v>
      </c>
      <c r="AD47" s="3">
        <f t="shared" si="13"/>
        <v>57.894736842105267</v>
      </c>
      <c r="AE47" s="3">
        <v>577.79999999999995</v>
      </c>
      <c r="AF47">
        <f t="shared" si="14"/>
        <v>69.841269841269835</v>
      </c>
      <c r="AG47">
        <v>2759.96</v>
      </c>
      <c r="AH47">
        <f t="shared" si="14"/>
        <v>69.841269841269835</v>
      </c>
      <c r="AI47">
        <v>344.84</v>
      </c>
      <c r="AJ47">
        <f t="shared" si="15"/>
        <v>93.61702127659575</v>
      </c>
      <c r="AK47">
        <v>435.23200000000003</v>
      </c>
      <c r="AL47">
        <f t="shared" si="16"/>
        <v>91.666666666666657</v>
      </c>
      <c r="AM47">
        <v>595.71699999999998</v>
      </c>
      <c r="AN47">
        <f t="shared" si="17"/>
        <v>73.333333333333343</v>
      </c>
      <c r="AO47">
        <v>882.64</v>
      </c>
      <c r="AP47">
        <f t="shared" si="18"/>
        <v>91.666666666666657</v>
      </c>
      <c r="AQ47">
        <v>822.96799999999996</v>
      </c>
      <c r="AR47">
        <f t="shared" si="19"/>
        <v>88</v>
      </c>
      <c r="AS47">
        <v>814.74199999999996</v>
      </c>
      <c r="AT47">
        <f t="shared" si="20"/>
        <v>83.018932744268824</v>
      </c>
      <c r="AU47">
        <v>511.81799999999998</v>
      </c>
      <c r="AV47">
        <f t="shared" si="21"/>
        <v>88</v>
      </c>
      <c r="AW47">
        <v>474.24</v>
      </c>
      <c r="AX47">
        <f t="shared" si="22"/>
        <v>81.481481481481481</v>
      </c>
      <c r="AY47">
        <v>1139.8399999999999</v>
      </c>
      <c r="AZ47">
        <f t="shared" si="23"/>
        <v>67.692307692307679</v>
      </c>
      <c r="BA47">
        <v>887.89800000000002</v>
      </c>
    </row>
    <row r="48" spans="1:53" x14ac:dyDescent="0.65">
      <c r="A48">
        <v>24.714600000000001</v>
      </c>
      <c r="B48">
        <f t="shared" si="0"/>
        <v>64.285602809207958</v>
      </c>
      <c r="C48">
        <v>353.98</v>
      </c>
      <c r="D48">
        <f t="shared" si="1"/>
        <v>29.032246696449231</v>
      </c>
      <c r="E48">
        <v>154.30000000000001</v>
      </c>
      <c r="F48">
        <f t="shared" si="2"/>
        <v>86.538441337437106</v>
      </c>
      <c r="G48">
        <v>761.94600000000003</v>
      </c>
      <c r="H48">
        <f t="shared" si="3"/>
        <v>77.58614194585364</v>
      </c>
      <c r="I48">
        <v>583.16</v>
      </c>
      <c r="J48">
        <f t="shared" si="4"/>
        <v>83.3333895304729</v>
      </c>
      <c r="K48">
        <v>482.74299999999999</v>
      </c>
      <c r="L48">
        <f t="shared" si="5"/>
        <v>60</v>
      </c>
      <c r="M48">
        <v>251.02099999999999</v>
      </c>
      <c r="N48">
        <f t="shared" si="6"/>
        <v>67.164166936161081</v>
      </c>
      <c r="O48">
        <v>548.63699999999994</v>
      </c>
      <c r="P48">
        <f t="shared" si="7"/>
        <v>46.874982218892548</v>
      </c>
      <c r="Q48">
        <v>205.53</v>
      </c>
      <c r="R48">
        <f t="shared" si="8"/>
        <v>88.235231114713017</v>
      </c>
      <c r="S48">
        <v>735.25</v>
      </c>
      <c r="U48" s="2">
        <v>4.95</v>
      </c>
      <c r="V48">
        <f t="shared" si="9"/>
        <v>81.818181818181827</v>
      </c>
      <c r="W48">
        <v>1356.17</v>
      </c>
      <c r="X48">
        <f t="shared" si="10"/>
        <v>70.3125</v>
      </c>
      <c r="Y48">
        <v>858.52</v>
      </c>
      <c r="AB48">
        <f t="shared" si="12"/>
        <v>60.810810810810814</v>
      </c>
      <c r="AC48">
        <v>488.3</v>
      </c>
      <c r="AD48" s="3">
        <f t="shared" si="13"/>
        <v>59.21052631578948</v>
      </c>
      <c r="AE48" s="3">
        <v>642.66</v>
      </c>
      <c r="AF48">
        <f t="shared" si="14"/>
        <v>71.428571428571431</v>
      </c>
      <c r="AG48">
        <v>2684.8</v>
      </c>
      <c r="AH48">
        <f t="shared" si="14"/>
        <v>71.428571428571431</v>
      </c>
      <c r="AI48">
        <v>397.74</v>
      </c>
      <c r="AJ48">
        <f t="shared" si="15"/>
        <v>95.744680851063833</v>
      </c>
      <c r="AK48">
        <v>380.83</v>
      </c>
      <c r="AL48">
        <f t="shared" si="16"/>
        <v>93.75</v>
      </c>
      <c r="AM48">
        <v>477.61900000000003</v>
      </c>
      <c r="AN48">
        <f t="shared" si="17"/>
        <v>75.000000000000014</v>
      </c>
      <c r="AO48">
        <v>1273.6600000000001</v>
      </c>
      <c r="AP48">
        <f t="shared" si="18"/>
        <v>93.75</v>
      </c>
      <c r="AQ48">
        <v>814.81399999999996</v>
      </c>
      <c r="AR48">
        <f t="shared" si="19"/>
        <v>90</v>
      </c>
      <c r="AS48">
        <v>671.89700000000005</v>
      </c>
      <c r="AT48">
        <f t="shared" si="20"/>
        <v>84.90567982328065</v>
      </c>
      <c r="AU48">
        <v>511.17899999999997</v>
      </c>
      <c r="AV48">
        <f t="shared" si="21"/>
        <v>90</v>
      </c>
      <c r="AW48">
        <v>420.27</v>
      </c>
      <c r="AX48">
        <f t="shared" si="22"/>
        <v>83.333333333333329</v>
      </c>
      <c r="AY48">
        <v>916.11</v>
      </c>
      <c r="AZ48">
        <f t="shared" si="23"/>
        <v>69.230769230769226</v>
      </c>
      <c r="BA48">
        <v>920.80700000000002</v>
      </c>
    </row>
    <row r="49" spans="1:53" x14ac:dyDescent="0.65">
      <c r="A49">
        <v>25.2638</v>
      </c>
      <c r="B49">
        <f t="shared" si="0"/>
        <v>65.714137078943949</v>
      </c>
      <c r="C49">
        <v>410.23</v>
      </c>
      <c r="D49">
        <f t="shared" si="1"/>
        <v>29.67739207147816</v>
      </c>
      <c r="E49">
        <v>145.30000000000001</v>
      </c>
      <c r="F49">
        <f t="shared" si="2"/>
        <v>88.46147112479035</v>
      </c>
      <c r="G49">
        <v>675.21699999999998</v>
      </c>
      <c r="H49">
        <f t="shared" si="3"/>
        <v>79.310236576422739</v>
      </c>
      <c r="I49">
        <v>495.65</v>
      </c>
      <c r="J49">
        <f t="shared" si="4"/>
        <v>85.185197673438424</v>
      </c>
      <c r="K49">
        <v>368.31900000000002</v>
      </c>
      <c r="L49">
        <f t="shared" si="5"/>
        <v>61.33330096380277</v>
      </c>
      <c r="M49">
        <v>277.45600000000002</v>
      </c>
      <c r="N49">
        <f t="shared" si="6"/>
        <v>68.656667744644309</v>
      </c>
      <c r="O49">
        <v>648.84799999999996</v>
      </c>
      <c r="P49">
        <f t="shared" si="7"/>
        <v>47.916623201737337</v>
      </c>
      <c r="Q49">
        <v>212.29</v>
      </c>
      <c r="R49">
        <f t="shared" si="8"/>
        <v>90.195966426156474</v>
      </c>
      <c r="S49">
        <v>594.25</v>
      </c>
      <c r="U49" s="2">
        <v>5.0599999999999996</v>
      </c>
      <c r="V49">
        <f t="shared" si="9"/>
        <v>83.636363636363626</v>
      </c>
      <c r="W49">
        <v>1128.8900000000001</v>
      </c>
      <c r="X49">
        <f t="shared" si="10"/>
        <v>71.874999999999986</v>
      </c>
      <c r="Y49">
        <v>986.08</v>
      </c>
      <c r="AB49">
        <f t="shared" si="12"/>
        <v>62.162162162162147</v>
      </c>
      <c r="AC49">
        <v>501.79</v>
      </c>
      <c r="AD49" s="3">
        <f t="shared" si="13"/>
        <v>60.526315789473685</v>
      </c>
      <c r="AE49" s="3">
        <v>720.51</v>
      </c>
      <c r="AF49">
        <f t="shared" si="14"/>
        <v>73.015873015873012</v>
      </c>
      <c r="AG49">
        <v>2637.9</v>
      </c>
      <c r="AH49">
        <f t="shared" si="14"/>
        <v>73.015873015873012</v>
      </c>
      <c r="AI49">
        <v>429.11</v>
      </c>
      <c r="AJ49">
        <f t="shared" si="15"/>
        <v>97.872340425531917</v>
      </c>
      <c r="AK49">
        <v>357.86099999999999</v>
      </c>
      <c r="AL49">
        <f t="shared" si="16"/>
        <v>95.833333333333329</v>
      </c>
      <c r="AM49">
        <v>358.54899999999998</v>
      </c>
      <c r="AN49">
        <f t="shared" si="17"/>
        <v>76.666666666666657</v>
      </c>
      <c r="AO49">
        <v>1581.9</v>
      </c>
      <c r="AP49">
        <f t="shared" si="18"/>
        <v>95.833333333333329</v>
      </c>
      <c r="AQ49">
        <v>685.98699999999997</v>
      </c>
      <c r="AR49">
        <f t="shared" si="19"/>
        <v>92</v>
      </c>
      <c r="AS49">
        <v>523.46</v>
      </c>
      <c r="AT49">
        <f t="shared" si="20"/>
        <v>86.792426902292476</v>
      </c>
      <c r="AU49">
        <v>461.56</v>
      </c>
      <c r="AV49">
        <f t="shared" si="21"/>
        <v>92</v>
      </c>
      <c r="AW49">
        <v>368.75</v>
      </c>
      <c r="AX49">
        <f t="shared" si="22"/>
        <v>85.185185185185176</v>
      </c>
      <c r="AY49">
        <v>742.52</v>
      </c>
      <c r="AZ49">
        <f t="shared" si="23"/>
        <v>70.769230769230759</v>
      </c>
      <c r="BA49">
        <v>978.55</v>
      </c>
    </row>
    <row r="50" spans="1:53" x14ac:dyDescent="0.65">
      <c r="A50">
        <v>25.812999999999999</v>
      </c>
      <c r="B50">
        <f t="shared" si="0"/>
        <v>67.142671348679926</v>
      </c>
      <c r="C50">
        <v>491.93</v>
      </c>
      <c r="D50">
        <f t="shared" si="1"/>
        <v>30.322537446507088</v>
      </c>
      <c r="E50">
        <v>149.47</v>
      </c>
      <c r="F50">
        <f t="shared" si="2"/>
        <v>90.384500912143579</v>
      </c>
      <c r="G50">
        <v>582.34799999999996</v>
      </c>
      <c r="H50">
        <f t="shared" si="3"/>
        <v>81.034331206991823</v>
      </c>
      <c r="I50">
        <v>431.54</v>
      </c>
      <c r="J50">
        <f t="shared" si="4"/>
        <v>87.037005816403948</v>
      </c>
      <c r="K50">
        <v>301.34399999999999</v>
      </c>
      <c r="L50">
        <f t="shared" si="5"/>
        <v>62.666601927605534</v>
      </c>
      <c r="M50">
        <v>277.24900000000002</v>
      </c>
      <c r="N50">
        <f t="shared" si="6"/>
        <v>70.149168553127538</v>
      </c>
      <c r="O50">
        <v>811.08600000000001</v>
      </c>
      <c r="P50">
        <f t="shared" si="7"/>
        <v>48.95826418458212</v>
      </c>
      <c r="Q50">
        <v>206.17</v>
      </c>
      <c r="R50">
        <f t="shared" si="8"/>
        <v>92.156701737599917</v>
      </c>
      <c r="S50">
        <v>497.1</v>
      </c>
      <c r="U50" s="2">
        <v>5.17</v>
      </c>
      <c r="V50">
        <f t="shared" si="9"/>
        <v>85.454545454545467</v>
      </c>
      <c r="W50">
        <v>953.75</v>
      </c>
      <c r="X50">
        <f t="shared" si="10"/>
        <v>73.4375</v>
      </c>
      <c r="Y50">
        <v>1249.57</v>
      </c>
      <c r="AB50">
        <f t="shared" si="12"/>
        <v>63.513513513513509</v>
      </c>
      <c r="AC50">
        <v>514.78</v>
      </c>
      <c r="AD50" s="3">
        <f t="shared" si="13"/>
        <v>61.842105263157897</v>
      </c>
      <c r="AE50" s="3">
        <v>793.1</v>
      </c>
      <c r="AF50">
        <f t="shared" si="14"/>
        <v>74.603174603174608</v>
      </c>
      <c r="AG50">
        <v>2554.0500000000002</v>
      </c>
      <c r="AH50">
        <f t="shared" si="14"/>
        <v>74.603174603174608</v>
      </c>
      <c r="AI50">
        <v>508.88</v>
      </c>
      <c r="AJ50">
        <f t="shared" si="15"/>
        <v>100</v>
      </c>
      <c r="AK50">
        <v>348.23099999999999</v>
      </c>
      <c r="AL50">
        <f t="shared" si="16"/>
        <v>97.916666666666657</v>
      </c>
      <c r="AM50">
        <v>318.51799999999997</v>
      </c>
      <c r="AN50">
        <f t="shared" si="17"/>
        <v>78.333333333333329</v>
      </c>
      <c r="AO50">
        <v>1697.45</v>
      </c>
      <c r="AP50">
        <f t="shared" si="18"/>
        <v>97.916666666666657</v>
      </c>
      <c r="AQ50">
        <v>577.75099999999998</v>
      </c>
      <c r="AR50">
        <f t="shared" si="19"/>
        <v>94</v>
      </c>
      <c r="AS50">
        <v>385.66399999999999</v>
      </c>
      <c r="AT50">
        <f t="shared" si="20"/>
        <v>88.679173981304288</v>
      </c>
      <c r="AU50">
        <v>433.78399999999999</v>
      </c>
      <c r="AV50">
        <f t="shared" si="21"/>
        <v>94</v>
      </c>
      <c r="AW50">
        <v>365.19</v>
      </c>
      <c r="AX50">
        <f t="shared" si="22"/>
        <v>87.037037037037038</v>
      </c>
      <c r="AY50">
        <v>617.04</v>
      </c>
      <c r="AZ50">
        <f t="shared" si="23"/>
        <v>72.307692307692307</v>
      </c>
      <c r="BA50">
        <v>1047.797</v>
      </c>
    </row>
    <row r="51" spans="1:53" x14ac:dyDescent="0.65">
      <c r="A51">
        <v>26.362300000000001</v>
      </c>
      <c r="B51">
        <f t="shared" si="0"/>
        <v>68.571465730264009</v>
      </c>
      <c r="C51">
        <v>579.28</v>
      </c>
      <c r="D51">
        <f t="shared" si="1"/>
        <v>30.9678002915606</v>
      </c>
      <c r="E51">
        <v>151.01</v>
      </c>
      <c r="F51">
        <f t="shared" si="2"/>
        <v>92.307880850587026</v>
      </c>
      <c r="G51">
        <v>524.755</v>
      </c>
      <c r="H51">
        <f t="shared" si="3"/>
        <v>82.758739765935005</v>
      </c>
      <c r="I51">
        <v>361.62</v>
      </c>
      <c r="J51">
        <f t="shared" si="4"/>
        <v>88.88915114220687</v>
      </c>
      <c r="K51">
        <v>267.64499999999998</v>
      </c>
      <c r="L51">
        <f t="shared" si="5"/>
        <v>64.000145662887519</v>
      </c>
      <c r="M51">
        <v>317.61099999999999</v>
      </c>
      <c r="N51">
        <f t="shared" si="6"/>
        <v>71.641941120680059</v>
      </c>
      <c r="O51">
        <v>945.37599999999998</v>
      </c>
      <c r="P51">
        <f t="shared" si="7"/>
        <v>50.000094832573097</v>
      </c>
      <c r="Q51">
        <v>196.68</v>
      </c>
      <c r="R51">
        <f t="shared" si="8"/>
        <v>94.117794065669642</v>
      </c>
      <c r="S51">
        <v>441.51</v>
      </c>
      <c r="U51" s="2">
        <v>5.28</v>
      </c>
      <c r="V51">
        <f t="shared" si="9"/>
        <v>87.27272727272728</v>
      </c>
      <c r="W51">
        <v>785.53</v>
      </c>
      <c r="X51">
        <f t="shared" si="10"/>
        <v>75</v>
      </c>
      <c r="Y51">
        <v>1448.08</v>
      </c>
      <c r="AB51">
        <f t="shared" si="12"/>
        <v>64.86486486486487</v>
      </c>
      <c r="AC51">
        <v>533.91999999999996</v>
      </c>
      <c r="AD51" s="3">
        <f t="shared" si="13"/>
        <v>63.15789473684211</v>
      </c>
      <c r="AE51" s="3">
        <v>895.82</v>
      </c>
      <c r="AF51">
        <f t="shared" si="14"/>
        <v>76.190476190476204</v>
      </c>
      <c r="AG51">
        <v>2510.7399999999998</v>
      </c>
      <c r="AH51">
        <f t="shared" si="14"/>
        <v>76.190476190476204</v>
      </c>
      <c r="AI51">
        <v>604.97</v>
      </c>
      <c r="AL51">
        <f t="shared" si="16"/>
        <v>100</v>
      </c>
      <c r="AM51">
        <v>307.089</v>
      </c>
      <c r="AN51">
        <f t="shared" si="17"/>
        <v>80</v>
      </c>
      <c r="AO51">
        <v>1513.61</v>
      </c>
      <c r="AP51">
        <f t="shared" si="18"/>
        <v>100</v>
      </c>
      <c r="AQ51">
        <v>484.60599999999999</v>
      </c>
      <c r="AR51">
        <f t="shared" si="19"/>
        <v>96.000000000000014</v>
      </c>
      <c r="AS51">
        <v>346.95</v>
      </c>
      <c r="AT51">
        <f t="shared" si="20"/>
        <v>90.566264604940855</v>
      </c>
      <c r="AU51">
        <v>421.24599999999998</v>
      </c>
      <c r="AV51">
        <f t="shared" si="21"/>
        <v>96.000000000000014</v>
      </c>
      <c r="AW51">
        <v>352.4</v>
      </c>
      <c r="AX51">
        <f t="shared" si="22"/>
        <v>88.888888888888886</v>
      </c>
      <c r="AY51">
        <v>513.19000000000005</v>
      </c>
      <c r="AZ51">
        <f t="shared" si="23"/>
        <v>73.846153846153854</v>
      </c>
      <c r="BA51">
        <v>1088.0419999999999</v>
      </c>
    </row>
    <row r="52" spans="1:53" x14ac:dyDescent="0.65">
      <c r="A52">
        <v>26.9115</v>
      </c>
      <c r="B52">
        <f t="shared" si="0"/>
        <v>70</v>
      </c>
      <c r="C52">
        <v>637.63</v>
      </c>
      <c r="D52">
        <f t="shared" si="1"/>
        <v>31.612945666589525</v>
      </c>
      <c r="E52">
        <v>150.68</v>
      </c>
      <c r="F52">
        <f t="shared" si="2"/>
        <v>94.230910637940269</v>
      </c>
      <c r="G52">
        <v>454.10199999999998</v>
      </c>
      <c r="H52">
        <f t="shared" si="3"/>
        <v>84.482834396504103</v>
      </c>
      <c r="I52">
        <v>323.52999999999997</v>
      </c>
      <c r="J52">
        <f t="shared" si="4"/>
        <v>90.74095928517238</v>
      </c>
      <c r="K52">
        <v>227.71</v>
      </c>
      <c r="L52">
        <f t="shared" si="5"/>
        <v>65.333446626690289</v>
      </c>
      <c r="M52">
        <v>304.78199999999998</v>
      </c>
      <c r="N52">
        <f t="shared" si="6"/>
        <v>73.134441929163287</v>
      </c>
      <c r="O52">
        <v>1053.8689999999999</v>
      </c>
      <c r="P52">
        <f t="shared" si="7"/>
        <v>51.04173581541788</v>
      </c>
      <c r="Q52">
        <v>194.44</v>
      </c>
      <c r="R52">
        <f t="shared" si="8"/>
        <v>96.078529377113099</v>
      </c>
      <c r="S52">
        <v>396.93</v>
      </c>
      <c r="U52" s="2">
        <v>5.39</v>
      </c>
      <c r="V52">
        <f t="shared" si="9"/>
        <v>89.090909090909093</v>
      </c>
      <c r="W52">
        <v>624.76</v>
      </c>
      <c r="X52">
        <f t="shared" si="10"/>
        <v>76.5625</v>
      </c>
      <c r="Y52">
        <v>1607.07</v>
      </c>
      <c r="AB52">
        <f t="shared" si="12"/>
        <v>66.21621621621621</v>
      </c>
      <c r="AC52">
        <v>548.61</v>
      </c>
      <c r="AD52" s="3">
        <f t="shared" si="13"/>
        <v>64.473684210526315</v>
      </c>
      <c r="AE52" s="3">
        <v>946.15</v>
      </c>
      <c r="AF52">
        <f t="shared" si="14"/>
        <v>77.777777777777786</v>
      </c>
      <c r="AG52">
        <v>2392.75</v>
      </c>
      <c r="AH52">
        <f t="shared" si="14"/>
        <v>77.777777777777786</v>
      </c>
      <c r="AI52">
        <v>743.67</v>
      </c>
      <c r="AN52">
        <f t="shared" si="17"/>
        <v>81.666666666666671</v>
      </c>
      <c r="AO52">
        <v>1250.4100000000001</v>
      </c>
      <c r="AR52">
        <f t="shared" si="19"/>
        <v>98</v>
      </c>
      <c r="AS52">
        <v>311.77100000000002</v>
      </c>
      <c r="AT52">
        <f t="shared" si="20"/>
        <v>92.453011683952695</v>
      </c>
      <c r="AU52">
        <v>392.99200000000002</v>
      </c>
      <c r="AV52">
        <f t="shared" si="21"/>
        <v>98</v>
      </c>
      <c r="AW52">
        <v>343.71</v>
      </c>
      <c r="AX52">
        <f t="shared" si="22"/>
        <v>90.740740740740733</v>
      </c>
      <c r="AY52">
        <v>445.07</v>
      </c>
      <c r="AZ52">
        <f t="shared" si="23"/>
        <v>75.384615384615373</v>
      </c>
      <c r="BA52">
        <v>1117.3620000000001</v>
      </c>
    </row>
    <row r="53" spans="1:53" x14ac:dyDescent="0.65">
      <c r="A53">
        <v>27.460699999999999</v>
      </c>
      <c r="B53">
        <f t="shared" si="0"/>
        <v>71.428534269735991</v>
      </c>
      <c r="C53">
        <v>750</v>
      </c>
      <c r="D53">
        <f t="shared" si="1"/>
        <v>32.258091041618457</v>
      </c>
      <c r="E53">
        <v>153.13</v>
      </c>
      <c r="F53">
        <f t="shared" si="2"/>
        <v>96.153940425293499</v>
      </c>
      <c r="G53">
        <v>397.72699999999998</v>
      </c>
      <c r="H53">
        <f t="shared" si="3"/>
        <v>86.206929027073187</v>
      </c>
      <c r="I53">
        <v>281.13</v>
      </c>
      <c r="J53">
        <f t="shared" si="4"/>
        <v>92.592767428137918</v>
      </c>
      <c r="K53">
        <v>220.999</v>
      </c>
      <c r="L53">
        <f t="shared" si="5"/>
        <v>66.66674759049306</v>
      </c>
      <c r="M53">
        <v>312.11200000000002</v>
      </c>
      <c r="N53">
        <f t="shared" si="6"/>
        <v>74.626942737646502</v>
      </c>
      <c r="O53">
        <v>1089.02</v>
      </c>
      <c r="P53">
        <f t="shared" si="7"/>
        <v>52.08337679826267</v>
      </c>
      <c r="Q53">
        <v>199.55</v>
      </c>
      <c r="R53">
        <f t="shared" si="8"/>
        <v>98.039264688556543</v>
      </c>
      <c r="S53">
        <v>367.14</v>
      </c>
      <c r="U53" s="2">
        <v>5.5</v>
      </c>
      <c r="V53">
        <f t="shared" si="9"/>
        <v>90.909090909090921</v>
      </c>
      <c r="W53">
        <v>575.32000000000005</v>
      </c>
      <c r="X53">
        <f t="shared" si="10"/>
        <v>78.125</v>
      </c>
      <c r="Y53">
        <v>1664.21</v>
      </c>
      <c r="AB53">
        <f t="shared" si="12"/>
        <v>67.567567567567565</v>
      </c>
      <c r="AC53">
        <v>580.12</v>
      </c>
      <c r="AD53" s="3">
        <f t="shared" si="13"/>
        <v>65.789473684210535</v>
      </c>
      <c r="AE53" s="3">
        <v>1022.38</v>
      </c>
      <c r="AF53">
        <f t="shared" si="14"/>
        <v>79.365079365079367</v>
      </c>
      <c r="AG53">
        <v>2183.31</v>
      </c>
      <c r="AH53">
        <f t="shared" si="14"/>
        <v>79.365079365079367</v>
      </c>
      <c r="AI53">
        <v>931.09</v>
      </c>
      <c r="AN53">
        <f t="shared" si="17"/>
        <v>83.333333333333343</v>
      </c>
      <c r="AO53">
        <v>941.79</v>
      </c>
      <c r="AR53">
        <f t="shared" si="19"/>
        <v>100</v>
      </c>
      <c r="AS53">
        <v>291.86599999999999</v>
      </c>
      <c r="AT53">
        <f t="shared" si="20"/>
        <v>94.339758762964507</v>
      </c>
      <c r="AU53">
        <v>381.74599999999998</v>
      </c>
      <c r="AV53">
        <f t="shared" si="21"/>
        <v>100</v>
      </c>
      <c r="AW53">
        <v>298.85000000000002</v>
      </c>
      <c r="AX53">
        <f t="shared" si="22"/>
        <v>92.592592592592581</v>
      </c>
      <c r="AY53">
        <v>400.82</v>
      </c>
      <c r="AZ53">
        <f t="shared" si="23"/>
        <v>76.92307692307692</v>
      </c>
      <c r="BA53">
        <v>1174.9839999999999</v>
      </c>
    </row>
    <row r="54" spans="1:53" x14ac:dyDescent="0.65">
      <c r="A54">
        <v>28.009899999999998</v>
      </c>
      <c r="B54">
        <f t="shared" si="0"/>
        <v>72.857068539471967</v>
      </c>
      <c r="C54">
        <v>877.44</v>
      </c>
      <c r="D54">
        <f t="shared" si="1"/>
        <v>32.903236416647381</v>
      </c>
      <c r="E54">
        <v>151.97</v>
      </c>
      <c r="F54">
        <f t="shared" si="2"/>
        <v>98.076970212646756</v>
      </c>
      <c r="G54">
        <v>330.51900000000001</v>
      </c>
      <c r="H54">
        <f t="shared" si="3"/>
        <v>87.931023657642271</v>
      </c>
      <c r="I54">
        <v>267.98</v>
      </c>
      <c r="J54">
        <f t="shared" si="4"/>
        <v>94.444575571103428</v>
      </c>
      <c r="K54">
        <v>217.99100000000001</v>
      </c>
      <c r="L54">
        <f t="shared" si="5"/>
        <v>68.00004855429583</v>
      </c>
      <c r="M54">
        <v>339.41300000000001</v>
      </c>
      <c r="N54">
        <f t="shared" si="6"/>
        <v>76.119443546129745</v>
      </c>
      <c r="O54">
        <v>1047.9960000000001</v>
      </c>
      <c r="P54">
        <f t="shared" si="7"/>
        <v>53.125017781107452</v>
      </c>
      <c r="Q54">
        <v>205.76</v>
      </c>
      <c r="R54">
        <f t="shared" si="8"/>
        <v>100</v>
      </c>
      <c r="S54">
        <v>329.71</v>
      </c>
      <c r="U54" s="2">
        <v>5.61</v>
      </c>
      <c r="V54">
        <f t="shared" si="9"/>
        <v>92.727272727272734</v>
      </c>
      <c r="W54">
        <v>499.67</v>
      </c>
      <c r="X54">
        <f t="shared" si="10"/>
        <v>79.6875</v>
      </c>
      <c r="Y54">
        <v>1672.66</v>
      </c>
      <c r="AB54">
        <f t="shared" si="12"/>
        <v>68.918918918918919</v>
      </c>
      <c r="AC54">
        <v>633.64</v>
      </c>
      <c r="AD54" s="3">
        <f t="shared" si="13"/>
        <v>67.10526315789474</v>
      </c>
      <c r="AE54" s="3">
        <v>1206.4100000000001</v>
      </c>
      <c r="AF54">
        <f t="shared" si="14"/>
        <v>80.952380952380963</v>
      </c>
      <c r="AG54">
        <v>1898.64</v>
      </c>
      <c r="AH54">
        <f t="shared" si="14"/>
        <v>80.952380952380963</v>
      </c>
      <c r="AI54">
        <v>1188.5899999999999</v>
      </c>
      <c r="AN54">
        <f t="shared" si="17"/>
        <v>85.000000000000014</v>
      </c>
      <c r="AO54">
        <v>687.24</v>
      </c>
      <c r="AT54">
        <f t="shared" si="20"/>
        <v>96.226505841976333</v>
      </c>
      <c r="AU54">
        <v>373.911</v>
      </c>
      <c r="AX54">
        <f t="shared" si="22"/>
        <v>94.444444444444443</v>
      </c>
      <c r="AY54">
        <v>397.97</v>
      </c>
      <c r="AZ54">
        <f t="shared" si="23"/>
        <v>78.461538461538467</v>
      </c>
      <c r="BA54">
        <v>1157.8920000000001</v>
      </c>
    </row>
    <row r="55" spans="1:53" x14ac:dyDescent="0.65">
      <c r="A55">
        <v>28.559100000000001</v>
      </c>
      <c r="B55">
        <f t="shared" si="0"/>
        <v>74.285602809207958</v>
      </c>
      <c r="C55">
        <v>939.31</v>
      </c>
      <c r="D55">
        <f t="shared" si="1"/>
        <v>33.548381791676306</v>
      </c>
      <c r="E55">
        <v>149.93</v>
      </c>
      <c r="F55">
        <f t="shared" si="2"/>
        <v>100</v>
      </c>
      <c r="G55">
        <v>284.31299999999999</v>
      </c>
      <c r="H55">
        <f t="shared" si="3"/>
        <v>89.655118288211369</v>
      </c>
      <c r="I55">
        <v>244.34</v>
      </c>
      <c r="J55">
        <f t="shared" si="4"/>
        <v>96.296383714068952</v>
      </c>
      <c r="K55">
        <v>208.84899999999999</v>
      </c>
      <c r="L55">
        <f t="shared" si="5"/>
        <v>69.333349518098615</v>
      </c>
      <c r="M55">
        <v>343.05799999999999</v>
      </c>
      <c r="N55">
        <f t="shared" si="6"/>
        <v>77.611944354612973</v>
      </c>
      <c r="O55">
        <v>960.49400000000003</v>
      </c>
      <c r="P55">
        <f t="shared" si="7"/>
        <v>54.166658763952249</v>
      </c>
      <c r="Q55">
        <v>207.6</v>
      </c>
      <c r="U55" s="2">
        <v>5.72</v>
      </c>
      <c r="V55">
        <f t="shared" si="9"/>
        <v>94.545454545454547</v>
      </c>
      <c r="W55">
        <v>442.05</v>
      </c>
      <c r="X55">
        <f t="shared" si="10"/>
        <v>81.25</v>
      </c>
      <c r="Y55">
        <v>1695.29</v>
      </c>
      <c r="AB55">
        <f t="shared" si="12"/>
        <v>70.27027027027026</v>
      </c>
      <c r="AC55">
        <v>765.85</v>
      </c>
      <c r="AD55" s="3">
        <f t="shared" si="13"/>
        <v>68.421052631578945</v>
      </c>
      <c r="AE55" s="3">
        <v>1384.77</v>
      </c>
      <c r="AF55">
        <f t="shared" si="14"/>
        <v>82.539682539682531</v>
      </c>
      <c r="AG55">
        <v>1592.95</v>
      </c>
      <c r="AH55">
        <f t="shared" si="14"/>
        <v>82.539682539682531</v>
      </c>
      <c r="AI55">
        <v>1305.58</v>
      </c>
      <c r="AN55">
        <f t="shared" si="17"/>
        <v>86.666666666666671</v>
      </c>
      <c r="AO55">
        <v>504.37</v>
      </c>
      <c r="AT55">
        <f t="shared" si="20"/>
        <v>98.113252920988174</v>
      </c>
      <c r="AU55">
        <v>362.04599999999999</v>
      </c>
      <c r="AX55">
        <f t="shared" si="22"/>
        <v>96.296296296296291</v>
      </c>
      <c r="AY55">
        <v>359.26</v>
      </c>
      <c r="AZ55">
        <f t="shared" si="23"/>
        <v>80</v>
      </c>
      <c r="BA55">
        <v>1092.6569999999999</v>
      </c>
    </row>
    <row r="56" spans="1:53" x14ac:dyDescent="0.65">
      <c r="A56">
        <v>29.1083</v>
      </c>
      <c r="B56">
        <f t="shared" si="0"/>
        <v>75.714137078943949</v>
      </c>
      <c r="C56">
        <v>1023.46</v>
      </c>
      <c r="D56">
        <f t="shared" si="1"/>
        <v>34.193527166705238</v>
      </c>
      <c r="E56">
        <v>154.38999999999999</v>
      </c>
      <c r="H56">
        <f t="shared" si="3"/>
        <v>91.379212918780453</v>
      </c>
      <c r="I56">
        <v>220.8</v>
      </c>
      <c r="J56">
        <f t="shared" si="4"/>
        <v>98.14819185703449</v>
      </c>
      <c r="K56">
        <v>209.089</v>
      </c>
      <c r="L56">
        <f t="shared" si="5"/>
        <v>70.666650481901385</v>
      </c>
      <c r="M56">
        <v>399.892</v>
      </c>
      <c r="N56">
        <f t="shared" si="6"/>
        <v>79.104445163096202</v>
      </c>
      <c r="O56">
        <v>895.87199999999996</v>
      </c>
      <c r="P56">
        <f t="shared" si="7"/>
        <v>55.208299746797032</v>
      </c>
      <c r="Q56">
        <v>208.21</v>
      </c>
      <c r="U56" s="2">
        <v>5.83</v>
      </c>
      <c r="V56">
        <f t="shared" si="9"/>
        <v>96.36363636363636</v>
      </c>
      <c r="W56">
        <v>397.39</v>
      </c>
      <c r="X56">
        <f t="shared" si="10"/>
        <v>82.8125</v>
      </c>
      <c r="Y56">
        <v>1685.95</v>
      </c>
      <c r="AB56">
        <f t="shared" si="12"/>
        <v>71.621621621621628</v>
      </c>
      <c r="AC56">
        <v>906.25</v>
      </c>
      <c r="AD56" s="3">
        <f t="shared" si="13"/>
        <v>69.736842105263165</v>
      </c>
      <c r="AE56" s="3">
        <v>1548.35</v>
      </c>
      <c r="AF56">
        <f t="shared" si="14"/>
        <v>84.126984126984127</v>
      </c>
      <c r="AG56">
        <v>1264.33</v>
      </c>
      <c r="AH56">
        <f t="shared" si="14"/>
        <v>84.126984126984127</v>
      </c>
      <c r="AI56">
        <v>1480.4</v>
      </c>
      <c r="AN56">
        <f t="shared" si="17"/>
        <v>88.333333333333343</v>
      </c>
      <c r="AO56">
        <v>388.91</v>
      </c>
      <c r="AT56">
        <f t="shared" si="20"/>
        <v>100</v>
      </c>
      <c r="AU56">
        <v>366.88</v>
      </c>
      <c r="AX56">
        <f t="shared" si="22"/>
        <v>98.148148148148138</v>
      </c>
      <c r="AY56">
        <v>330.81</v>
      </c>
      <c r="AZ56">
        <f t="shared" si="23"/>
        <v>81.538461538461533</v>
      </c>
      <c r="BA56">
        <v>1014.309</v>
      </c>
    </row>
    <row r="57" spans="1:53" x14ac:dyDescent="0.65">
      <c r="A57">
        <v>29.657499999999999</v>
      </c>
      <c r="B57">
        <f t="shared" si="0"/>
        <v>77.142671348679926</v>
      </c>
      <c r="C57">
        <v>1117.32</v>
      </c>
      <c r="D57">
        <f t="shared" si="1"/>
        <v>34.838672541734162</v>
      </c>
      <c r="E57">
        <v>167.49</v>
      </c>
      <c r="H57">
        <f t="shared" si="3"/>
        <v>93.103307549349552</v>
      </c>
      <c r="I57">
        <v>213.92</v>
      </c>
      <c r="J57">
        <f t="shared" si="4"/>
        <v>100</v>
      </c>
      <c r="K57">
        <v>205.506</v>
      </c>
      <c r="L57">
        <f t="shared" si="5"/>
        <v>71.999951445704141</v>
      </c>
      <c r="M57">
        <v>422.78</v>
      </c>
      <c r="N57">
        <f t="shared" si="6"/>
        <v>80.59694597157943</v>
      </c>
      <c r="O57">
        <v>795.28300000000002</v>
      </c>
      <c r="P57">
        <f t="shared" si="7"/>
        <v>56.249940729641814</v>
      </c>
      <c r="Q57">
        <v>213.14</v>
      </c>
      <c r="U57" s="2">
        <v>5.94</v>
      </c>
      <c r="V57">
        <f t="shared" si="9"/>
        <v>98.181818181818187</v>
      </c>
      <c r="W57">
        <v>359.62</v>
      </c>
      <c r="X57">
        <f t="shared" si="10"/>
        <v>84.375</v>
      </c>
      <c r="Y57">
        <v>1726.77</v>
      </c>
      <c r="AB57">
        <f t="shared" si="12"/>
        <v>72.972972972972968</v>
      </c>
      <c r="AC57">
        <v>1062.8399999999999</v>
      </c>
      <c r="AD57" s="3">
        <f t="shared" si="13"/>
        <v>71.052631578947384</v>
      </c>
      <c r="AE57" s="3">
        <v>1779.31</v>
      </c>
      <c r="AF57">
        <f t="shared" si="14"/>
        <v>85.714285714285722</v>
      </c>
      <c r="AG57">
        <v>1029.4100000000001</v>
      </c>
      <c r="AH57">
        <f t="shared" si="14"/>
        <v>85.714285714285722</v>
      </c>
      <c r="AI57">
        <v>1417.67</v>
      </c>
      <c r="AN57">
        <f t="shared" si="17"/>
        <v>90.000000000000014</v>
      </c>
      <c r="AO57">
        <v>337.82</v>
      </c>
      <c r="AX57">
        <f t="shared" si="22"/>
        <v>100</v>
      </c>
      <c r="AY57">
        <v>308.3</v>
      </c>
      <c r="AZ57">
        <f t="shared" si="23"/>
        <v>83.07692307692308</v>
      </c>
      <c r="BA57">
        <v>936.05</v>
      </c>
    </row>
    <row r="58" spans="1:53" x14ac:dyDescent="0.65">
      <c r="A58">
        <v>30.206800000000001</v>
      </c>
      <c r="B58">
        <f t="shared" si="0"/>
        <v>78.571465730264009</v>
      </c>
      <c r="C58">
        <v>1187.18</v>
      </c>
      <c r="D58">
        <f t="shared" si="1"/>
        <v>35.483935386787671</v>
      </c>
      <c r="E58">
        <v>150.9</v>
      </c>
      <c r="H58">
        <f t="shared" si="3"/>
        <v>94.827716108292734</v>
      </c>
      <c r="I58">
        <v>212.39</v>
      </c>
      <c r="L58">
        <f t="shared" si="5"/>
        <v>73.333495180986148</v>
      </c>
      <c r="M58">
        <v>460.37099999999998</v>
      </c>
      <c r="N58">
        <f t="shared" si="6"/>
        <v>82.089718539131951</v>
      </c>
      <c r="O58">
        <v>726.72799999999995</v>
      </c>
      <c r="P58">
        <f t="shared" si="7"/>
        <v>57.291771377632791</v>
      </c>
      <c r="Q58">
        <v>216.92</v>
      </c>
      <c r="U58" s="2">
        <v>6.05</v>
      </c>
      <c r="V58">
        <f t="shared" si="9"/>
        <v>100</v>
      </c>
      <c r="W58">
        <v>348.89</v>
      </c>
      <c r="X58">
        <f t="shared" si="10"/>
        <v>85.9375</v>
      </c>
      <c r="Y58">
        <v>1682.47</v>
      </c>
      <c r="AB58">
        <f t="shared" si="12"/>
        <v>74.324324324324323</v>
      </c>
      <c r="AC58">
        <v>1340.79</v>
      </c>
      <c r="AD58" s="3">
        <f t="shared" si="13"/>
        <v>72.368421052631575</v>
      </c>
      <c r="AE58" s="3">
        <v>1960.82</v>
      </c>
      <c r="AF58">
        <f t="shared" si="14"/>
        <v>87.301587301587304</v>
      </c>
      <c r="AG58">
        <v>748.25</v>
      </c>
      <c r="AH58">
        <f t="shared" si="14"/>
        <v>87.301587301587304</v>
      </c>
      <c r="AI58">
        <v>1383.17</v>
      </c>
      <c r="AN58">
        <f t="shared" si="17"/>
        <v>91.666666666666671</v>
      </c>
      <c r="AO58">
        <v>302.93</v>
      </c>
      <c r="AZ58">
        <f t="shared" si="23"/>
        <v>84.615384615384599</v>
      </c>
      <c r="BA58">
        <v>812.02300000000002</v>
      </c>
    </row>
    <row r="59" spans="1:53" x14ac:dyDescent="0.65">
      <c r="A59">
        <v>30.756</v>
      </c>
      <c r="B59">
        <f t="shared" si="0"/>
        <v>80</v>
      </c>
      <c r="C59">
        <v>1203.95</v>
      </c>
      <c r="D59">
        <f t="shared" si="1"/>
        <v>36.129080761816603</v>
      </c>
      <c r="E59">
        <v>147.15</v>
      </c>
      <c r="H59">
        <f t="shared" si="3"/>
        <v>96.551810738861832</v>
      </c>
      <c r="I59">
        <v>200.41</v>
      </c>
      <c r="L59">
        <f t="shared" si="5"/>
        <v>74.666796144788904</v>
      </c>
      <c r="M59">
        <v>505.36500000000001</v>
      </c>
      <c r="N59">
        <f t="shared" si="6"/>
        <v>83.58221934761518</v>
      </c>
      <c r="O59">
        <v>637.43899999999996</v>
      </c>
      <c r="P59">
        <f t="shared" si="7"/>
        <v>58.333412360477574</v>
      </c>
      <c r="Q59">
        <v>224.07</v>
      </c>
      <c r="U59" s="2">
        <v>6.16</v>
      </c>
      <c r="X59">
        <f t="shared" si="10"/>
        <v>87.5</v>
      </c>
      <c r="Y59">
        <v>1531.77</v>
      </c>
      <c r="AB59">
        <f t="shared" si="12"/>
        <v>75.675675675675663</v>
      </c>
      <c r="AC59">
        <v>1634.17</v>
      </c>
      <c r="AD59" s="3">
        <f t="shared" si="13"/>
        <v>73.684210526315795</v>
      </c>
      <c r="AE59" s="3">
        <v>2073.7800000000002</v>
      </c>
      <c r="AF59">
        <f t="shared" si="14"/>
        <v>88.8888888888889</v>
      </c>
      <c r="AG59">
        <v>606.63</v>
      </c>
      <c r="AH59">
        <f t="shared" si="14"/>
        <v>88.8888888888889</v>
      </c>
      <c r="AI59">
        <v>1196.8599999999999</v>
      </c>
      <c r="AN59">
        <f t="shared" si="17"/>
        <v>93.333333333333343</v>
      </c>
      <c r="AO59">
        <v>281.16000000000003</v>
      </c>
      <c r="AZ59">
        <f t="shared" si="23"/>
        <v>86.153846153846146</v>
      </c>
      <c r="BA59">
        <v>698.35199999999998</v>
      </c>
    </row>
    <row r="60" spans="1:53" x14ac:dyDescent="0.65">
      <c r="A60">
        <v>31.305199999999999</v>
      </c>
      <c r="B60">
        <f t="shared" si="0"/>
        <v>81.428534269735991</v>
      </c>
      <c r="C60">
        <v>1158.8399999999999</v>
      </c>
      <c r="D60">
        <f t="shared" si="1"/>
        <v>36.774226136845527</v>
      </c>
      <c r="E60">
        <v>152.94</v>
      </c>
      <c r="H60">
        <f t="shared" si="3"/>
        <v>98.275905369430916</v>
      </c>
      <c r="I60">
        <v>196.08</v>
      </c>
      <c r="L60">
        <f t="shared" si="5"/>
        <v>76.000097108591675</v>
      </c>
      <c r="M60">
        <v>537.70699999999999</v>
      </c>
      <c r="N60">
        <f t="shared" si="6"/>
        <v>85.074720156098408</v>
      </c>
      <c r="O60">
        <v>569.35900000000004</v>
      </c>
      <c r="P60">
        <f t="shared" si="7"/>
        <v>59.375053343322357</v>
      </c>
      <c r="Q60">
        <v>241.78</v>
      </c>
      <c r="U60" s="2">
        <v>6.27</v>
      </c>
      <c r="X60">
        <f t="shared" si="10"/>
        <v>89.062499999999986</v>
      </c>
      <c r="Y60">
        <v>1299.33</v>
      </c>
      <c r="AB60">
        <f t="shared" si="12"/>
        <v>77.027027027027017</v>
      </c>
      <c r="AC60">
        <v>1788.71</v>
      </c>
      <c r="AD60" s="3">
        <f t="shared" si="13"/>
        <v>75</v>
      </c>
      <c r="AE60" s="3">
        <v>2011.93</v>
      </c>
      <c r="AF60">
        <f t="shared" si="14"/>
        <v>90.476190476190482</v>
      </c>
      <c r="AG60">
        <v>484.64</v>
      </c>
      <c r="AH60">
        <f t="shared" si="14"/>
        <v>90.476190476190482</v>
      </c>
      <c r="AI60">
        <v>1037.92</v>
      </c>
      <c r="AN60">
        <f t="shared" si="17"/>
        <v>95</v>
      </c>
      <c r="AO60">
        <v>256.47000000000003</v>
      </c>
      <c r="AZ60">
        <f t="shared" si="23"/>
        <v>87.692307692307679</v>
      </c>
      <c r="BA60">
        <v>633.12599999999998</v>
      </c>
    </row>
    <row r="61" spans="1:53" x14ac:dyDescent="0.65">
      <c r="A61">
        <v>31.854399999999998</v>
      </c>
      <c r="B61">
        <f t="shared" si="0"/>
        <v>82.857068539471967</v>
      </c>
      <c r="C61">
        <v>1024.76</v>
      </c>
      <c r="D61">
        <f t="shared" si="1"/>
        <v>37.419371511874452</v>
      </c>
      <c r="E61">
        <v>157.57</v>
      </c>
      <c r="H61">
        <f t="shared" si="3"/>
        <v>100</v>
      </c>
      <c r="I61">
        <v>192.28</v>
      </c>
      <c r="L61">
        <f t="shared" si="5"/>
        <v>77.333398072394445</v>
      </c>
      <c r="M61">
        <v>526.40300000000002</v>
      </c>
      <c r="N61">
        <f t="shared" si="6"/>
        <v>86.567220964581637</v>
      </c>
      <c r="O61">
        <v>497.09</v>
      </c>
      <c r="P61">
        <f t="shared" si="7"/>
        <v>60.416694326167153</v>
      </c>
      <c r="Q61">
        <v>255.35</v>
      </c>
      <c r="U61" s="2">
        <v>6.38</v>
      </c>
      <c r="X61">
        <f t="shared" si="10"/>
        <v>90.625</v>
      </c>
      <c r="Y61">
        <v>1152.55</v>
      </c>
      <c r="AB61">
        <f t="shared" si="12"/>
        <v>78.378378378378372</v>
      </c>
      <c r="AC61">
        <v>1845.83</v>
      </c>
      <c r="AD61" s="3">
        <f t="shared" si="13"/>
        <v>76.31578947368422</v>
      </c>
      <c r="AE61" s="3">
        <v>1727.32</v>
      </c>
      <c r="AF61">
        <f t="shared" si="14"/>
        <v>92.063492063492063</v>
      </c>
      <c r="AG61">
        <v>397.62</v>
      </c>
      <c r="AH61">
        <f t="shared" si="14"/>
        <v>92.063492063492063</v>
      </c>
      <c r="AI61">
        <v>816.82</v>
      </c>
      <c r="AN61">
        <f t="shared" si="17"/>
        <v>96.666666666666671</v>
      </c>
      <c r="AO61">
        <v>245.98</v>
      </c>
      <c r="AZ61">
        <f t="shared" si="23"/>
        <v>89.230769230769226</v>
      </c>
      <c r="BA61">
        <v>551.84299999999996</v>
      </c>
    </row>
    <row r="62" spans="1:53" x14ac:dyDescent="0.65">
      <c r="A62">
        <v>32.403599999999997</v>
      </c>
      <c r="B62">
        <f t="shared" si="0"/>
        <v>84.285602809207944</v>
      </c>
      <c r="C62">
        <v>918.31</v>
      </c>
      <c r="D62">
        <f t="shared" si="1"/>
        <v>38.064516886903384</v>
      </c>
      <c r="E62">
        <v>161.94999999999999</v>
      </c>
      <c r="L62">
        <f t="shared" si="5"/>
        <v>78.666699036197215</v>
      </c>
      <c r="M62">
        <v>534.52</v>
      </c>
      <c r="N62">
        <f t="shared" si="6"/>
        <v>88.059721773064865</v>
      </c>
      <c r="O62">
        <v>452.39499999999998</v>
      </c>
      <c r="P62">
        <f t="shared" si="7"/>
        <v>61.458335309011936</v>
      </c>
      <c r="Q62">
        <v>277.04000000000002</v>
      </c>
      <c r="U62" s="2">
        <v>6.49</v>
      </c>
      <c r="X62">
        <f t="shared" si="10"/>
        <v>92.1875</v>
      </c>
      <c r="Y62">
        <v>974.34</v>
      </c>
      <c r="AB62">
        <f t="shared" si="12"/>
        <v>79.729729729729726</v>
      </c>
      <c r="AC62">
        <v>1758.72</v>
      </c>
      <c r="AD62" s="3">
        <f t="shared" si="13"/>
        <v>77.631578947368425</v>
      </c>
      <c r="AE62" s="3">
        <v>1376.72</v>
      </c>
      <c r="AF62">
        <f t="shared" si="14"/>
        <v>93.650793650793659</v>
      </c>
      <c r="AG62">
        <v>337.25</v>
      </c>
      <c r="AH62">
        <f t="shared" si="14"/>
        <v>93.650793650793659</v>
      </c>
      <c r="AI62">
        <v>643.83000000000004</v>
      </c>
      <c r="AN62">
        <f t="shared" si="17"/>
        <v>98.333333333333343</v>
      </c>
      <c r="AO62">
        <v>238.5</v>
      </c>
      <c r="AZ62">
        <f t="shared" si="23"/>
        <v>90.769230769230774</v>
      </c>
      <c r="BA62">
        <v>461.298</v>
      </c>
    </row>
    <row r="63" spans="1:53" x14ac:dyDescent="0.65">
      <c r="A63">
        <v>32.952800000000003</v>
      </c>
      <c r="B63">
        <f t="shared" si="0"/>
        <v>85.714137078943949</v>
      </c>
      <c r="C63">
        <v>792.02</v>
      </c>
      <c r="D63">
        <f t="shared" si="1"/>
        <v>38.709662261932316</v>
      </c>
      <c r="E63">
        <v>167.44</v>
      </c>
      <c r="L63">
        <f t="shared" si="5"/>
        <v>80</v>
      </c>
      <c r="M63">
        <v>533.39800000000002</v>
      </c>
      <c r="N63">
        <f t="shared" si="6"/>
        <v>89.552222581548108</v>
      </c>
      <c r="O63">
        <v>428.28699999999998</v>
      </c>
      <c r="P63">
        <f t="shared" si="7"/>
        <v>62.499976291856726</v>
      </c>
      <c r="Q63">
        <v>313.58</v>
      </c>
      <c r="U63" s="2">
        <v>6.6</v>
      </c>
      <c r="X63">
        <f t="shared" si="10"/>
        <v>93.75</v>
      </c>
      <c r="Y63">
        <v>835.8</v>
      </c>
      <c r="AB63">
        <f t="shared" si="12"/>
        <v>81.081081081081081</v>
      </c>
      <c r="AC63">
        <v>1613.98</v>
      </c>
      <c r="AD63" s="3">
        <f t="shared" si="13"/>
        <v>78.94736842105263</v>
      </c>
      <c r="AE63" s="3">
        <v>1097.29</v>
      </c>
      <c r="AF63">
        <f t="shared" si="14"/>
        <v>95.238095238095227</v>
      </c>
      <c r="AG63">
        <v>331.65</v>
      </c>
      <c r="AH63">
        <f t="shared" si="14"/>
        <v>95.238095238095227</v>
      </c>
      <c r="AI63">
        <v>496.22</v>
      </c>
      <c r="AN63">
        <f t="shared" si="17"/>
        <v>100</v>
      </c>
      <c r="AO63">
        <v>220.35</v>
      </c>
      <c r="AZ63">
        <f t="shared" si="23"/>
        <v>92.307692307692307</v>
      </c>
      <c r="BA63">
        <v>413.39400000000001</v>
      </c>
    </row>
    <row r="64" spans="1:53" x14ac:dyDescent="0.65">
      <c r="A64">
        <v>33.502000000000002</v>
      </c>
      <c r="B64">
        <f t="shared" si="0"/>
        <v>87.14267134867994</v>
      </c>
      <c r="C64">
        <v>701.81</v>
      </c>
      <c r="D64">
        <f t="shared" si="1"/>
        <v>39.35480763696124</v>
      </c>
      <c r="E64">
        <v>164.79</v>
      </c>
      <c r="L64">
        <f t="shared" si="5"/>
        <v>81.33330096380277</v>
      </c>
      <c r="M64">
        <v>525.13599999999997</v>
      </c>
      <c r="N64">
        <f t="shared" si="6"/>
        <v>91.044723390031351</v>
      </c>
      <c r="O64">
        <v>420.19799999999998</v>
      </c>
      <c r="P64">
        <f t="shared" si="7"/>
        <v>63.541617274701522</v>
      </c>
      <c r="Q64">
        <v>341.99</v>
      </c>
      <c r="U64" s="2">
        <v>6.71</v>
      </c>
      <c r="X64">
        <f t="shared" si="10"/>
        <v>95.3125</v>
      </c>
      <c r="Y64">
        <v>693.92</v>
      </c>
      <c r="AB64">
        <f t="shared" si="12"/>
        <v>82.432432432432421</v>
      </c>
      <c r="AC64">
        <v>1443.16</v>
      </c>
      <c r="AD64" s="3">
        <f t="shared" si="13"/>
        <v>80.26315789473685</v>
      </c>
      <c r="AE64" s="3">
        <v>877.56</v>
      </c>
      <c r="AF64">
        <f t="shared" si="14"/>
        <v>96.825396825396822</v>
      </c>
      <c r="AG64">
        <v>314.95</v>
      </c>
      <c r="AH64">
        <f t="shared" si="14"/>
        <v>96.825396825396822</v>
      </c>
      <c r="AI64">
        <v>410.67</v>
      </c>
      <c r="AZ64">
        <f t="shared" si="23"/>
        <v>93.84615384615384</v>
      </c>
      <c r="BA64">
        <v>386.33</v>
      </c>
    </row>
    <row r="65" spans="1:53" x14ac:dyDescent="0.65">
      <c r="A65">
        <v>34.051299999999998</v>
      </c>
      <c r="B65">
        <f t="shared" si="0"/>
        <v>88.571465730264009</v>
      </c>
      <c r="C65">
        <v>587.01</v>
      </c>
      <c r="D65">
        <f t="shared" si="1"/>
        <v>40.000070482014749</v>
      </c>
      <c r="E65">
        <v>161.11000000000001</v>
      </c>
      <c r="L65">
        <f t="shared" si="5"/>
        <v>82.666844699084734</v>
      </c>
      <c r="M65">
        <v>522.72500000000002</v>
      </c>
      <c r="N65">
        <f t="shared" si="6"/>
        <v>92.537495957583843</v>
      </c>
      <c r="O65">
        <v>416.60300000000001</v>
      </c>
      <c r="P65">
        <f t="shared" si="7"/>
        <v>64.583447922692486</v>
      </c>
      <c r="Q65">
        <v>384.05</v>
      </c>
      <c r="U65" s="2">
        <v>6.82</v>
      </c>
      <c r="X65">
        <f t="shared" si="10"/>
        <v>96.875</v>
      </c>
      <c r="Y65">
        <v>609.54</v>
      </c>
      <c r="AB65">
        <f t="shared" si="12"/>
        <v>83.78378378378379</v>
      </c>
      <c r="AC65">
        <v>1222.1400000000001</v>
      </c>
      <c r="AD65" s="3">
        <f t="shared" si="13"/>
        <v>81.578947368421069</v>
      </c>
      <c r="AE65" s="3">
        <v>735.96</v>
      </c>
      <c r="AF65">
        <f t="shared" si="14"/>
        <v>98.412698412698418</v>
      </c>
      <c r="AG65">
        <v>314.35000000000002</v>
      </c>
      <c r="AH65">
        <f t="shared" si="14"/>
        <v>98.412698412698418</v>
      </c>
      <c r="AI65">
        <v>365.01</v>
      </c>
      <c r="AZ65">
        <f t="shared" si="23"/>
        <v>95.384615384615373</v>
      </c>
      <c r="BA65">
        <v>346.16699999999997</v>
      </c>
    </row>
    <row r="66" spans="1:53" x14ac:dyDescent="0.65">
      <c r="A66">
        <v>34.600499999999997</v>
      </c>
      <c r="B66">
        <f t="shared" si="0"/>
        <v>89.999999999999986</v>
      </c>
      <c r="C66">
        <v>495.68</v>
      </c>
      <c r="D66">
        <f t="shared" si="1"/>
        <v>40.645215857043674</v>
      </c>
      <c r="E66">
        <v>164.43</v>
      </c>
      <c r="L66">
        <f t="shared" si="5"/>
        <v>84.000145662887519</v>
      </c>
      <c r="M66">
        <v>512.92100000000005</v>
      </c>
      <c r="N66">
        <f t="shared" si="6"/>
        <v>94.029996766067072</v>
      </c>
      <c r="O66">
        <v>406.58100000000002</v>
      </c>
      <c r="P66">
        <f t="shared" si="7"/>
        <v>65.625088905537268</v>
      </c>
      <c r="Q66">
        <v>448.52</v>
      </c>
      <c r="U66" s="2">
        <v>6.93</v>
      </c>
      <c r="X66">
        <f t="shared" si="10"/>
        <v>98.4375</v>
      </c>
      <c r="Y66">
        <v>539.87</v>
      </c>
      <c r="AB66">
        <f t="shared" si="12"/>
        <v>85.135135135135116</v>
      </c>
      <c r="AC66">
        <v>1078.71</v>
      </c>
      <c r="AD66" s="3">
        <f t="shared" si="13"/>
        <v>82.89473684210526</v>
      </c>
      <c r="AE66" s="3">
        <v>618.80999999999995</v>
      </c>
      <c r="AF66">
        <f t="shared" si="14"/>
        <v>100</v>
      </c>
      <c r="AG66">
        <v>331.4</v>
      </c>
      <c r="AH66">
        <f t="shared" si="14"/>
        <v>100</v>
      </c>
      <c r="AI66">
        <v>317.36</v>
      </c>
      <c r="AZ66">
        <f t="shared" si="23"/>
        <v>96.923076923076906</v>
      </c>
      <c r="BA66">
        <v>327.17700000000002</v>
      </c>
    </row>
    <row r="67" spans="1:53" x14ac:dyDescent="0.65">
      <c r="A67">
        <v>35.149700000000003</v>
      </c>
      <c r="B67">
        <f t="shared" si="0"/>
        <v>91.428534269735991</v>
      </c>
      <c r="C67">
        <v>401.32</v>
      </c>
      <c r="D67">
        <f t="shared" si="1"/>
        <v>41.290361232072605</v>
      </c>
      <c r="E67">
        <v>166.59</v>
      </c>
      <c r="L67">
        <f t="shared" si="5"/>
        <v>85.333446626690304</v>
      </c>
      <c r="M67">
        <v>493.21899999999999</v>
      </c>
      <c r="N67">
        <f t="shared" si="6"/>
        <v>95.522497574550314</v>
      </c>
      <c r="O67">
        <v>377.99099999999999</v>
      </c>
      <c r="P67">
        <f t="shared" si="7"/>
        <v>66.666729888382065</v>
      </c>
      <c r="Q67">
        <v>529.39</v>
      </c>
      <c r="U67" s="2">
        <v>7.04</v>
      </c>
      <c r="X67">
        <f t="shared" si="10"/>
        <v>100</v>
      </c>
      <c r="Y67">
        <v>502.8</v>
      </c>
      <c r="AB67">
        <f t="shared" si="12"/>
        <v>86.486486486486484</v>
      </c>
      <c r="AC67">
        <v>902.57</v>
      </c>
      <c r="AD67" s="3">
        <f t="shared" si="13"/>
        <v>84.21052631578948</v>
      </c>
      <c r="AE67" s="3">
        <v>529.79</v>
      </c>
      <c r="AZ67">
        <f t="shared" si="23"/>
        <v>98.461538461538453</v>
      </c>
      <c r="BA67">
        <v>338.56299999999999</v>
      </c>
    </row>
    <row r="68" spans="1:53" x14ac:dyDescent="0.65">
      <c r="A68">
        <v>35.698900000000002</v>
      </c>
      <c r="B68">
        <f t="shared" ref="B68:B73" si="24">($A68/38.445)*100</f>
        <v>92.857068539471982</v>
      </c>
      <c r="C68">
        <v>330.91</v>
      </c>
      <c r="D68">
        <f t="shared" ref="D68:D131" si="25">($A68/85.1281)*100</f>
        <v>41.935506607101537</v>
      </c>
      <c r="E68">
        <v>164.88</v>
      </c>
      <c r="L68">
        <f t="shared" ref="L68:L78" si="26">($A68/41.191)*100</f>
        <v>86.66674759049306</v>
      </c>
      <c r="M68">
        <v>480.78199999999998</v>
      </c>
      <c r="N68">
        <f t="shared" ref="N68:N70" si="27">($A68/36.7973)*100</f>
        <v>97.014998383033543</v>
      </c>
      <c r="O68">
        <v>349.29199999999997</v>
      </c>
      <c r="P68">
        <f t="shared" ref="P68:P99" si="28">($A68/52.7245)*100</f>
        <v>67.708370871226847</v>
      </c>
      <c r="Q68">
        <v>661.2</v>
      </c>
      <c r="U68" s="2">
        <v>7.15</v>
      </c>
      <c r="AB68">
        <f t="shared" ref="AB68:AB77" si="29">($U68/8.14)*100</f>
        <v>87.837837837837839</v>
      </c>
      <c r="AC68">
        <v>773.52</v>
      </c>
      <c r="AD68" s="3">
        <f t="shared" ref="AD68:AD79" si="30">($U68/8.36)*100</f>
        <v>85.526315789473699</v>
      </c>
      <c r="AE68" s="3">
        <v>487.89</v>
      </c>
      <c r="AZ68">
        <f t="shared" ref="AZ68" si="31">($U68/7.15)*100</f>
        <v>100</v>
      </c>
      <c r="BA68">
        <v>357.483</v>
      </c>
    </row>
    <row r="69" spans="1:53" x14ac:dyDescent="0.65">
      <c r="A69">
        <v>36.248100000000001</v>
      </c>
      <c r="B69">
        <f t="shared" si="24"/>
        <v>94.285602809207958</v>
      </c>
      <c r="C69">
        <v>278.43</v>
      </c>
      <c r="D69">
        <f t="shared" si="25"/>
        <v>42.580651982130455</v>
      </c>
      <c r="E69">
        <v>160.15</v>
      </c>
      <c r="L69">
        <f t="shared" si="26"/>
        <v>88.000048554295844</v>
      </c>
      <c r="M69">
        <v>431.82499999999999</v>
      </c>
      <c r="N69">
        <f t="shared" si="27"/>
        <v>98.507499191516771</v>
      </c>
      <c r="O69">
        <v>320.036</v>
      </c>
      <c r="P69">
        <f t="shared" si="28"/>
        <v>68.75001185407163</v>
      </c>
      <c r="Q69">
        <v>762.88</v>
      </c>
      <c r="U69" s="2">
        <v>7.26</v>
      </c>
      <c r="AB69">
        <f t="shared" si="29"/>
        <v>89.189189189189179</v>
      </c>
      <c r="AC69">
        <v>672</v>
      </c>
      <c r="AD69" s="3">
        <f t="shared" si="30"/>
        <v>86.842105263157904</v>
      </c>
      <c r="AE69" s="3">
        <v>434.69</v>
      </c>
    </row>
    <row r="70" spans="1:53" x14ac:dyDescent="0.65">
      <c r="A70">
        <v>36.7973</v>
      </c>
      <c r="B70">
        <f t="shared" si="24"/>
        <v>95.714137078943935</v>
      </c>
      <c r="C70">
        <v>254.42</v>
      </c>
      <c r="D70">
        <f t="shared" si="25"/>
        <v>43.225797357159387</v>
      </c>
      <c r="E70">
        <v>161.09</v>
      </c>
      <c r="L70">
        <f t="shared" si="26"/>
        <v>89.333349518098601</v>
      </c>
      <c r="M70">
        <v>445.88400000000001</v>
      </c>
      <c r="N70">
        <f t="shared" si="27"/>
        <v>100</v>
      </c>
      <c r="O70">
        <v>287.54300000000001</v>
      </c>
      <c r="P70">
        <f t="shared" si="28"/>
        <v>69.791652836916427</v>
      </c>
      <c r="Q70">
        <v>921.74</v>
      </c>
      <c r="U70" s="2">
        <v>7.37</v>
      </c>
      <c r="AB70">
        <f t="shared" si="29"/>
        <v>90.540540540540533</v>
      </c>
      <c r="AC70">
        <v>615.92999999999995</v>
      </c>
      <c r="AD70" s="3">
        <f t="shared" si="30"/>
        <v>88.15789473684211</v>
      </c>
      <c r="AE70" s="3">
        <v>423.92</v>
      </c>
    </row>
    <row r="71" spans="1:53" x14ac:dyDescent="0.65">
      <c r="A71">
        <v>37.346499999999999</v>
      </c>
      <c r="B71">
        <f t="shared" si="24"/>
        <v>97.142671348679926</v>
      </c>
      <c r="C71">
        <v>227.22</v>
      </c>
      <c r="D71">
        <f t="shared" si="25"/>
        <v>43.870942732188311</v>
      </c>
      <c r="E71">
        <v>161.5</v>
      </c>
      <c r="L71">
        <f t="shared" si="26"/>
        <v>90.666650481901385</v>
      </c>
      <c r="M71">
        <v>418.57299999999998</v>
      </c>
      <c r="P71">
        <f t="shared" si="28"/>
        <v>70.833293819761209</v>
      </c>
      <c r="Q71">
        <v>1118.28</v>
      </c>
      <c r="U71" s="2">
        <v>7.48</v>
      </c>
      <c r="AB71">
        <f t="shared" si="29"/>
        <v>91.891891891891888</v>
      </c>
      <c r="AC71">
        <v>548.1</v>
      </c>
      <c r="AD71" s="3">
        <f t="shared" si="30"/>
        <v>89.473684210526329</v>
      </c>
      <c r="AE71" s="3">
        <v>394.4</v>
      </c>
    </row>
    <row r="72" spans="1:53" x14ac:dyDescent="0.65">
      <c r="A72">
        <v>37.895699999999998</v>
      </c>
      <c r="B72">
        <f t="shared" si="24"/>
        <v>98.571205618415917</v>
      </c>
      <c r="C72">
        <v>210.65</v>
      </c>
      <c r="D72">
        <f t="shared" si="25"/>
        <v>44.516088107217236</v>
      </c>
      <c r="E72">
        <v>161.22</v>
      </c>
      <c r="L72">
        <f t="shared" si="26"/>
        <v>91.999951445704156</v>
      </c>
      <c r="M72">
        <v>369.96499999999997</v>
      </c>
      <c r="P72">
        <f t="shared" si="28"/>
        <v>71.874934802605992</v>
      </c>
      <c r="Q72">
        <v>1379.78</v>
      </c>
      <c r="U72" s="2">
        <v>7.59</v>
      </c>
      <c r="AB72">
        <f t="shared" si="29"/>
        <v>93.243243243243228</v>
      </c>
      <c r="AC72">
        <v>524.05999999999995</v>
      </c>
      <c r="AD72" s="3">
        <f t="shared" si="30"/>
        <v>90.789473684210535</v>
      </c>
      <c r="AE72" s="3">
        <v>370.51</v>
      </c>
    </row>
    <row r="73" spans="1:53" x14ac:dyDescent="0.65">
      <c r="A73">
        <v>38.445</v>
      </c>
      <c r="B73">
        <f t="shared" si="24"/>
        <v>100</v>
      </c>
      <c r="C73">
        <v>206.04</v>
      </c>
      <c r="D73">
        <f t="shared" si="25"/>
        <v>45.161350952270752</v>
      </c>
      <c r="E73">
        <v>165.79</v>
      </c>
      <c r="L73">
        <f t="shared" si="26"/>
        <v>93.333495180986134</v>
      </c>
      <c r="M73">
        <v>347.08600000000001</v>
      </c>
      <c r="P73">
        <f t="shared" si="28"/>
        <v>72.916765450596984</v>
      </c>
      <c r="Q73">
        <v>1541.66</v>
      </c>
      <c r="U73" s="2">
        <v>7.7</v>
      </c>
      <c r="AB73">
        <f t="shared" si="29"/>
        <v>94.594594594594597</v>
      </c>
      <c r="AC73">
        <v>498.64</v>
      </c>
      <c r="AD73" s="3">
        <f t="shared" si="30"/>
        <v>92.10526315789474</v>
      </c>
      <c r="AE73" s="3">
        <v>362.41</v>
      </c>
    </row>
    <row r="74" spans="1:53" x14ac:dyDescent="0.65">
      <c r="A74">
        <v>38.994199999999999</v>
      </c>
      <c r="D74">
        <f t="shared" si="25"/>
        <v>45.806496327299676</v>
      </c>
      <c r="E74">
        <v>164.58</v>
      </c>
      <c r="L74">
        <f t="shared" si="26"/>
        <v>94.666796144788904</v>
      </c>
      <c r="M74">
        <v>341.92700000000002</v>
      </c>
      <c r="P74">
        <f t="shared" si="28"/>
        <v>73.958406433441752</v>
      </c>
      <c r="Q74">
        <v>1730.54</v>
      </c>
      <c r="U74" s="2">
        <v>7.81</v>
      </c>
      <c r="AB74">
        <f t="shared" si="29"/>
        <v>95.945945945945937</v>
      </c>
      <c r="AC74">
        <v>439.89</v>
      </c>
      <c r="AD74" s="3">
        <f t="shared" si="30"/>
        <v>93.421052631578945</v>
      </c>
      <c r="AE74" s="3">
        <v>332.94</v>
      </c>
    </row>
    <row r="75" spans="1:53" x14ac:dyDescent="0.65">
      <c r="A75">
        <v>39.543399999999998</v>
      </c>
      <c r="D75">
        <f t="shared" si="25"/>
        <v>46.451641702328608</v>
      </c>
      <c r="E75">
        <v>165.66</v>
      </c>
      <c r="L75">
        <f t="shared" si="26"/>
        <v>96.000097108591675</v>
      </c>
      <c r="M75">
        <v>318.32799999999997</v>
      </c>
      <c r="P75">
        <f t="shared" si="28"/>
        <v>75.000047416286549</v>
      </c>
      <c r="Q75">
        <v>1763.45</v>
      </c>
      <c r="U75" s="2">
        <v>7.92</v>
      </c>
      <c r="AB75">
        <f t="shared" si="29"/>
        <v>97.297297297297291</v>
      </c>
      <c r="AC75">
        <v>411.68</v>
      </c>
      <c r="AD75" s="3">
        <f t="shared" si="30"/>
        <v>94.736842105263165</v>
      </c>
      <c r="AE75" s="3">
        <v>343.34</v>
      </c>
    </row>
    <row r="76" spans="1:53" x14ac:dyDescent="0.65">
      <c r="A76">
        <v>40.092599999999997</v>
      </c>
      <c r="D76">
        <f t="shared" si="25"/>
        <v>47.096787077357533</v>
      </c>
      <c r="E76">
        <v>165.12</v>
      </c>
      <c r="L76">
        <f t="shared" si="26"/>
        <v>97.333398072394445</v>
      </c>
      <c r="M76">
        <v>283.57900000000001</v>
      </c>
      <c r="P76">
        <f t="shared" si="28"/>
        <v>76.041688399131331</v>
      </c>
      <c r="Q76">
        <v>1742.74</v>
      </c>
      <c r="U76" s="2">
        <v>8.0299999999999994</v>
      </c>
      <c r="AB76">
        <f t="shared" si="29"/>
        <v>98.648648648648631</v>
      </c>
      <c r="AC76">
        <v>380.93</v>
      </c>
      <c r="AD76" s="3">
        <f t="shared" si="30"/>
        <v>96.05263157894737</v>
      </c>
      <c r="AE76" s="3">
        <v>332.93</v>
      </c>
    </row>
    <row r="77" spans="1:53" x14ac:dyDescent="0.65">
      <c r="A77">
        <v>40.641800000000003</v>
      </c>
      <c r="D77">
        <f t="shared" si="25"/>
        <v>47.741932452386465</v>
      </c>
      <c r="E77">
        <v>163.82</v>
      </c>
      <c r="L77">
        <f t="shared" si="26"/>
        <v>98.66669903619723</v>
      </c>
      <c r="M77">
        <v>261.36700000000002</v>
      </c>
      <c r="P77">
        <f t="shared" si="28"/>
        <v>77.083329381976128</v>
      </c>
      <c r="Q77">
        <v>1662.81</v>
      </c>
      <c r="U77" s="2">
        <v>8.14</v>
      </c>
      <c r="AB77">
        <f t="shared" si="29"/>
        <v>100</v>
      </c>
      <c r="AC77">
        <v>359.13</v>
      </c>
      <c r="AD77" s="3">
        <f t="shared" si="30"/>
        <v>97.368421052631589</v>
      </c>
      <c r="AE77" s="3">
        <v>303.63</v>
      </c>
    </row>
    <row r="78" spans="1:53" x14ac:dyDescent="0.65">
      <c r="A78">
        <v>41.191000000000003</v>
      </c>
      <c r="D78">
        <f t="shared" si="25"/>
        <v>48.387077827415389</v>
      </c>
      <c r="E78">
        <v>162.80000000000001</v>
      </c>
      <c r="L78">
        <f t="shared" si="26"/>
        <v>100</v>
      </c>
      <c r="M78">
        <v>260.262</v>
      </c>
      <c r="P78">
        <f t="shared" si="28"/>
        <v>78.124970364820911</v>
      </c>
      <c r="Q78">
        <v>1621.31</v>
      </c>
      <c r="U78" s="2">
        <v>8.25</v>
      </c>
      <c r="AD78" s="3">
        <f t="shared" si="30"/>
        <v>98.684210526315795</v>
      </c>
      <c r="AE78" s="3">
        <v>284.12</v>
      </c>
    </row>
    <row r="79" spans="1:53" x14ac:dyDescent="0.65">
      <c r="A79">
        <v>41.740200000000002</v>
      </c>
      <c r="D79">
        <f t="shared" si="25"/>
        <v>49.032223202444314</v>
      </c>
      <c r="E79">
        <v>170.55</v>
      </c>
      <c r="P79">
        <f t="shared" si="28"/>
        <v>79.166611347665707</v>
      </c>
      <c r="Q79">
        <v>1425.15</v>
      </c>
      <c r="U79" s="2">
        <v>8.36</v>
      </c>
      <c r="AD79" s="3">
        <f t="shared" si="30"/>
        <v>100</v>
      </c>
      <c r="AE79" s="3">
        <v>285.48</v>
      </c>
    </row>
    <row r="80" spans="1:53" x14ac:dyDescent="0.65">
      <c r="A80">
        <v>42.289499999999997</v>
      </c>
      <c r="D80">
        <f t="shared" si="25"/>
        <v>49.67748604749783</v>
      </c>
      <c r="E80">
        <v>185.4</v>
      </c>
      <c r="P80">
        <f t="shared" si="28"/>
        <v>80.208441995656671</v>
      </c>
      <c r="Q80">
        <v>1314.54</v>
      </c>
    </row>
    <row r="81" spans="1:17" x14ac:dyDescent="0.65">
      <c r="A81">
        <v>42.838700000000003</v>
      </c>
      <c r="D81">
        <f t="shared" si="25"/>
        <v>50.322631422526754</v>
      </c>
      <c r="E81">
        <v>173.59</v>
      </c>
      <c r="P81">
        <f t="shared" si="28"/>
        <v>81.250082978501453</v>
      </c>
      <c r="Q81">
        <v>1179.58</v>
      </c>
    </row>
    <row r="82" spans="1:17" x14ac:dyDescent="0.65">
      <c r="A82">
        <v>43.387900000000002</v>
      </c>
      <c r="D82">
        <f t="shared" si="25"/>
        <v>50.967776797555686</v>
      </c>
      <c r="E82">
        <v>179.05</v>
      </c>
      <c r="P82">
        <f t="shared" si="28"/>
        <v>82.29172396134625</v>
      </c>
      <c r="Q82">
        <v>1089.47</v>
      </c>
    </row>
    <row r="83" spans="1:17" x14ac:dyDescent="0.65">
      <c r="A83">
        <v>43.937100000000001</v>
      </c>
      <c r="D83">
        <f t="shared" si="25"/>
        <v>51.612922172584611</v>
      </c>
      <c r="E83">
        <v>176.14</v>
      </c>
      <c r="P83">
        <f t="shared" si="28"/>
        <v>83.333364944191032</v>
      </c>
      <c r="Q83">
        <v>947.56</v>
      </c>
    </row>
    <row r="84" spans="1:17" x14ac:dyDescent="0.65">
      <c r="A84">
        <v>44.4863</v>
      </c>
      <c r="D84">
        <f t="shared" si="25"/>
        <v>52.258067547613543</v>
      </c>
      <c r="E84">
        <v>178.49</v>
      </c>
      <c r="P84">
        <f t="shared" si="28"/>
        <v>84.375005927035815</v>
      </c>
      <c r="Q84">
        <v>802.81</v>
      </c>
    </row>
    <row r="85" spans="1:17" x14ac:dyDescent="0.65">
      <c r="A85">
        <v>45.035499999999999</v>
      </c>
      <c r="D85">
        <f t="shared" si="25"/>
        <v>52.90321292264246</v>
      </c>
      <c r="E85">
        <v>181.86</v>
      </c>
      <c r="P85">
        <f t="shared" si="28"/>
        <v>85.416646909880598</v>
      </c>
      <c r="Q85">
        <v>739.56</v>
      </c>
    </row>
    <row r="86" spans="1:17" x14ac:dyDescent="0.65">
      <c r="A86">
        <v>45.584699999999998</v>
      </c>
      <c r="D86">
        <f t="shared" si="25"/>
        <v>53.548358297671385</v>
      </c>
      <c r="E86">
        <v>178.24</v>
      </c>
      <c r="P86">
        <f t="shared" si="28"/>
        <v>86.458287892725394</v>
      </c>
      <c r="Q86">
        <v>717.49</v>
      </c>
    </row>
    <row r="87" spans="1:17" x14ac:dyDescent="0.65">
      <c r="A87">
        <v>46.134</v>
      </c>
      <c r="D87">
        <f t="shared" si="25"/>
        <v>54.193621142724901</v>
      </c>
      <c r="E87">
        <v>181.91</v>
      </c>
      <c r="P87">
        <f t="shared" si="28"/>
        <v>87.500118540716372</v>
      </c>
      <c r="Q87">
        <v>615.84</v>
      </c>
    </row>
    <row r="88" spans="1:17" x14ac:dyDescent="0.65">
      <c r="A88">
        <v>46.683199999999999</v>
      </c>
      <c r="D88">
        <f t="shared" si="25"/>
        <v>54.838766517753832</v>
      </c>
      <c r="E88">
        <v>187.75</v>
      </c>
      <c r="P88">
        <f t="shared" si="28"/>
        <v>88.541759523561154</v>
      </c>
      <c r="Q88">
        <v>524.30999999999995</v>
      </c>
    </row>
    <row r="89" spans="1:17" x14ac:dyDescent="0.65">
      <c r="A89">
        <v>47.232399999999998</v>
      </c>
      <c r="D89">
        <f t="shared" si="25"/>
        <v>55.483911892782757</v>
      </c>
      <c r="E89">
        <v>194.93</v>
      </c>
      <c r="P89">
        <f t="shared" si="28"/>
        <v>89.583400506405937</v>
      </c>
      <c r="Q89">
        <v>418.59</v>
      </c>
    </row>
    <row r="90" spans="1:17" x14ac:dyDescent="0.65">
      <c r="A90">
        <v>47.781599999999997</v>
      </c>
      <c r="D90">
        <f t="shared" si="25"/>
        <v>56.129057267811675</v>
      </c>
      <c r="E90">
        <v>197.78</v>
      </c>
      <c r="P90">
        <f t="shared" si="28"/>
        <v>90.625041489250719</v>
      </c>
      <c r="Q90">
        <v>353.84</v>
      </c>
    </row>
    <row r="91" spans="1:17" x14ac:dyDescent="0.65">
      <c r="A91">
        <v>48.330800000000004</v>
      </c>
      <c r="D91">
        <f t="shared" si="25"/>
        <v>56.774202642840606</v>
      </c>
      <c r="E91">
        <v>194.15</v>
      </c>
      <c r="P91">
        <f t="shared" si="28"/>
        <v>91.66668247209553</v>
      </c>
      <c r="Q91">
        <v>369.66</v>
      </c>
    </row>
    <row r="92" spans="1:17" x14ac:dyDescent="0.65">
      <c r="A92">
        <v>48.88</v>
      </c>
      <c r="D92">
        <f t="shared" si="25"/>
        <v>57.419348017869545</v>
      </c>
      <c r="E92">
        <v>199.21</v>
      </c>
      <c r="P92">
        <f t="shared" si="28"/>
        <v>92.708323454940313</v>
      </c>
      <c r="Q92">
        <v>383.82</v>
      </c>
    </row>
    <row r="93" spans="1:17" x14ac:dyDescent="0.65">
      <c r="A93">
        <v>49.429200000000002</v>
      </c>
      <c r="D93">
        <f t="shared" si="25"/>
        <v>58.064493392898463</v>
      </c>
      <c r="E93">
        <v>202.13</v>
      </c>
      <c r="P93">
        <f t="shared" si="28"/>
        <v>93.749964437785096</v>
      </c>
      <c r="Q93">
        <v>407.27</v>
      </c>
    </row>
    <row r="94" spans="1:17" x14ac:dyDescent="0.65">
      <c r="A94">
        <v>49.978499999999997</v>
      </c>
      <c r="D94">
        <f t="shared" si="25"/>
        <v>58.709756237951972</v>
      </c>
      <c r="E94">
        <v>205.82</v>
      </c>
      <c r="P94">
        <f t="shared" si="28"/>
        <v>94.791795085776059</v>
      </c>
      <c r="Q94">
        <v>410.18</v>
      </c>
    </row>
    <row r="95" spans="1:17" x14ac:dyDescent="0.65">
      <c r="A95">
        <v>50.527700000000003</v>
      </c>
      <c r="D95">
        <f t="shared" si="25"/>
        <v>59.354901612980903</v>
      </c>
      <c r="E95">
        <v>209.84</v>
      </c>
      <c r="P95">
        <f t="shared" si="28"/>
        <v>95.833436068620856</v>
      </c>
      <c r="Q95">
        <v>360.24</v>
      </c>
    </row>
    <row r="96" spans="1:17" x14ac:dyDescent="0.65">
      <c r="A96">
        <v>51.076900000000002</v>
      </c>
      <c r="D96">
        <f t="shared" si="25"/>
        <v>60.000046988009835</v>
      </c>
      <c r="E96">
        <v>208.54</v>
      </c>
      <c r="P96">
        <f t="shared" si="28"/>
        <v>96.875077051465638</v>
      </c>
      <c r="Q96">
        <v>311.26</v>
      </c>
    </row>
    <row r="97" spans="1:17" x14ac:dyDescent="0.65">
      <c r="A97">
        <v>51.626100000000001</v>
      </c>
      <c r="D97">
        <f t="shared" si="25"/>
        <v>60.64519236303876</v>
      </c>
      <c r="E97">
        <v>221.09</v>
      </c>
      <c r="P97">
        <f t="shared" si="28"/>
        <v>97.916718034310421</v>
      </c>
      <c r="Q97">
        <v>285.52</v>
      </c>
    </row>
    <row r="98" spans="1:17" x14ac:dyDescent="0.65">
      <c r="A98">
        <v>52.1753</v>
      </c>
      <c r="D98">
        <f t="shared" si="25"/>
        <v>61.290337738067691</v>
      </c>
      <c r="E98">
        <v>236.49</v>
      </c>
      <c r="P98">
        <f t="shared" si="28"/>
        <v>98.958359017155217</v>
      </c>
      <c r="Q98">
        <v>285.06</v>
      </c>
    </row>
    <row r="99" spans="1:17" x14ac:dyDescent="0.65">
      <c r="A99">
        <v>52.724499999999999</v>
      </c>
      <c r="D99">
        <f t="shared" si="25"/>
        <v>61.935483113096609</v>
      </c>
      <c r="E99">
        <v>225.18</v>
      </c>
      <c r="P99">
        <f t="shared" si="28"/>
        <v>100</v>
      </c>
      <c r="Q99">
        <v>260.52</v>
      </c>
    </row>
    <row r="100" spans="1:17" x14ac:dyDescent="0.65">
      <c r="A100">
        <v>53.273699999999998</v>
      </c>
      <c r="D100">
        <f t="shared" si="25"/>
        <v>62.580628488125534</v>
      </c>
      <c r="E100">
        <v>233.29</v>
      </c>
    </row>
    <row r="101" spans="1:17" x14ac:dyDescent="0.65">
      <c r="A101">
        <v>53.822899999999997</v>
      </c>
      <c r="D101">
        <f t="shared" si="25"/>
        <v>63.225773863154465</v>
      </c>
      <c r="E101">
        <v>249.94</v>
      </c>
    </row>
    <row r="102" spans="1:17" x14ac:dyDescent="0.65">
      <c r="A102">
        <v>54.372199999999999</v>
      </c>
      <c r="D102">
        <f t="shared" si="25"/>
        <v>63.871036708207981</v>
      </c>
      <c r="E102">
        <v>260.11</v>
      </c>
    </row>
    <row r="103" spans="1:17" x14ac:dyDescent="0.65">
      <c r="A103">
        <v>54.921399999999998</v>
      </c>
      <c r="D103">
        <f t="shared" si="25"/>
        <v>64.516182083236913</v>
      </c>
      <c r="E103">
        <v>265.94</v>
      </c>
    </row>
    <row r="104" spans="1:17" x14ac:dyDescent="0.65">
      <c r="A104">
        <v>55.470599999999997</v>
      </c>
      <c r="D104">
        <f t="shared" si="25"/>
        <v>65.161327458265831</v>
      </c>
      <c r="E104">
        <v>281.17</v>
      </c>
    </row>
    <row r="105" spans="1:17" x14ac:dyDescent="0.65">
      <c r="A105">
        <v>56.019799999999996</v>
      </c>
      <c r="D105">
        <f t="shared" si="25"/>
        <v>65.806472833294762</v>
      </c>
      <c r="E105">
        <v>308.33</v>
      </c>
    </row>
    <row r="106" spans="1:17" x14ac:dyDescent="0.65">
      <c r="A106">
        <v>56.569000000000003</v>
      </c>
      <c r="D106">
        <f t="shared" si="25"/>
        <v>66.451618208323694</v>
      </c>
      <c r="E106">
        <v>318.08</v>
      </c>
    </row>
    <row r="107" spans="1:17" x14ac:dyDescent="0.65">
      <c r="A107">
        <v>57.118200000000002</v>
      </c>
      <c r="D107">
        <f t="shared" si="25"/>
        <v>67.096763583352612</v>
      </c>
      <c r="E107">
        <v>323.64999999999998</v>
      </c>
    </row>
    <row r="108" spans="1:17" x14ac:dyDescent="0.65">
      <c r="A108">
        <v>57.667400000000001</v>
      </c>
      <c r="D108">
        <f t="shared" si="25"/>
        <v>67.741908958381543</v>
      </c>
      <c r="E108">
        <v>346.42</v>
      </c>
    </row>
    <row r="109" spans="1:17" x14ac:dyDescent="0.65">
      <c r="A109">
        <v>58.216700000000003</v>
      </c>
      <c r="D109">
        <f t="shared" si="25"/>
        <v>68.387171803435052</v>
      </c>
      <c r="E109">
        <v>384.35</v>
      </c>
    </row>
    <row r="110" spans="1:17" x14ac:dyDescent="0.65">
      <c r="A110">
        <v>58.765900000000002</v>
      </c>
      <c r="D110">
        <f t="shared" si="25"/>
        <v>69.032317178463984</v>
      </c>
      <c r="E110">
        <v>431.27</v>
      </c>
    </row>
    <row r="111" spans="1:17" x14ac:dyDescent="0.65">
      <c r="A111">
        <v>59.315100000000001</v>
      </c>
      <c r="D111">
        <f t="shared" si="25"/>
        <v>69.677462553492902</v>
      </c>
      <c r="E111">
        <v>442.67</v>
      </c>
    </row>
    <row r="112" spans="1:17" x14ac:dyDescent="0.65">
      <c r="A112">
        <v>59.8643</v>
      </c>
      <c r="D112">
        <f t="shared" si="25"/>
        <v>70.322607928521847</v>
      </c>
      <c r="E112">
        <v>474.08</v>
      </c>
    </row>
    <row r="113" spans="1:5" x14ac:dyDescent="0.65">
      <c r="A113">
        <v>60.413499999999999</v>
      </c>
      <c r="D113">
        <f t="shared" si="25"/>
        <v>70.967753303550765</v>
      </c>
      <c r="E113">
        <v>528.27</v>
      </c>
    </row>
    <row r="114" spans="1:5" x14ac:dyDescent="0.65">
      <c r="A114">
        <v>60.962699999999998</v>
      </c>
      <c r="D114">
        <f t="shared" si="25"/>
        <v>71.612898678579683</v>
      </c>
      <c r="E114">
        <v>557.01</v>
      </c>
    </row>
    <row r="115" spans="1:5" x14ac:dyDescent="0.65">
      <c r="A115">
        <v>61.511899999999997</v>
      </c>
      <c r="D115">
        <f t="shared" si="25"/>
        <v>72.258044053608614</v>
      </c>
      <c r="E115">
        <v>644.04999999999995</v>
      </c>
    </row>
    <row r="116" spans="1:5" x14ac:dyDescent="0.65">
      <c r="A116">
        <v>62.061199999999999</v>
      </c>
      <c r="D116">
        <f t="shared" si="25"/>
        <v>72.903306898662137</v>
      </c>
      <c r="E116">
        <v>746.63</v>
      </c>
    </row>
    <row r="117" spans="1:5" x14ac:dyDescent="0.65">
      <c r="A117">
        <v>62.610399999999998</v>
      </c>
      <c r="D117">
        <f t="shared" si="25"/>
        <v>73.548452273691055</v>
      </c>
      <c r="E117">
        <v>920.01</v>
      </c>
    </row>
    <row r="118" spans="1:5" x14ac:dyDescent="0.65">
      <c r="A118">
        <v>63.159599999999998</v>
      </c>
      <c r="D118">
        <f t="shared" si="25"/>
        <v>74.193597648719972</v>
      </c>
      <c r="E118">
        <v>1092.73</v>
      </c>
    </row>
    <row r="119" spans="1:5" x14ac:dyDescent="0.65">
      <c r="A119">
        <v>63.708799999999997</v>
      </c>
      <c r="D119">
        <f t="shared" si="25"/>
        <v>74.838743023748904</v>
      </c>
      <c r="E119">
        <v>1223.7</v>
      </c>
    </row>
    <row r="120" spans="1:5" x14ac:dyDescent="0.65">
      <c r="A120">
        <v>64.257999999999996</v>
      </c>
      <c r="D120">
        <f t="shared" si="25"/>
        <v>75.483888398777836</v>
      </c>
      <c r="E120">
        <v>1351.31</v>
      </c>
    </row>
    <row r="121" spans="1:5" x14ac:dyDescent="0.65">
      <c r="A121">
        <v>64.807199999999995</v>
      </c>
      <c r="D121">
        <f t="shared" si="25"/>
        <v>76.129033773806768</v>
      </c>
      <c r="E121">
        <v>1440.08</v>
      </c>
    </row>
    <row r="122" spans="1:5" x14ac:dyDescent="0.65">
      <c r="A122">
        <v>65.356399999999994</v>
      </c>
      <c r="D122">
        <f t="shared" si="25"/>
        <v>76.774179148835685</v>
      </c>
      <c r="E122">
        <v>1443.77</v>
      </c>
    </row>
    <row r="123" spans="1:5" x14ac:dyDescent="0.65">
      <c r="A123">
        <v>65.905600000000007</v>
      </c>
      <c r="D123">
        <f t="shared" si="25"/>
        <v>77.419324523864631</v>
      </c>
      <c r="E123">
        <v>1408.04</v>
      </c>
    </row>
    <row r="124" spans="1:5" x14ac:dyDescent="0.65">
      <c r="A124">
        <v>66.454899999999995</v>
      </c>
      <c r="D124">
        <f t="shared" si="25"/>
        <v>78.064587368918126</v>
      </c>
      <c r="E124">
        <v>1381.85</v>
      </c>
    </row>
    <row r="125" spans="1:5" x14ac:dyDescent="0.65">
      <c r="A125">
        <v>67.004099999999994</v>
      </c>
      <c r="D125">
        <f t="shared" si="25"/>
        <v>78.709732743947058</v>
      </c>
      <c r="E125">
        <v>1368.73</v>
      </c>
    </row>
    <row r="126" spans="1:5" x14ac:dyDescent="0.65">
      <c r="A126">
        <v>67.553299999999993</v>
      </c>
      <c r="D126">
        <f t="shared" si="25"/>
        <v>79.354878118975975</v>
      </c>
      <c r="E126">
        <v>1284.21</v>
      </c>
    </row>
    <row r="127" spans="1:5" x14ac:dyDescent="0.65">
      <c r="A127">
        <v>68.102500000000006</v>
      </c>
      <c r="D127">
        <f t="shared" si="25"/>
        <v>80.000023494004921</v>
      </c>
      <c r="E127">
        <v>1170.46</v>
      </c>
    </row>
    <row r="128" spans="1:5" x14ac:dyDescent="0.65">
      <c r="A128">
        <v>68.651700000000005</v>
      </c>
      <c r="D128">
        <f t="shared" si="25"/>
        <v>80.645168869033839</v>
      </c>
      <c r="E128">
        <v>1117.3800000000001</v>
      </c>
    </row>
    <row r="129" spans="1:5" x14ac:dyDescent="0.65">
      <c r="A129">
        <v>69.200900000000004</v>
      </c>
      <c r="D129">
        <f t="shared" si="25"/>
        <v>81.290314244062785</v>
      </c>
      <c r="E129">
        <v>970.65</v>
      </c>
    </row>
    <row r="130" spans="1:5" x14ac:dyDescent="0.65">
      <c r="A130">
        <v>69.750100000000003</v>
      </c>
      <c r="D130">
        <f t="shared" si="25"/>
        <v>81.935459619091702</v>
      </c>
      <c r="E130">
        <v>849.09</v>
      </c>
    </row>
    <row r="131" spans="1:5" x14ac:dyDescent="0.65">
      <c r="A131">
        <v>70.299400000000006</v>
      </c>
      <c r="D131">
        <f t="shared" si="25"/>
        <v>82.580722464145211</v>
      </c>
      <c r="E131">
        <v>686.26</v>
      </c>
    </row>
    <row r="132" spans="1:5" x14ac:dyDescent="0.65">
      <c r="A132">
        <v>70.848600000000005</v>
      </c>
      <c r="D132">
        <f t="shared" ref="D132:D158" si="32">($A132/85.1281)*100</f>
        <v>83.225867839174143</v>
      </c>
      <c r="E132">
        <v>548.78</v>
      </c>
    </row>
    <row r="133" spans="1:5" x14ac:dyDescent="0.65">
      <c r="A133">
        <v>71.397800000000004</v>
      </c>
      <c r="D133">
        <f t="shared" si="32"/>
        <v>83.871013214203074</v>
      </c>
      <c r="E133">
        <v>473.55</v>
      </c>
    </row>
    <row r="134" spans="1:5" x14ac:dyDescent="0.65">
      <c r="A134">
        <v>71.947000000000003</v>
      </c>
      <c r="D134">
        <f t="shared" si="32"/>
        <v>84.516158589231992</v>
      </c>
      <c r="E134">
        <v>429.48</v>
      </c>
    </row>
    <row r="135" spans="1:5" x14ac:dyDescent="0.65">
      <c r="A135">
        <v>72.496200000000002</v>
      </c>
      <c r="D135">
        <f t="shared" si="32"/>
        <v>85.16130396426091</v>
      </c>
      <c r="E135">
        <v>373.15</v>
      </c>
    </row>
    <row r="136" spans="1:5" x14ac:dyDescent="0.65">
      <c r="A136">
        <v>73.045400000000001</v>
      </c>
      <c r="D136">
        <f t="shared" si="32"/>
        <v>85.806449339289841</v>
      </c>
      <c r="E136">
        <v>317.10000000000002</v>
      </c>
    </row>
    <row r="137" spans="1:5" x14ac:dyDescent="0.65">
      <c r="A137">
        <v>73.5946</v>
      </c>
      <c r="D137">
        <f t="shared" si="32"/>
        <v>86.451594714318773</v>
      </c>
      <c r="E137">
        <v>303.10000000000002</v>
      </c>
    </row>
    <row r="138" spans="1:5" x14ac:dyDescent="0.65">
      <c r="A138">
        <v>74.143900000000002</v>
      </c>
      <c r="D138">
        <f t="shared" si="32"/>
        <v>87.096857559372282</v>
      </c>
      <c r="E138">
        <v>304.2</v>
      </c>
    </row>
    <row r="139" spans="1:5" x14ac:dyDescent="0.65">
      <c r="A139">
        <v>74.693100000000001</v>
      </c>
      <c r="D139">
        <f t="shared" si="32"/>
        <v>87.742002934401214</v>
      </c>
      <c r="E139">
        <v>271.64999999999998</v>
      </c>
    </row>
    <row r="140" spans="1:5" x14ac:dyDescent="0.65">
      <c r="A140">
        <v>75.2423</v>
      </c>
      <c r="D140">
        <f t="shared" si="32"/>
        <v>88.387148309430145</v>
      </c>
      <c r="E140">
        <v>251.43</v>
      </c>
    </row>
    <row r="141" spans="1:5" x14ac:dyDescent="0.65">
      <c r="A141">
        <v>75.791499999999999</v>
      </c>
      <c r="D141">
        <f t="shared" si="32"/>
        <v>89.032293684459063</v>
      </c>
      <c r="E141">
        <v>231.69</v>
      </c>
    </row>
    <row r="142" spans="1:5" x14ac:dyDescent="0.65">
      <c r="A142">
        <v>76.340699999999998</v>
      </c>
      <c r="D142">
        <f t="shared" si="32"/>
        <v>89.67743905948798</v>
      </c>
      <c r="E142">
        <v>223.1</v>
      </c>
    </row>
    <row r="143" spans="1:5" x14ac:dyDescent="0.65">
      <c r="A143">
        <v>76.889899999999997</v>
      </c>
      <c r="D143">
        <f t="shared" si="32"/>
        <v>90.322584434516912</v>
      </c>
      <c r="E143">
        <v>217.23</v>
      </c>
    </row>
    <row r="144" spans="1:5" x14ac:dyDescent="0.65">
      <c r="A144">
        <v>77.439099999999996</v>
      </c>
      <c r="D144">
        <f t="shared" si="32"/>
        <v>90.967729809545844</v>
      </c>
      <c r="E144">
        <v>216.08</v>
      </c>
    </row>
    <row r="145" spans="1:31" x14ac:dyDescent="0.65">
      <c r="A145">
        <v>77.988299999999995</v>
      </c>
      <c r="D145">
        <f t="shared" si="32"/>
        <v>91.612875184574776</v>
      </c>
      <c r="E145">
        <v>207.07</v>
      </c>
    </row>
    <row r="146" spans="1:31" x14ac:dyDescent="0.65">
      <c r="A146">
        <v>78.537599999999998</v>
      </c>
      <c r="D146">
        <f t="shared" si="32"/>
        <v>92.258138029628284</v>
      </c>
      <c r="E146">
        <v>199.65</v>
      </c>
    </row>
    <row r="147" spans="1:31" x14ac:dyDescent="0.65">
      <c r="A147">
        <v>79.086799999999997</v>
      </c>
      <c r="D147">
        <f t="shared" si="32"/>
        <v>92.903283404657216</v>
      </c>
      <c r="E147">
        <v>208.08</v>
      </c>
    </row>
    <row r="148" spans="1:31" x14ac:dyDescent="0.65">
      <c r="A148">
        <v>79.635999999999996</v>
      </c>
      <c r="D148">
        <f t="shared" si="32"/>
        <v>93.548428779686134</v>
      </c>
      <c r="E148">
        <v>203.32</v>
      </c>
    </row>
    <row r="149" spans="1:31" x14ac:dyDescent="0.65">
      <c r="A149">
        <v>80.185199999999995</v>
      </c>
      <c r="D149">
        <f t="shared" si="32"/>
        <v>94.193574154715066</v>
      </c>
      <c r="E149">
        <v>194</v>
      </c>
    </row>
    <row r="150" spans="1:31" x14ac:dyDescent="0.65">
      <c r="A150">
        <v>80.734399999999994</v>
      </c>
      <c r="D150">
        <f t="shared" si="32"/>
        <v>94.838719529743983</v>
      </c>
      <c r="E150">
        <v>180.62</v>
      </c>
    </row>
    <row r="151" spans="1:31" x14ac:dyDescent="0.65">
      <c r="A151">
        <v>81.283600000000007</v>
      </c>
      <c r="D151">
        <f t="shared" si="32"/>
        <v>95.483864904772929</v>
      </c>
      <c r="E151">
        <v>183.88</v>
      </c>
    </row>
    <row r="152" spans="1:31" x14ac:dyDescent="0.65">
      <c r="A152">
        <v>81.832800000000006</v>
      </c>
      <c r="D152">
        <f t="shared" si="32"/>
        <v>96.129010279801847</v>
      </c>
      <c r="E152">
        <v>181.78</v>
      </c>
    </row>
    <row r="153" spans="1:31" x14ac:dyDescent="0.65">
      <c r="A153">
        <v>82.382099999999994</v>
      </c>
      <c r="D153">
        <f t="shared" si="32"/>
        <v>96.774273124855355</v>
      </c>
      <c r="E153">
        <v>178.38</v>
      </c>
    </row>
    <row r="154" spans="1:31" x14ac:dyDescent="0.65">
      <c r="A154">
        <v>82.931299999999993</v>
      </c>
      <c r="D154">
        <f t="shared" si="32"/>
        <v>97.419418499884287</v>
      </c>
      <c r="E154">
        <v>179.54</v>
      </c>
    </row>
    <row r="155" spans="1:31" x14ac:dyDescent="0.65">
      <c r="A155">
        <v>83.480500000000006</v>
      </c>
      <c r="D155">
        <f t="shared" si="32"/>
        <v>98.064563874913219</v>
      </c>
      <c r="E155">
        <v>184.49</v>
      </c>
    </row>
    <row r="156" spans="1:31" x14ac:dyDescent="0.65">
      <c r="A156">
        <v>84.029700000000005</v>
      </c>
      <c r="D156">
        <f t="shared" si="32"/>
        <v>98.709709249942151</v>
      </c>
      <c r="E156">
        <v>181.27</v>
      </c>
    </row>
    <row r="157" spans="1:31" x14ac:dyDescent="0.65">
      <c r="A157">
        <v>84.578900000000004</v>
      </c>
      <c r="D157">
        <f t="shared" si="32"/>
        <v>99.354854624971082</v>
      </c>
      <c r="E157">
        <v>187.34</v>
      </c>
    </row>
    <row r="158" spans="1:31" x14ac:dyDescent="0.65">
      <c r="A158">
        <v>85.128100000000003</v>
      </c>
      <c r="D158">
        <f t="shared" si="32"/>
        <v>100</v>
      </c>
      <c r="E158">
        <v>180.19</v>
      </c>
    </row>
    <row r="159" spans="1:31" s="1" customFormat="1" x14ac:dyDescent="0.65">
      <c r="T159" s="2"/>
      <c r="U159" s="2"/>
      <c r="AD159" s="3"/>
      <c r="AE159" s="3"/>
    </row>
    <row r="163" spans="2:58" x14ac:dyDescent="0.65">
      <c r="B163">
        <v>0</v>
      </c>
      <c r="D163">
        <v>0</v>
      </c>
      <c r="F163">
        <v>0</v>
      </c>
      <c r="H163">
        <v>0</v>
      </c>
      <c r="J163">
        <v>0</v>
      </c>
      <c r="L163">
        <v>0</v>
      </c>
      <c r="N163">
        <v>0</v>
      </c>
      <c r="P163">
        <v>0</v>
      </c>
      <c r="R163">
        <v>0</v>
      </c>
      <c r="V163">
        <v>0</v>
      </c>
      <c r="X163">
        <v>0</v>
      </c>
      <c r="Z163">
        <v>0</v>
      </c>
      <c r="AB163">
        <v>0</v>
      </c>
      <c r="AD163" s="3">
        <v>0</v>
      </c>
      <c r="AF163">
        <v>0</v>
      </c>
      <c r="AH163">
        <v>0</v>
      </c>
      <c r="AJ163">
        <v>0</v>
      </c>
      <c r="AL163">
        <v>0</v>
      </c>
      <c r="AN163">
        <v>0</v>
      </c>
      <c r="AP163">
        <v>0</v>
      </c>
      <c r="AR163">
        <v>0</v>
      </c>
      <c r="AT163">
        <v>0</v>
      </c>
      <c r="AV163">
        <v>0</v>
      </c>
      <c r="AX163">
        <v>0</v>
      </c>
      <c r="AZ163">
        <v>0</v>
      </c>
      <c r="BD163" t="s">
        <v>3</v>
      </c>
      <c r="BE163" t="s">
        <v>4</v>
      </c>
      <c r="BF163" t="s">
        <v>5</v>
      </c>
    </row>
    <row r="164" spans="2:58" x14ac:dyDescent="0.65">
      <c r="B164">
        <v>5</v>
      </c>
      <c r="C164">
        <f>AVERAGEIFS(C$3:C$158,B$3:B$158,"&gt;="&amp;B163,B$3:B$158,"&lt;="&amp;B164)</f>
        <v>166.76749999999998</v>
      </c>
      <c r="D164">
        <v>5</v>
      </c>
      <c r="E164">
        <f>AVERAGEIFS(E$3:E$158,D$3:D$158,"&gt;="&amp;D163,D$3:D$158,"&lt;="&amp;D164)</f>
        <v>149.38124999999999</v>
      </c>
      <c r="F164">
        <v>5</v>
      </c>
      <c r="G164">
        <f>AVERAGEIFS(G$3:G$158,F$3:F$158,"&gt;="&amp;F163,F$3:F$158,"&lt;="&amp;F164)</f>
        <v>221.39633333333333</v>
      </c>
      <c r="H164">
        <v>5</v>
      </c>
      <c r="I164">
        <f>AVERAGEIFS(I$3:I$158,H$3:H$158,"&gt;="&amp;H163,H$3:H$158,"&lt;="&amp;H164)</f>
        <v>168.72</v>
      </c>
      <c r="J164">
        <v>5</v>
      </c>
      <c r="K164">
        <f>AVERAGEIFS(K$3:K$158,J$3:J$158,"&gt;="&amp;J163,J$3:J$158,"&lt;="&amp;J164)</f>
        <v>177.56966666666668</v>
      </c>
      <c r="L164">
        <v>5</v>
      </c>
      <c r="M164">
        <f>AVERAGEIFS(M$3:M$158,L$3:L$158,"&gt;="&amp;L163,L$3:L$158,"&lt;="&amp;L164)</f>
        <v>165.27924999999999</v>
      </c>
      <c r="N164">
        <v>5</v>
      </c>
      <c r="O164">
        <f>AVERAGEIFS(O$3:O$158,N$3:N$158,"&gt;="&amp;N163,N$3:N$158,"&lt;="&amp;N164)</f>
        <v>164.01050000000001</v>
      </c>
      <c r="P164">
        <v>5</v>
      </c>
      <c r="Q164">
        <f>AVERAGEIFS(Q$3:Q$158,P$3:P$158,"&gt;="&amp;P163,P$3:P$158,"&lt;="&amp;P164)</f>
        <v>157.74799999999999</v>
      </c>
      <c r="R164">
        <v>5</v>
      </c>
      <c r="S164">
        <f>AVERAGEIFS(S$3:S$158,R$3:R$158,"&gt;="&amp;R163,R$3:R$158,"&lt;="&amp;R164)</f>
        <v>214.66</v>
      </c>
      <c r="V164">
        <v>5</v>
      </c>
      <c r="W164">
        <f>AVERAGEIFS(W$3:W$158,V$3:V$158,"&gt;="&amp;V163,V$3:V$158,"&lt;="&amp;V164)</f>
        <v>247.24333333333334</v>
      </c>
      <c r="X164">
        <v>5</v>
      </c>
      <c r="Y164">
        <f>AVERAGEIFS(Y$3:Y$158,X$3:X$158,"&gt;="&amp;X163,X$3:X$158,"&lt;="&amp;X164)</f>
        <v>261.74</v>
      </c>
      <c r="Z164">
        <v>5</v>
      </c>
      <c r="AA164">
        <f>AVERAGEIFS(AA$3:AA$158,Z$3:Z$158,"&gt;="&amp;Z163,Z$3:Z$158,"&lt;="&amp;Z164)</f>
        <v>365.35500000000002</v>
      </c>
      <c r="AB164">
        <v>5</v>
      </c>
      <c r="AC164">
        <f>AVERAGEIFS(AC$3:AC$158,AB$3:AB$158,"&gt;="&amp;AB163,AB$3:AB$158,"&lt;="&amp;AB164)</f>
        <v>360.79</v>
      </c>
      <c r="AD164" s="3">
        <v>5</v>
      </c>
      <c r="AE164" s="3">
        <f>AVERAGEIFS(AE$3:AE$158,AD$3:AD$158,"&gt;="&amp;AD163,AD$3:AD$158,"&lt;="&amp;AD164)</f>
        <v>267.31</v>
      </c>
      <c r="AF164">
        <v>5</v>
      </c>
      <c r="AG164">
        <f>AVERAGEIFS(AG$3:AG$158,AF$3:AF$158,"&gt;="&amp;AF163,AF$3:AF$158,"&lt;="&amp;AF164)</f>
        <v>185.52249999999998</v>
      </c>
      <c r="AH164">
        <v>5</v>
      </c>
      <c r="AI164">
        <f>AVERAGEIFS(AI$3:AI$158,AH$3:AH$158,"&gt;="&amp;AH163,AH$3:AH$158,"&lt;="&amp;AH164)</f>
        <v>169.79500000000002</v>
      </c>
      <c r="AJ164">
        <v>5</v>
      </c>
      <c r="AK164">
        <f>AVERAGEIFS(AK$3:AK$158,AJ$3:AJ$158,"&gt;="&amp;AJ163,AJ$3:AJ$158,"&lt;="&amp;AJ164)</f>
        <v>255.44366666666664</v>
      </c>
      <c r="AL164">
        <v>5</v>
      </c>
      <c r="AM164">
        <f>AVERAGEIFS(AM$3:AM$158,AL$3:AL$158,"&gt;="&amp;AL163,AL$3:AL$158,"&lt;="&amp;AL164)</f>
        <v>210</v>
      </c>
      <c r="AN164">
        <v>5</v>
      </c>
      <c r="AO164">
        <f>AVERAGEIFS(AO$3:AO$158,AN$3:AN$158,"&gt;="&amp;AN163,AN$3:AN$158,"&lt;="&amp;AN164)</f>
        <v>179.74</v>
      </c>
      <c r="AP164">
        <v>5</v>
      </c>
      <c r="AQ164">
        <f>AVERAGEIFS(AQ$3:AQ$158,AP$3:AP$158,"&gt;="&amp;AP163,AP$3:AP$158,"&lt;="&amp;AP164)</f>
        <v>224</v>
      </c>
      <c r="AR164">
        <v>5</v>
      </c>
      <c r="AS164">
        <f>AVERAGEIFS(AS$3:AS$158,AR$3:AR$158,"&gt;="&amp;AR163,AR$3:AR$158,"&lt;="&amp;AR164)</f>
        <v>173.02833333333334</v>
      </c>
      <c r="AT164">
        <v>5</v>
      </c>
      <c r="AU164">
        <f>AVERAGEIFS(AU$3:AU$158,AT$3:AT$158,"&gt;="&amp;AT163,AT$3:AT$158,"&lt;="&amp;AT164)</f>
        <v>193.59166666666667</v>
      </c>
      <c r="AV164">
        <v>5</v>
      </c>
      <c r="AW164">
        <f>AVERAGEIFS(AW$3:AW$158,AV$3:AV$158,"&gt;="&amp;AV163,AV$3:AV$158,"&lt;="&amp;AV164)</f>
        <v>217.59</v>
      </c>
      <c r="AX164">
        <v>5</v>
      </c>
      <c r="AY164">
        <f>AVERAGEIFS(AY$3:AY$158,AX$3:AX$158,"&gt;="&amp;AX163,AX$3:AX$158,"&lt;="&amp;AX164)</f>
        <v>244.82666666666668</v>
      </c>
      <c r="AZ164">
        <v>5</v>
      </c>
      <c r="BA164">
        <f>AVERAGEIFS(BA$3:BA$158,AZ$3:AZ$158,"&gt;="&amp;AZ163,AZ$3:AZ$158,"&lt;="&amp;AZ164)</f>
        <v>332.64225000000005</v>
      </c>
      <c r="BC164" s="3" t="s">
        <v>2</v>
      </c>
      <c r="BD164" s="3">
        <f>AVERAGE(C164,E164,G164,I164,K164,M164,O164,Q164,S164,W164,Y164,AA164,AC164,AE164,AG164,AI164,AK164,AM164,AO164,AQ164,AS164,AU164,AW164,AY164,BA164)</f>
        <v>218.9660366666667</v>
      </c>
      <c r="BE164" s="3">
        <f>_xlfn.STDEV.P(C164,E164,G164,I164,K164,M164,O164,Q164,S164,W164,Y164,AA164,AC164,AE164,AG164,AI164,AK164,AM164,AO164,AQ164,AS164,AU164,AW164,AY164,BA164)</f>
        <v>60.282011448750218</v>
      </c>
      <c r="BF164" s="3">
        <f>BE164/(SQRT(25))</f>
        <v>12.056402289750043</v>
      </c>
    </row>
    <row r="165" spans="2:58" x14ac:dyDescent="0.65">
      <c r="B165">
        <v>10</v>
      </c>
      <c r="C165">
        <f t="shared" ref="C165:E183" si="33">AVERAGEIFS(C$3:C$158,B$3:B$158,"&gt;="&amp;B164,B$3:B$158,"&lt;="&amp;B165)</f>
        <v>170.60750000000002</v>
      </c>
      <c r="D165">
        <v>10</v>
      </c>
      <c r="E165">
        <f t="shared" si="33"/>
        <v>151.44499999999999</v>
      </c>
      <c r="F165">
        <v>10</v>
      </c>
      <c r="G165">
        <f t="shared" ref="G165" si="34">AVERAGEIFS(G$3:G$158,F$3:F$158,"&gt;="&amp;F164,F$3:F$158,"&lt;="&amp;F165)</f>
        <v>240.648</v>
      </c>
      <c r="H165">
        <v>10</v>
      </c>
      <c r="I165">
        <f t="shared" ref="I165" si="35">AVERAGEIFS(I$3:I$158,H$3:H$158,"&gt;="&amp;H164,H$3:H$158,"&lt;="&amp;H165)</f>
        <v>168.92333333333335</v>
      </c>
      <c r="J165">
        <v>10</v>
      </c>
      <c r="K165">
        <f t="shared" ref="K165" si="36">AVERAGEIFS(K$3:K$158,J$3:J$158,"&gt;="&amp;J164,J$3:J$158,"&lt;="&amp;J165)</f>
        <v>176.89866666666668</v>
      </c>
      <c r="L165">
        <v>10</v>
      </c>
      <c r="M165">
        <f t="shared" ref="M165" si="37">AVERAGEIFS(M$3:M$158,L$3:L$158,"&gt;="&amp;L164,L$3:L$158,"&lt;="&amp;L165)</f>
        <v>164.90825000000001</v>
      </c>
      <c r="N165">
        <v>10</v>
      </c>
      <c r="O165">
        <f t="shared" ref="O165" si="38">AVERAGEIFS(O$3:O$158,N$3:N$158,"&gt;="&amp;N164,N$3:N$158,"&lt;="&amp;N165)</f>
        <v>171.393</v>
      </c>
      <c r="P165">
        <v>10</v>
      </c>
      <c r="Q165">
        <f t="shared" ref="Q165" si="39">AVERAGEIFS(Q$3:Q$158,P$3:P$158,"&gt;="&amp;P164,P$3:P$158,"&lt;="&amp;P165)</f>
        <v>163.98600000000002</v>
      </c>
      <c r="R165">
        <v>10</v>
      </c>
      <c r="S165">
        <f t="shared" ref="S165" si="40">AVERAGEIFS(S$3:S$158,R$3:R$158,"&gt;="&amp;R164,R$3:R$158,"&lt;="&amp;R165)</f>
        <v>219.75333333333333</v>
      </c>
      <c r="V165">
        <v>10</v>
      </c>
      <c r="W165">
        <f t="shared" ref="W165:W183" si="41">AVERAGEIFS(W$3:W$158,V$3:V$158,"&gt;="&amp;V164,V$3:V$158,"&lt;="&amp;V165)</f>
        <v>238.82666666666668</v>
      </c>
      <c r="X165">
        <v>10</v>
      </c>
      <c r="Y165">
        <f t="shared" ref="Y165:Y183" si="42">AVERAGEIFS(Y$3:Y$158,X$3:X$158,"&gt;="&amp;X164,X$3:X$158,"&lt;="&amp;X165)</f>
        <v>267.39000000000004</v>
      </c>
      <c r="Z165">
        <v>10</v>
      </c>
      <c r="AA165">
        <f t="shared" ref="AA165:AA183" si="43">AVERAGEIFS(AA$3:AA$158,Z$3:Z$158,"&gt;="&amp;Z164,Z$3:Z$158,"&lt;="&amp;Z165)</f>
        <v>432.87</v>
      </c>
      <c r="AB165">
        <v>10</v>
      </c>
      <c r="AC165">
        <f t="shared" ref="AC165:AC183" si="44">AVERAGEIFS(AC$3:AC$158,AB$3:AB$158,"&gt;="&amp;AB164,AB$3:AB$158,"&lt;="&amp;AB165)</f>
        <v>400.97500000000002</v>
      </c>
      <c r="AD165" s="3">
        <v>10</v>
      </c>
      <c r="AE165" s="3">
        <f t="shared" ref="AE165:AE183" si="45">AVERAGEIFS(AE$3:AE$158,AD$3:AD$158,"&gt;="&amp;AD164,AD$3:AD$158,"&lt;="&amp;AD165)</f>
        <v>260.51249999999999</v>
      </c>
      <c r="AF165">
        <v>10</v>
      </c>
      <c r="AG165">
        <f t="shared" ref="AG165:AG183" si="46">AVERAGEIFS(AG$3:AG$158,AF$3:AF$158,"&gt;="&amp;AF164,AF$3:AF$158,"&lt;="&amp;AF165)</f>
        <v>174.39000000000001</v>
      </c>
      <c r="AH165">
        <v>10</v>
      </c>
      <c r="AI165">
        <f t="shared" ref="AI165:AI183" si="47">AVERAGEIFS(AI$3:AI$158,AH$3:AH$158,"&gt;="&amp;AH164,AH$3:AH$158,"&lt;="&amp;AH165)</f>
        <v>174.43333333333331</v>
      </c>
      <c r="AJ165">
        <v>10</v>
      </c>
      <c r="AK165">
        <f t="shared" ref="AK165:AK183" si="48">AVERAGEIFS(AK$3:AK$158,AJ$3:AJ$158,"&gt;="&amp;AJ164,AJ$3:AJ$158,"&lt;="&amp;AJ165)</f>
        <v>259.86099999999999</v>
      </c>
      <c r="AL165">
        <v>10</v>
      </c>
      <c r="AM165">
        <f t="shared" ref="AM165:AM183" si="49">AVERAGEIFS(AM$3:AM$158,AL$3:AL$158,"&gt;="&amp;AL164,AL$3:AL$158,"&lt;="&amp;AL165)</f>
        <v>243</v>
      </c>
      <c r="AN165">
        <v>10</v>
      </c>
      <c r="AO165">
        <f t="shared" ref="AO165:AO183" si="50">AVERAGEIFS(AO$3:AO$158,AN$3:AN$158,"&gt;="&amp;AN164,AN$3:AN$158,"&lt;="&amp;AN165)</f>
        <v>192.10000000000002</v>
      </c>
      <c r="AP165">
        <v>10</v>
      </c>
      <c r="AQ165">
        <f t="shared" ref="AQ165:AQ183" si="51">AVERAGEIFS(AQ$3:AQ$158,AP$3:AP$158,"&gt;="&amp;AP164,AP$3:AP$158,"&lt;="&amp;AP165)</f>
        <v>224.01100000000002</v>
      </c>
      <c r="AR165">
        <v>10</v>
      </c>
      <c r="AS165">
        <f t="shared" ref="AS165:AS183" si="52">AVERAGEIFS(AS$3:AS$158,AR$3:AR$158,"&gt;="&amp;AR164,AR$3:AR$158,"&lt;="&amp;AR165)</f>
        <v>175.74900000000002</v>
      </c>
      <c r="AT165">
        <v>10</v>
      </c>
      <c r="AU165">
        <f t="shared" ref="AU165:AU183" si="53">AVERAGEIFS(AU$3:AU$158,AT$3:AT$158,"&gt;="&amp;AT164,AT$3:AT$158,"&lt;="&amp;AT165)</f>
        <v>198.14233333333334</v>
      </c>
      <c r="AV165">
        <v>10</v>
      </c>
      <c r="AW165">
        <f t="shared" ref="AW165:AW183" si="54">AVERAGEIFS(AW$3:AW$158,AV$3:AV$158,"&gt;="&amp;AV164,AV$3:AV$158,"&lt;="&amp;AV165)</f>
        <v>229.67333333333332</v>
      </c>
      <c r="AX165">
        <v>10</v>
      </c>
      <c r="AY165">
        <f t="shared" ref="AY165:AY183" si="55">AVERAGEIFS(AY$3:AY$158,AX$3:AX$158,"&gt;="&amp;AX164,AX$3:AX$158,"&lt;="&amp;AX165)</f>
        <v>231.89000000000001</v>
      </c>
      <c r="AZ165">
        <v>10</v>
      </c>
      <c r="BA165">
        <f t="shared" ref="BA165:BA183" si="56">AVERAGEIFS(BA$3:BA$158,AZ$3:AZ$158,"&gt;="&amp;AZ164,AZ$3:AZ$158,"&lt;="&amp;AZ165)</f>
        <v>307.4493333333333</v>
      </c>
      <c r="BC165" s="3"/>
      <c r="BD165" s="3">
        <f t="shared" ref="BD165:BD183" si="57">AVERAGE(C165,E165,G165,I165,K165,M165,O165,Q165,S165,W165,Y165,AA165,AC165,AE165,AG165,AI165,AK165,AM165,AO165,AQ165,AS165,AU165,AW165,AY165,BA165)</f>
        <v>225.59346333333332</v>
      </c>
      <c r="BE165" s="3">
        <f t="shared" ref="BE165:BE183" si="58">_xlfn.STDEV.P(C165,E165,G165,I165,K165,M165,O165,Q165,S165,W165,Y165,AA165,AC165,AE165,AG165,AI165,AK165,AM165,AO165,AQ165,AS165,AU165,AW165,AY165,BA165)</f>
        <v>69.131710144501611</v>
      </c>
      <c r="BF165" s="3">
        <f t="shared" ref="BF165:BF183" si="59">BE165/(SQRT(25))</f>
        <v>13.826342028900322</v>
      </c>
    </row>
    <row r="166" spans="2:58" x14ac:dyDescent="0.65">
      <c r="B166">
        <v>15</v>
      </c>
      <c r="C166">
        <f t="shared" si="33"/>
        <v>173.7175</v>
      </c>
      <c r="D166">
        <v>15</v>
      </c>
      <c r="E166">
        <f t="shared" si="33"/>
        <v>150.12374999999997</v>
      </c>
      <c r="F166">
        <v>15</v>
      </c>
      <c r="G166">
        <f t="shared" ref="G166" si="60">AVERAGEIFS(G$3:G$158,F$3:F$158,"&gt;="&amp;F165,F$3:F$158,"&lt;="&amp;F166)</f>
        <v>287.78949999999998</v>
      </c>
      <c r="H166">
        <v>15</v>
      </c>
      <c r="I166">
        <f t="shared" ref="I166" si="61">AVERAGEIFS(I$3:I$158,H$3:H$158,"&gt;="&amp;H165,H$3:H$158,"&lt;="&amp;H166)</f>
        <v>181.38666666666666</v>
      </c>
      <c r="J166">
        <v>15</v>
      </c>
      <c r="K166">
        <f t="shared" ref="K166" si="62">AVERAGEIFS(K$3:K$158,J$3:J$158,"&gt;="&amp;J165,J$3:J$158,"&lt;="&amp;J166)</f>
        <v>182.6816666666667</v>
      </c>
      <c r="L166">
        <v>15</v>
      </c>
      <c r="M166">
        <f t="shared" ref="M166" si="63">AVERAGEIFS(M$3:M$158,L$3:L$158,"&gt;="&amp;L165,L$3:L$158,"&lt;="&amp;L166)</f>
        <v>162.72175000000001</v>
      </c>
      <c r="N166">
        <v>15</v>
      </c>
      <c r="O166">
        <f t="shared" ref="O166" si="64">AVERAGEIFS(O$3:O$158,N$3:N$158,"&gt;="&amp;N165,N$3:N$158,"&lt;="&amp;N166)</f>
        <v>187.99199999999999</v>
      </c>
      <c r="P166">
        <v>15</v>
      </c>
      <c r="Q166">
        <f t="shared" ref="Q166" si="65">AVERAGEIFS(Q$3:Q$158,P$3:P$158,"&gt;="&amp;P165,P$3:P$158,"&lt;="&amp;P166)</f>
        <v>161.88199999999998</v>
      </c>
      <c r="R166">
        <v>15</v>
      </c>
      <c r="S166">
        <f t="shared" ref="S166" si="66">AVERAGEIFS(S$3:S$158,R$3:R$158,"&gt;="&amp;R165,R$3:R$158,"&lt;="&amp;R166)</f>
        <v>234.87</v>
      </c>
      <c r="V166">
        <v>15</v>
      </c>
      <c r="W166">
        <f t="shared" si="41"/>
        <v>230.70666666666668</v>
      </c>
      <c r="X166">
        <v>15</v>
      </c>
      <c r="Y166">
        <f t="shared" si="42"/>
        <v>272.8966666666667</v>
      </c>
      <c r="Z166">
        <v>15</v>
      </c>
      <c r="AA166">
        <f t="shared" si="43"/>
        <v>423.79499999999996</v>
      </c>
      <c r="AB166">
        <v>15</v>
      </c>
      <c r="AC166">
        <f t="shared" si="44"/>
        <v>431.2475</v>
      </c>
      <c r="AD166" s="3">
        <v>15</v>
      </c>
      <c r="AE166" s="3">
        <f t="shared" si="45"/>
        <v>240.41500000000002</v>
      </c>
      <c r="AF166">
        <v>15</v>
      </c>
      <c r="AG166">
        <f t="shared" si="46"/>
        <v>182.36333333333334</v>
      </c>
      <c r="AH166">
        <v>15</v>
      </c>
      <c r="AI166">
        <f t="shared" si="47"/>
        <v>179.25333333333333</v>
      </c>
      <c r="AJ166">
        <v>15</v>
      </c>
      <c r="AK166">
        <f t="shared" si="48"/>
        <v>224.94533333333334</v>
      </c>
      <c r="AL166">
        <v>15</v>
      </c>
      <c r="AM166">
        <f t="shared" si="49"/>
        <v>239.33333333333334</v>
      </c>
      <c r="AN166">
        <v>15</v>
      </c>
      <c r="AO166">
        <f t="shared" si="50"/>
        <v>200.58</v>
      </c>
      <c r="AP166">
        <v>15</v>
      </c>
      <c r="AQ166">
        <f t="shared" si="51"/>
        <v>224.91200000000001</v>
      </c>
      <c r="AR166">
        <v>15</v>
      </c>
      <c r="AS166">
        <f t="shared" si="52"/>
        <v>174.833</v>
      </c>
      <c r="AT166">
        <v>15</v>
      </c>
      <c r="AU166">
        <f t="shared" si="53"/>
        <v>216.07850000000002</v>
      </c>
      <c r="AV166">
        <v>15</v>
      </c>
      <c r="AW166">
        <f t="shared" si="54"/>
        <v>215.52333333333331</v>
      </c>
      <c r="AX166">
        <v>15</v>
      </c>
      <c r="AY166">
        <f t="shared" si="55"/>
        <v>230.74666666666667</v>
      </c>
      <c r="AZ166">
        <v>15</v>
      </c>
      <c r="BA166">
        <f t="shared" si="56"/>
        <v>310.43633333333338</v>
      </c>
      <c r="BD166" s="3">
        <f t="shared" si="57"/>
        <v>228.84923333333327</v>
      </c>
      <c r="BE166" s="3">
        <f t="shared" si="58"/>
        <v>70.479388659471212</v>
      </c>
      <c r="BF166" s="3">
        <f t="shared" si="59"/>
        <v>14.095877731894243</v>
      </c>
    </row>
    <row r="167" spans="2:58" x14ac:dyDescent="0.65">
      <c r="B167">
        <v>20</v>
      </c>
      <c r="C167">
        <f t="shared" si="33"/>
        <v>180.40250000000003</v>
      </c>
      <c r="D167">
        <v>20</v>
      </c>
      <c r="E167">
        <f t="shared" si="33"/>
        <v>149.64125000000001</v>
      </c>
      <c r="F167">
        <v>20</v>
      </c>
      <c r="G167">
        <f t="shared" ref="G167" si="67">AVERAGEIFS(G$3:G$158,F$3:F$158,"&gt;="&amp;F166,F$3:F$158,"&lt;="&amp;F167)</f>
        <v>302.17866666666669</v>
      </c>
      <c r="H167">
        <v>20</v>
      </c>
      <c r="I167">
        <f t="shared" ref="I167" si="68">AVERAGEIFS(I$3:I$158,H$3:H$158,"&gt;="&amp;H166,H$3:H$158,"&lt;="&amp;H167)</f>
        <v>198.75333333333333</v>
      </c>
      <c r="J167">
        <v>20</v>
      </c>
      <c r="K167">
        <f t="shared" ref="K167" si="69">AVERAGEIFS(K$3:K$158,J$3:J$158,"&gt;="&amp;J166,J$3:J$158,"&lt;="&amp;J167)</f>
        <v>196.745</v>
      </c>
      <c r="L167">
        <v>20</v>
      </c>
      <c r="M167">
        <f t="shared" ref="M167" si="70">AVERAGEIFS(M$3:M$158,L$3:L$158,"&gt;="&amp;L166,L$3:L$158,"&lt;="&amp;L167)</f>
        <v>168.51075</v>
      </c>
      <c r="N167">
        <v>20</v>
      </c>
      <c r="O167">
        <f t="shared" ref="O167" si="71">AVERAGEIFS(O$3:O$158,N$3:N$158,"&gt;="&amp;N166,N$3:N$158,"&lt;="&amp;N167)</f>
        <v>188.08199999999999</v>
      </c>
      <c r="P167">
        <v>20</v>
      </c>
      <c r="Q167">
        <f t="shared" ref="Q167" si="72">AVERAGEIFS(Q$3:Q$158,P$3:P$158,"&gt;="&amp;P166,P$3:P$158,"&lt;="&amp;P167)</f>
        <v>162.92599999999999</v>
      </c>
      <c r="R167">
        <v>20</v>
      </c>
      <c r="S167">
        <f t="shared" ref="S167" si="73">AVERAGEIFS(S$3:S$158,R$3:R$158,"&gt;="&amp;R166,R$3:R$158,"&lt;="&amp;R167)</f>
        <v>220.18000000000004</v>
      </c>
      <c r="V167">
        <v>20</v>
      </c>
      <c r="W167">
        <f t="shared" si="41"/>
        <v>228.70333333333335</v>
      </c>
      <c r="X167">
        <v>20</v>
      </c>
      <c r="Y167">
        <f t="shared" si="42"/>
        <v>257.6033333333333</v>
      </c>
      <c r="Z167">
        <v>20</v>
      </c>
      <c r="AA167">
        <f t="shared" si="43"/>
        <v>455.48</v>
      </c>
      <c r="AB167">
        <v>20</v>
      </c>
      <c r="AC167">
        <f t="shared" si="44"/>
        <v>473.65333333333336</v>
      </c>
      <c r="AD167" s="3">
        <v>20</v>
      </c>
      <c r="AE167" s="3">
        <f t="shared" si="45"/>
        <v>258.84500000000003</v>
      </c>
      <c r="AF167">
        <v>20</v>
      </c>
      <c r="AG167">
        <f t="shared" si="46"/>
        <v>192.26666666666665</v>
      </c>
      <c r="AH167">
        <v>20</v>
      </c>
      <c r="AI167">
        <f t="shared" si="47"/>
        <v>183.33333333333334</v>
      </c>
      <c r="AJ167">
        <v>20</v>
      </c>
      <c r="AK167">
        <f t="shared" si="48"/>
        <v>213.63900000000001</v>
      </c>
      <c r="AL167">
        <v>20</v>
      </c>
      <c r="AM167">
        <f t="shared" si="49"/>
        <v>235</v>
      </c>
      <c r="AN167">
        <v>20</v>
      </c>
      <c r="AO167">
        <f t="shared" si="50"/>
        <v>199.22500000000002</v>
      </c>
      <c r="AP167">
        <v>20</v>
      </c>
      <c r="AQ167">
        <f t="shared" si="51"/>
        <v>229.358</v>
      </c>
      <c r="AR167">
        <v>20</v>
      </c>
      <c r="AS167">
        <f t="shared" si="52"/>
        <v>176.66733333333332</v>
      </c>
      <c r="AT167">
        <v>20</v>
      </c>
      <c r="AU167">
        <f t="shared" si="53"/>
        <v>227.70600000000002</v>
      </c>
      <c r="AV167">
        <v>20</v>
      </c>
      <c r="AW167">
        <f t="shared" si="54"/>
        <v>219.41333333333333</v>
      </c>
      <c r="AX167">
        <v>20</v>
      </c>
      <c r="AY167">
        <f t="shared" si="55"/>
        <v>242.12</v>
      </c>
      <c r="AZ167">
        <v>20</v>
      </c>
      <c r="BA167">
        <f t="shared" si="56"/>
        <v>299.13874999999996</v>
      </c>
      <c r="BD167" s="3">
        <f t="shared" si="57"/>
        <v>234.38287666666665</v>
      </c>
      <c r="BE167" s="3">
        <f t="shared" si="58"/>
        <v>77.562103759690345</v>
      </c>
      <c r="BF167" s="3">
        <f t="shared" si="59"/>
        <v>15.51242075193807</v>
      </c>
    </row>
    <row r="168" spans="2:58" x14ac:dyDescent="0.65">
      <c r="B168">
        <v>25</v>
      </c>
      <c r="C168">
        <f t="shared" si="33"/>
        <v>176.9075</v>
      </c>
      <c r="D168">
        <v>25</v>
      </c>
      <c r="E168">
        <f t="shared" si="33"/>
        <v>151.08571428571426</v>
      </c>
      <c r="F168">
        <v>25</v>
      </c>
      <c r="G168">
        <f t="shared" ref="G168" si="74">AVERAGEIFS(G$3:G$158,F$3:F$158,"&gt;="&amp;F167,F$3:F$158,"&lt;="&amp;F168)</f>
        <v>295.28550000000001</v>
      </c>
      <c r="H168">
        <v>25</v>
      </c>
      <c r="I168">
        <f t="shared" ref="I168" si="75">AVERAGEIFS(I$3:I$158,H$3:H$158,"&gt;="&amp;H167,H$3:H$158,"&lt;="&amp;H168)</f>
        <v>209.40666666666667</v>
      </c>
      <c r="J168">
        <v>25</v>
      </c>
      <c r="K168">
        <f t="shared" ref="K168" si="76">AVERAGEIFS(K$3:K$158,J$3:J$158,"&gt;="&amp;J167,J$3:J$158,"&lt;="&amp;J168)</f>
        <v>195.64333333333332</v>
      </c>
      <c r="L168">
        <v>25</v>
      </c>
      <c r="M168">
        <f t="shared" ref="M168" si="77">AVERAGEIFS(M$3:M$158,L$3:L$158,"&gt;="&amp;L167,L$3:L$158,"&lt;="&amp;L168)</f>
        <v>168.86500000000001</v>
      </c>
      <c r="N168">
        <v>25</v>
      </c>
      <c r="O168">
        <f t="shared" ref="O168" si="78">AVERAGEIFS(O$3:O$158,N$3:N$158,"&gt;="&amp;N167,N$3:N$158,"&lt;="&amp;N168)</f>
        <v>189.34299999999999</v>
      </c>
      <c r="P168">
        <v>25</v>
      </c>
      <c r="Q168">
        <f t="shared" ref="Q168" si="79">AVERAGEIFS(Q$3:Q$158,P$3:P$158,"&gt;="&amp;P167,P$3:P$158,"&lt;="&amp;P168)</f>
        <v>159.696</v>
      </c>
      <c r="R168">
        <v>25</v>
      </c>
      <c r="S168">
        <f t="shared" ref="S168" si="80">AVERAGEIFS(S$3:S$158,R$3:R$158,"&gt;="&amp;R167,R$3:R$158,"&lt;="&amp;R168)</f>
        <v>229.005</v>
      </c>
      <c r="V168">
        <v>25</v>
      </c>
      <c r="W168">
        <f t="shared" si="41"/>
        <v>227.85</v>
      </c>
      <c r="X168">
        <v>25</v>
      </c>
      <c r="Y168">
        <f t="shared" si="42"/>
        <v>259</v>
      </c>
      <c r="Z168">
        <v>25</v>
      </c>
      <c r="AA168">
        <f t="shared" si="43"/>
        <v>504.76</v>
      </c>
      <c r="AB168">
        <v>25</v>
      </c>
      <c r="AC168">
        <f t="shared" si="44"/>
        <v>494.18</v>
      </c>
      <c r="AD168" s="3">
        <v>25</v>
      </c>
      <c r="AE168" s="3">
        <f t="shared" si="45"/>
        <v>281.40749999999997</v>
      </c>
      <c r="AF168">
        <v>25</v>
      </c>
      <c r="AG168">
        <f t="shared" si="46"/>
        <v>197.70000000000002</v>
      </c>
      <c r="AH168">
        <v>25</v>
      </c>
      <c r="AI168">
        <f t="shared" si="47"/>
        <v>185.88333333333333</v>
      </c>
      <c r="AJ168">
        <v>25</v>
      </c>
      <c r="AK168">
        <f t="shared" si="48"/>
        <v>224.05500000000001</v>
      </c>
      <c r="AL168">
        <v>25</v>
      </c>
      <c r="AM168">
        <f t="shared" si="49"/>
        <v>222</v>
      </c>
      <c r="AN168">
        <v>25</v>
      </c>
      <c r="AO168">
        <f t="shared" si="50"/>
        <v>199.19499999999999</v>
      </c>
      <c r="AP168">
        <v>25</v>
      </c>
      <c r="AQ168">
        <f t="shared" si="51"/>
        <v>237.33133333333333</v>
      </c>
      <c r="AR168">
        <v>25</v>
      </c>
      <c r="AS168">
        <f t="shared" si="52"/>
        <v>179.09266666666667</v>
      </c>
      <c r="AT168">
        <v>25</v>
      </c>
      <c r="AU168">
        <f t="shared" si="53"/>
        <v>258.90766666666667</v>
      </c>
      <c r="AV168">
        <v>25</v>
      </c>
      <c r="AW168">
        <f t="shared" si="54"/>
        <v>229.04333333333332</v>
      </c>
      <c r="AX168">
        <v>25</v>
      </c>
      <c r="AY168">
        <f t="shared" si="55"/>
        <v>240.56666666666669</v>
      </c>
      <c r="AZ168">
        <v>25</v>
      </c>
      <c r="BA168">
        <f t="shared" si="56"/>
        <v>298.41925000000003</v>
      </c>
      <c r="BD168" s="3">
        <f t="shared" si="57"/>
        <v>240.58517857142854</v>
      </c>
      <c r="BE168" s="3">
        <f t="shared" si="58"/>
        <v>85.681031552288189</v>
      </c>
      <c r="BF168" s="3">
        <f t="shared" si="59"/>
        <v>17.136206310457638</v>
      </c>
    </row>
    <row r="169" spans="2:58" x14ac:dyDescent="0.65">
      <c r="B169">
        <v>30</v>
      </c>
      <c r="C169">
        <f t="shared" si="33"/>
        <v>178.99</v>
      </c>
      <c r="D169">
        <v>30</v>
      </c>
      <c r="E169">
        <f t="shared" si="33"/>
        <v>150.02124999999998</v>
      </c>
      <c r="F169">
        <v>30</v>
      </c>
      <c r="G169">
        <f t="shared" ref="G169" si="81">AVERAGEIFS(G$3:G$158,F$3:F$158,"&gt;="&amp;F168,F$3:F$158,"&lt;="&amp;F169)</f>
        <v>268.1276666666667</v>
      </c>
      <c r="H169">
        <v>30</v>
      </c>
      <c r="I169">
        <f t="shared" ref="I169" si="82">AVERAGEIFS(I$3:I$158,H$3:H$158,"&gt;="&amp;H168,H$3:H$158,"&lt;="&amp;H169)</f>
        <v>215.25666666666666</v>
      </c>
      <c r="J169">
        <v>30</v>
      </c>
      <c r="K169">
        <f t="shared" ref="K169" si="83">AVERAGEIFS(K$3:K$158,J$3:J$158,"&gt;="&amp;J168,J$3:J$158,"&lt;="&amp;J169)</f>
        <v>188.11366666666666</v>
      </c>
      <c r="L169">
        <v>30</v>
      </c>
      <c r="M169">
        <f t="shared" ref="M169" si="84">AVERAGEIFS(M$3:M$158,L$3:L$158,"&gt;="&amp;L168,L$3:L$158,"&lt;="&amp;L169)</f>
        <v>170.39825000000002</v>
      </c>
      <c r="N169">
        <v>30</v>
      </c>
      <c r="O169">
        <f t="shared" ref="O169" si="85">AVERAGEIFS(O$3:O$158,N$3:N$158,"&gt;="&amp;N168,N$3:N$158,"&lt;="&amp;N169)</f>
        <v>184.29500000000002</v>
      </c>
      <c r="P169">
        <v>30</v>
      </c>
      <c r="Q169">
        <f t="shared" ref="Q169" si="86">AVERAGEIFS(Q$3:Q$158,P$3:P$158,"&gt;="&amp;P168,P$3:P$158,"&lt;="&amp;P169)</f>
        <v>164.77500000000001</v>
      </c>
      <c r="R169">
        <v>30</v>
      </c>
      <c r="S169">
        <f t="shared" ref="S169" si="87">AVERAGEIFS(S$3:S$158,R$3:R$158,"&gt;="&amp;R168,R$3:R$158,"&lt;="&amp;R169)</f>
        <v>236.97666666666669</v>
      </c>
      <c r="V169">
        <v>30</v>
      </c>
      <c r="W169">
        <f t="shared" si="41"/>
        <v>244.29</v>
      </c>
      <c r="X169">
        <v>30</v>
      </c>
      <c r="Y169">
        <f t="shared" si="42"/>
        <v>281.13249999999999</v>
      </c>
      <c r="Z169">
        <v>30</v>
      </c>
      <c r="AA169">
        <f t="shared" si="43"/>
        <v>539.89</v>
      </c>
      <c r="AB169">
        <v>30</v>
      </c>
      <c r="AC169">
        <f t="shared" si="44"/>
        <v>522.58000000000004</v>
      </c>
      <c r="AD169" s="3">
        <v>30</v>
      </c>
      <c r="AE169" s="3">
        <f t="shared" si="45"/>
        <v>271.09999999999997</v>
      </c>
      <c r="AF169">
        <v>30</v>
      </c>
      <c r="AG169">
        <f t="shared" si="46"/>
        <v>194.14333333333335</v>
      </c>
      <c r="AH169">
        <v>30</v>
      </c>
      <c r="AI169">
        <f t="shared" si="47"/>
        <v>184.07000000000002</v>
      </c>
      <c r="AJ169">
        <v>30</v>
      </c>
      <c r="AK169">
        <f t="shared" si="48"/>
        <v>228.43999999999997</v>
      </c>
      <c r="AL169">
        <v>30</v>
      </c>
      <c r="AM169">
        <f t="shared" si="49"/>
        <v>217.66666666666666</v>
      </c>
      <c r="AN169">
        <v>30</v>
      </c>
      <c r="AO169">
        <f t="shared" si="50"/>
        <v>213.535</v>
      </c>
      <c r="AP169">
        <v>30</v>
      </c>
      <c r="AQ169">
        <f t="shared" si="51"/>
        <v>231.76499999999999</v>
      </c>
      <c r="AR169">
        <v>30</v>
      </c>
      <c r="AS169">
        <f t="shared" si="52"/>
        <v>184.21766666666667</v>
      </c>
      <c r="AT169">
        <v>30</v>
      </c>
      <c r="AU169">
        <f t="shared" si="53"/>
        <v>262.10649999999998</v>
      </c>
      <c r="AV169">
        <v>30</v>
      </c>
      <c r="AW169">
        <f t="shared" si="54"/>
        <v>233.06666666666669</v>
      </c>
      <c r="AX169">
        <v>30</v>
      </c>
      <c r="AY169">
        <f t="shared" si="55"/>
        <v>254.02</v>
      </c>
      <c r="AZ169">
        <v>30</v>
      </c>
      <c r="BA169">
        <f t="shared" si="56"/>
        <v>340.21933333333328</v>
      </c>
      <c r="BD169" s="3">
        <f t="shared" si="57"/>
        <v>246.36787333333336</v>
      </c>
      <c r="BE169" s="3">
        <f t="shared" si="58"/>
        <v>94.127388350835204</v>
      </c>
      <c r="BF169" s="3">
        <f t="shared" si="59"/>
        <v>18.825477670167039</v>
      </c>
    </row>
    <row r="170" spans="2:58" x14ac:dyDescent="0.65">
      <c r="B170">
        <v>35</v>
      </c>
      <c r="C170">
        <f t="shared" si="33"/>
        <v>178.16750000000002</v>
      </c>
      <c r="D170">
        <v>35</v>
      </c>
      <c r="E170">
        <f t="shared" si="33"/>
        <v>153.50874999999999</v>
      </c>
      <c r="F170">
        <v>35</v>
      </c>
      <c r="G170">
        <f t="shared" ref="G170" si="88">AVERAGEIFS(G$3:G$158,F$3:F$158,"&gt;="&amp;F169,F$3:F$158,"&lt;="&amp;F170)</f>
        <v>250.59233333333336</v>
      </c>
      <c r="H170">
        <v>35</v>
      </c>
      <c r="I170">
        <f t="shared" ref="I170" si="89">AVERAGEIFS(I$3:I$158,H$3:H$158,"&gt;="&amp;H169,H$3:H$158,"&lt;="&amp;H170)</f>
        <v>221.61333333333334</v>
      </c>
      <c r="J170">
        <v>35</v>
      </c>
      <c r="K170">
        <f t="shared" ref="K170" si="90">AVERAGEIFS(K$3:K$158,J$3:J$158,"&gt;="&amp;J169,J$3:J$158,"&lt;="&amp;J170)</f>
        <v>189.83949999999999</v>
      </c>
      <c r="L170">
        <v>35</v>
      </c>
      <c r="M170">
        <f t="shared" ref="M170" si="91">AVERAGEIFS(M$3:M$158,L$3:L$158,"&gt;="&amp;L169,L$3:L$158,"&lt;="&amp;L170)</f>
        <v>175.15125</v>
      </c>
      <c r="N170">
        <v>35</v>
      </c>
      <c r="O170">
        <f t="shared" ref="O170" si="92">AVERAGEIFS(O$3:O$158,N$3:N$158,"&gt;="&amp;N169,N$3:N$158,"&lt;="&amp;N170)</f>
        <v>192.28166666666667</v>
      </c>
      <c r="P170">
        <v>35</v>
      </c>
      <c r="Q170">
        <f t="shared" ref="Q170" si="93">AVERAGEIFS(Q$3:Q$158,P$3:P$158,"&gt;="&amp;P169,P$3:P$158,"&lt;="&amp;P170)</f>
        <v>176.57</v>
      </c>
      <c r="R170">
        <v>35</v>
      </c>
      <c r="S170">
        <f t="shared" ref="S170" si="94">AVERAGEIFS(S$3:S$158,R$3:R$158,"&gt;="&amp;R169,R$3:R$158,"&lt;="&amp;R170)</f>
        <v>247.2</v>
      </c>
      <c r="V170">
        <v>35</v>
      </c>
      <c r="W170">
        <f t="shared" si="41"/>
        <v>247.7833333333333</v>
      </c>
      <c r="X170">
        <v>35</v>
      </c>
      <c r="Y170">
        <f t="shared" si="42"/>
        <v>293.53999999999996</v>
      </c>
      <c r="Z170">
        <v>35</v>
      </c>
      <c r="AA170">
        <f t="shared" si="43"/>
        <v>541.92499999999995</v>
      </c>
      <c r="AB170">
        <v>35</v>
      </c>
      <c r="AC170">
        <f t="shared" si="44"/>
        <v>551.09333333333336</v>
      </c>
      <c r="AD170" s="3">
        <v>35</v>
      </c>
      <c r="AE170" s="3">
        <f t="shared" si="45"/>
        <v>256.5675</v>
      </c>
      <c r="AF170">
        <v>35</v>
      </c>
      <c r="AG170">
        <f t="shared" si="46"/>
        <v>200.1875</v>
      </c>
      <c r="AH170">
        <v>35</v>
      </c>
      <c r="AI170">
        <f t="shared" si="47"/>
        <v>194.9425</v>
      </c>
      <c r="AJ170">
        <v>35</v>
      </c>
      <c r="AK170">
        <f t="shared" si="48"/>
        <v>230.273</v>
      </c>
      <c r="AL170">
        <v>35</v>
      </c>
      <c r="AM170">
        <f t="shared" si="49"/>
        <v>244</v>
      </c>
      <c r="AN170">
        <v>35</v>
      </c>
      <c r="AO170">
        <f t="shared" si="50"/>
        <v>214.07999999999998</v>
      </c>
      <c r="AP170">
        <v>35</v>
      </c>
      <c r="AQ170">
        <f t="shared" si="51"/>
        <v>230.89850000000001</v>
      </c>
      <c r="AR170">
        <v>35</v>
      </c>
      <c r="AS170">
        <f t="shared" si="52"/>
        <v>188.51233333333334</v>
      </c>
      <c r="AT170">
        <v>35</v>
      </c>
      <c r="AU170">
        <f t="shared" si="53"/>
        <v>243.86800000000002</v>
      </c>
      <c r="AV170">
        <v>35</v>
      </c>
      <c r="AW170">
        <f t="shared" si="54"/>
        <v>230.97</v>
      </c>
      <c r="AX170">
        <v>35</v>
      </c>
      <c r="AY170">
        <f t="shared" si="55"/>
        <v>256.67</v>
      </c>
      <c r="AZ170">
        <v>35</v>
      </c>
      <c r="BA170">
        <f t="shared" si="56"/>
        <v>345.31099999999998</v>
      </c>
      <c r="BD170" s="3">
        <f t="shared" si="57"/>
        <v>250.22185333333334</v>
      </c>
      <c r="BE170" s="3">
        <f t="shared" si="58"/>
        <v>96.322673491569347</v>
      </c>
      <c r="BF170" s="3">
        <f t="shared" si="59"/>
        <v>19.26453469831387</v>
      </c>
    </row>
    <row r="171" spans="2:58" x14ac:dyDescent="0.65">
      <c r="B171">
        <v>40</v>
      </c>
      <c r="C171">
        <f t="shared" si="33"/>
        <v>176.3175</v>
      </c>
      <c r="D171">
        <v>40</v>
      </c>
      <c r="E171">
        <f t="shared" si="33"/>
        <v>157.53428571428572</v>
      </c>
      <c r="F171">
        <v>40</v>
      </c>
      <c r="G171">
        <f t="shared" ref="G171" si="95">AVERAGEIFS(G$3:G$158,F$3:F$158,"&gt;="&amp;F170,F$3:F$158,"&lt;="&amp;F171)</f>
        <v>253.95</v>
      </c>
      <c r="H171">
        <v>40</v>
      </c>
      <c r="I171">
        <f t="shared" ref="I171" si="96">AVERAGEIFS(I$3:I$158,H$3:H$158,"&gt;="&amp;H170,H$3:H$158,"&lt;="&amp;H171)</f>
        <v>239.24666666666667</v>
      </c>
      <c r="J171">
        <v>40</v>
      </c>
      <c r="K171">
        <f t="shared" ref="K171" si="97">AVERAGEIFS(K$3:K$158,J$3:J$158,"&gt;="&amp;J170,J$3:J$158,"&lt;="&amp;J171)</f>
        <v>195.69466666666665</v>
      </c>
      <c r="L171">
        <v>40</v>
      </c>
      <c r="M171">
        <f t="shared" ref="M171" si="98">AVERAGEIFS(M$3:M$158,L$3:L$158,"&gt;="&amp;L170,L$3:L$158,"&lt;="&amp;L171)</f>
        <v>180.09674999999999</v>
      </c>
      <c r="N171">
        <v>40</v>
      </c>
      <c r="O171">
        <f t="shared" ref="O171" si="99">AVERAGEIFS(O$3:O$158,N$3:N$158,"&gt;="&amp;N170,N$3:N$158,"&lt;="&amp;N171)</f>
        <v>200.01233333333334</v>
      </c>
      <c r="P171">
        <v>40</v>
      </c>
      <c r="Q171">
        <f t="shared" ref="Q171" si="100">AVERAGEIFS(Q$3:Q$158,P$3:P$158,"&gt;="&amp;P170,P$3:P$158,"&lt;="&amp;P171)</f>
        <v>178.79400000000001</v>
      </c>
      <c r="R171">
        <v>40</v>
      </c>
      <c r="S171">
        <f t="shared" ref="S171" si="101">AVERAGEIFS(S$3:S$158,R$3:R$158,"&gt;="&amp;R170,R$3:R$158,"&lt;="&amp;R171)</f>
        <v>254.85999999999999</v>
      </c>
      <c r="V171">
        <v>40</v>
      </c>
      <c r="W171">
        <f t="shared" si="41"/>
        <v>258.42333333333335</v>
      </c>
      <c r="X171">
        <v>40</v>
      </c>
      <c r="Y171">
        <f t="shared" si="42"/>
        <v>289.64333333333332</v>
      </c>
      <c r="Z171">
        <v>40</v>
      </c>
      <c r="AA171">
        <f t="shared" si="43"/>
        <v>630.4</v>
      </c>
      <c r="AB171">
        <v>40</v>
      </c>
      <c r="AC171">
        <f t="shared" si="44"/>
        <v>537.63499999999999</v>
      </c>
      <c r="AD171" s="3">
        <v>40</v>
      </c>
      <c r="AE171" s="3">
        <f t="shared" si="45"/>
        <v>273.8175</v>
      </c>
      <c r="AF171">
        <v>40</v>
      </c>
      <c r="AG171">
        <f t="shared" si="46"/>
        <v>212.01666666666665</v>
      </c>
      <c r="AH171">
        <v>40</v>
      </c>
      <c r="AI171">
        <f t="shared" si="47"/>
        <v>218.59</v>
      </c>
      <c r="AJ171">
        <v>40</v>
      </c>
      <c r="AK171">
        <f t="shared" si="48"/>
        <v>237.96699999999998</v>
      </c>
      <c r="AL171">
        <v>40</v>
      </c>
      <c r="AM171">
        <f t="shared" si="49"/>
        <v>254.33333333333334</v>
      </c>
      <c r="AN171">
        <v>40</v>
      </c>
      <c r="AO171">
        <f t="shared" si="50"/>
        <v>210.25</v>
      </c>
      <c r="AP171">
        <v>40</v>
      </c>
      <c r="AQ171">
        <f t="shared" si="51"/>
        <v>244.34233333333336</v>
      </c>
      <c r="AR171">
        <v>40</v>
      </c>
      <c r="AS171">
        <f t="shared" si="52"/>
        <v>233.47166666666666</v>
      </c>
      <c r="AT171">
        <v>40</v>
      </c>
      <c r="AU171">
        <f t="shared" si="53"/>
        <v>259.86133333333333</v>
      </c>
      <c r="AV171">
        <v>40</v>
      </c>
      <c r="AW171">
        <f t="shared" si="54"/>
        <v>254.40666666666667</v>
      </c>
      <c r="AX171">
        <v>40</v>
      </c>
      <c r="AY171">
        <f t="shared" si="55"/>
        <v>264.74333333333334</v>
      </c>
      <c r="AZ171">
        <v>40</v>
      </c>
      <c r="BA171">
        <f t="shared" si="56"/>
        <v>424.07725000000005</v>
      </c>
      <c r="BD171" s="3">
        <f t="shared" si="57"/>
        <v>265.61939809523807</v>
      </c>
      <c r="BE171" s="3">
        <f t="shared" si="58"/>
        <v>107.36894761569654</v>
      </c>
      <c r="BF171" s="3">
        <f t="shared" si="59"/>
        <v>21.47378952313931</v>
      </c>
    </row>
    <row r="172" spans="2:58" x14ac:dyDescent="0.65">
      <c r="B172">
        <v>45</v>
      </c>
      <c r="C172">
        <f t="shared" si="33"/>
        <v>179.07499999999999</v>
      </c>
      <c r="D172">
        <v>45</v>
      </c>
      <c r="E172">
        <f t="shared" si="33"/>
        <v>162.62125</v>
      </c>
      <c r="F172">
        <v>45</v>
      </c>
      <c r="G172">
        <f t="shared" ref="G172" si="102">AVERAGEIFS(G$3:G$158,F$3:F$158,"&gt;="&amp;F171,F$3:F$158,"&lt;="&amp;F172)</f>
        <v>266.13666666666666</v>
      </c>
      <c r="H172">
        <v>45</v>
      </c>
      <c r="I172">
        <f t="shared" ref="I172" si="103">AVERAGEIFS(I$3:I$158,H$3:H$158,"&gt;="&amp;H171,H$3:H$158,"&lt;="&amp;H172)</f>
        <v>310.60666666666668</v>
      </c>
      <c r="J172">
        <v>45</v>
      </c>
      <c r="K172">
        <f t="shared" ref="K172" si="104">AVERAGEIFS(K$3:K$158,J$3:J$158,"&gt;="&amp;J171,J$3:J$158,"&lt;="&amp;J172)</f>
        <v>219.58333333333334</v>
      </c>
      <c r="L172">
        <v>45</v>
      </c>
      <c r="M172">
        <f t="shared" ref="M172" si="105">AVERAGEIFS(M$3:M$158,L$3:L$158,"&gt;="&amp;L171,L$3:L$158,"&lt;="&amp;L172)</f>
        <v>182.55149999999998</v>
      </c>
      <c r="N172">
        <v>45</v>
      </c>
      <c r="O172">
        <f t="shared" ref="O172" si="106">AVERAGEIFS(O$3:O$158,N$3:N$158,"&gt;="&amp;N171,N$3:N$158,"&lt;="&amp;N172)</f>
        <v>201.48999999999998</v>
      </c>
      <c r="P172">
        <v>45</v>
      </c>
      <c r="Q172">
        <f t="shared" ref="Q172" si="107">AVERAGEIFS(Q$3:Q$158,P$3:P$158,"&gt;="&amp;P171,P$3:P$158,"&lt;="&amp;P172)</f>
        <v>189.74600000000001</v>
      </c>
      <c r="R172">
        <v>45</v>
      </c>
      <c r="S172">
        <f t="shared" ref="S172" si="108">AVERAGEIFS(S$3:S$158,R$3:R$158,"&gt;="&amp;R171,R$3:R$158,"&lt;="&amp;R172)</f>
        <v>268.52999999999997</v>
      </c>
      <c r="V172">
        <v>45</v>
      </c>
      <c r="W172">
        <f t="shared" si="41"/>
        <v>281.62666666666667</v>
      </c>
      <c r="X172">
        <v>45</v>
      </c>
      <c r="Y172">
        <f t="shared" si="42"/>
        <v>301.30666666666662</v>
      </c>
      <c r="Z172">
        <v>45</v>
      </c>
      <c r="AA172">
        <f t="shared" si="43"/>
        <v>799.46499999999992</v>
      </c>
      <c r="AB172">
        <v>45</v>
      </c>
      <c r="AC172">
        <f t="shared" si="44"/>
        <v>504.70249999999999</v>
      </c>
      <c r="AD172" s="3">
        <v>45</v>
      </c>
      <c r="AE172" s="3">
        <f t="shared" si="45"/>
        <v>281.84500000000003</v>
      </c>
      <c r="AF172">
        <v>45</v>
      </c>
      <c r="AG172">
        <f t="shared" si="46"/>
        <v>224.62333333333333</v>
      </c>
      <c r="AH172">
        <v>45</v>
      </c>
      <c r="AI172">
        <f t="shared" si="47"/>
        <v>207.09</v>
      </c>
      <c r="AJ172">
        <v>45</v>
      </c>
      <c r="AK172">
        <f t="shared" si="48"/>
        <v>264.89699999999999</v>
      </c>
      <c r="AL172">
        <v>45</v>
      </c>
      <c r="AM172">
        <f t="shared" si="49"/>
        <v>250.75749999999999</v>
      </c>
      <c r="AN172">
        <v>45</v>
      </c>
      <c r="AO172">
        <f t="shared" si="50"/>
        <v>212.99</v>
      </c>
      <c r="AP172">
        <v>45</v>
      </c>
      <c r="AQ172">
        <f t="shared" si="51"/>
        <v>247.34300000000002</v>
      </c>
      <c r="AR172">
        <v>45</v>
      </c>
      <c r="AS172">
        <f t="shared" si="52"/>
        <v>249.78266666666664</v>
      </c>
      <c r="AT172">
        <v>45</v>
      </c>
      <c r="AU172">
        <f t="shared" si="53"/>
        <v>288.06950000000001</v>
      </c>
      <c r="AV172">
        <v>45</v>
      </c>
      <c r="AW172">
        <f t="shared" si="54"/>
        <v>268.89000000000004</v>
      </c>
      <c r="AX172">
        <v>45</v>
      </c>
      <c r="AY172">
        <f t="shared" si="55"/>
        <v>305.56333333333333</v>
      </c>
      <c r="AZ172">
        <v>45</v>
      </c>
      <c r="BA172">
        <f t="shared" si="56"/>
        <v>614.70100000000002</v>
      </c>
      <c r="BD172" s="3">
        <f t="shared" si="57"/>
        <v>291.35974333333331</v>
      </c>
      <c r="BE172" s="3">
        <f t="shared" si="58"/>
        <v>141.28715901923118</v>
      </c>
      <c r="BF172" s="3">
        <f t="shared" si="59"/>
        <v>28.257431803846238</v>
      </c>
    </row>
    <row r="173" spans="2:58" x14ac:dyDescent="0.65">
      <c r="B173">
        <v>50</v>
      </c>
      <c r="C173">
        <f t="shared" si="33"/>
        <v>195.38249999999999</v>
      </c>
      <c r="D173">
        <v>50</v>
      </c>
      <c r="E173">
        <f t="shared" si="33"/>
        <v>167.965</v>
      </c>
      <c r="F173">
        <v>50</v>
      </c>
      <c r="G173">
        <f t="shared" ref="G173" si="109">AVERAGEIFS(G$3:G$158,F$3:F$158,"&gt;="&amp;F172,F$3:F$158,"&lt;="&amp;F173)</f>
        <v>301.7595</v>
      </c>
      <c r="H173">
        <v>50</v>
      </c>
      <c r="I173">
        <f t="shared" ref="I173" si="110">AVERAGEIFS(I$3:I$158,H$3:H$158,"&gt;="&amp;H172,H$3:H$158,"&lt;="&amp;H173)</f>
        <v>463.67333333333335</v>
      </c>
      <c r="J173">
        <v>50</v>
      </c>
      <c r="K173">
        <f t="shared" ref="K173" si="111">AVERAGEIFS(K$3:K$158,J$3:J$158,"&gt;="&amp;J172,J$3:J$158,"&lt;="&amp;J173)</f>
        <v>221.733</v>
      </c>
      <c r="L173">
        <v>50</v>
      </c>
      <c r="M173">
        <f t="shared" ref="M173" si="112">AVERAGEIFS(M$3:M$158,L$3:L$158,"&gt;="&amp;L172,L$3:L$158,"&lt;="&amp;L173)</f>
        <v>181.67849999999999</v>
      </c>
      <c r="N173">
        <v>50</v>
      </c>
      <c r="O173">
        <f t="shared" ref="O173" si="113">AVERAGEIFS(O$3:O$158,N$3:N$158,"&gt;="&amp;N172,N$3:N$158,"&lt;="&amp;N173)</f>
        <v>219.89333333333335</v>
      </c>
      <c r="P173">
        <v>50</v>
      </c>
      <c r="Q173">
        <f t="shared" ref="Q173" si="114">AVERAGEIFS(Q$3:Q$158,P$3:P$158,"&gt;="&amp;P172,P$3:P$158,"&lt;="&amp;P173)</f>
        <v>207.04499999999999</v>
      </c>
      <c r="R173">
        <v>50</v>
      </c>
      <c r="S173">
        <f t="shared" ref="S173" si="115">AVERAGEIFS(S$3:S$158,R$3:R$158,"&gt;="&amp;R172,R$3:R$158,"&lt;="&amp;R173)</f>
        <v>298.35000000000002</v>
      </c>
      <c r="V173">
        <v>50</v>
      </c>
      <c r="W173">
        <f t="shared" si="41"/>
        <v>337.1466666666667</v>
      </c>
      <c r="X173">
        <v>50</v>
      </c>
      <c r="Y173">
        <f t="shared" si="42"/>
        <v>314.21500000000003</v>
      </c>
      <c r="Z173">
        <v>50</v>
      </c>
      <c r="AA173">
        <f t="shared" si="43"/>
        <v>1074.08</v>
      </c>
      <c r="AB173">
        <v>50</v>
      </c>
      <c r="AC173">
        <f t="shared" si="44"/>
        <v>504</v>
      </c>
      <c r="AD173" s="3">
        <v>50</v>
      </c>
      <c r="AE173" s="3">
        <f t="shared" si="45"/>
        <v>315.01499999999999</v>
      </c>
      <c r="AF173">
        <v>50</v>
      </c>
      <c r="AG173">
        <f t="shared" si="46"/>
        <v>263.98</v>
      </c>
      <c r="AH173">
        <v>50</v>
      </c>
      <c r="AI173">
        <f t="shared" si="47"/>
        <v>200.88666666666666</v>
      </c>
      <c r="AJ173">
        <v>50</v>
      </c>
      <c r="AK173">
        <f t="shared" si="48"/>
        <v>256.29050000000001</v>
      </c>
      <c r="AL173">
        <v>50</v>
      </c>
      <c r="AM173">
        <f t="shared" si="49"/>
        <v>262.91766666666666</v>
      </c>
      <c r="AN173">
        <v>50</v>
      </c>
      <c r="AO173">
        <f t="shared" si="50"/>
        <v>226.715</v>
      </c>
      <c r="AP173">
        <v>50</v>
      </c>
      <c r="AQ173">
        <f t="shared" si="51"/>
        <v>272.98600000000005</v>
      </c>
      <c r="AR173">
        <v>50</v>
      </c>
      <c r="AS173">
        <f t="shared" si="52"/>
        <v>241.33633333333333</v>
      </c>
      <c r="AT173">
        <v>50</v>
      </c>
      <c r="AU173">
        <f t="shared" si="53"/>
        <v>345.68366666666662</v>
      </c>
      <c r="AV173">
        <v>50</v>
      </c>
      <c r="AW173">
        <f t="shared" si="54"/>
        <v>281.28000000000003</v>
      </c>
      <c r="AX173">
        <v>50</v>
      </c>
      <c r="AY173">
        <f t="shared" si="55"/>
        <v>331.95666666666665</v>
      </c>
      <c r="AZ173">
        <v>50</v>
      </c>
      <c r="BA173">
        <f t="shared" si="56"/>
        <v>778.6640000000001</v>
      </c>
      <c r="BD173" s="3">
        <f t="shared" si="57"/>
        <v>330.58533333333338</v>
      </c>
      <c r="BE173" s="3">
        <f t="shared" si="58"/>
        <v>196.58272553627671</v>
      </c>
      <c r="BF173" s="3">
        <f t="shared" si="59"/>
        <v>39.316545107255344</v>
      </c>
    </row>
    <row r="174" spans="2:58" x14ac:dyDescent="0.65">
      <c r="B174">
        <v>55</v>
      </c>
      <c r="C174">
        <f t="shared" si="33"/>
        <v>205.60000000000002</v>
      </c>
      <c r="D174">
        <v>55</v>
      </c>
      <c r="E174">
        <f t="shared" si="33"/>
        <v>179.62875</v>
      </c>
      <c r="F174">
        <v>55</v>
      </c>
      <c r="G174">
        <f t="shared" ref="G174" si="116">AVERAGEIFS(G$3:G$158,F$3:F$158,"&gt;="&amp;F173,F$3:F$158,"&lt;="&amp;F174)</f>
        <v>379.61400000000003</v>
      </c>
      <c r="H174">
        <v>55</v>
      </c>
      <c r="I174">
        <f t="shared" ref="I174" si="117">AVERAGEIFS(I$3:I$158,H$3:H$158,"&gt;="&amp;H173,H$3:H$158,"&lt;="&amp;H174)</f>
        <v>576.06333333333339</v>
      </c>
      <c r="J174">
        <v>55</v>
      </c>
      <c r="K174">
        <f t="shared" ref="K174" si="118">AVERAGEIFS(K$3:K$158,J$3:J$158,"&gt;="&amp;J173,J$3:J$158,"&lt;="&amp;J174)</f>
        <v>222.82733333333331</v>
      </c>
      <c r="L174">
        <v>55</v>
      </c>
      <c r="M174">
        <f t="shared" ref="M174" si="119">AVERAGEIFS(M$3:M$158,L$3:L$158,"&gt;="&amp;L173,L$3:L$158,"&lt;="&amp;L174)</f>
        <v>181.7045</v>
      </c>
      <c r="N174">
        <v>55</v>
      </c>
      <c r="O174">
        <f t="shared" ref="O174" si="120">AVERAGEIFS(O$3:O$158,N$3:N$158,"&gt;="&amp;N173,N$3:N$158,"&lt;="&amp;N174)</f>
        <v>259.00533333333334</v>
      </c>
      <c r="P174">
        <v>55</v>
      </c>
      <c r="Q174">
        <f t="shared" ref="Q174" si="121">AVERAGEIFS(Q$3:Q$158,P$3:P$158,"&gt;="&amp;P173,P$3:P$158,"&lt;="&amp;P174)</f>
        <v>200.80600000000001</v>
      </c>
      <c r="R174">
        <v>55</v>
      </c>
      <c r="S174">
        <f t="shared" ref="S174" si="122">AVERAGEIFS(S$3:S$158,R$3:R$158,"&gt;="&amp;R173,R$3:R$158,"&lt;="&amp;R174)</f>
        <v>383.26666666666665</v>
      </c>
      <c r="V174">
        <v>55</v>
      </c>
      <c r="W174">
        <f t="shared" si="41"/>
        <v>338.72666666666663</v>
      </c>
      <c r="X174">
        <v>55</v>
      </c>
      <c r="Y174">
        <f t="shared" si="42"/>
        <v>325.23250000000002</v>
      </c>
      <c r="Z174">
        <v>55</v>
      </c>
      <c r="AA174">
        <f t="shared" si="43"/>
        <v>1340.05</v>
      </c>
      <c r="AB174">
        <v>55</v>
      </c>
      <c r="AC174">
        <f t="shared" si="44"/>
        <v>491.6825</v>
      </c>
      <c r="AD174" s="3">
        <v>55</v>
      </c>
      <c r="AE174" s="3">
        <f t="shared" si="45"/>
        <v>368.85</v>
      </c>
      <c r="AF174">
        <v>55</v>
      </c>
      <c r="AG174">
        <f t="shared" si="46"/>
        <v>330.23666666666668</v>
      </c>
      <c r="AH174">
        <v>55</v>
      </c>
      <c r="AI174">
        <f t="shared" si="47"/>
        <v>222.47333333333336</v>
      </c>
      <c r="AJ174">
        <v>55</v>
      </c>
      <c r="AK174">
        <f t="shared" si="48"/>
        <v>281.12900000000002</v>
      </c>
      <c r="AL174">
        <v>55</v>
      </c>
      <c r="AM174">
        <f t="shared" si="49"/>
        <v>281.5843333333334</v>
      </c>
      <c r="AN174">
        <v>55</v>
      </c>
      <c r="AO174">
        <f t="shared" si="50"/>
        <v>243.20250000000001</v>
      </c>
      <c r="AP174">
        <v>55</v>
      </c>
      <c r="AQ174">
        <f t="shared" si="51"/>
        <v>291.10233333333332</v>
      </c>
      <c r="AR174">
        <v>55</v>
      </c>
      <c r="AS174">
        <f t="shared" si="52"/>
        <v>240.11866666666666</v>
      </c>
      <c r="AT174">
        <v>55</v>
      </c>
      <c r="AU174">
        <f t="shared" si="53"/>
        <v>525.26</v>
      </c>
      <c r="AV174">
        <v>55</v>
      </c>
      <c r="AW174">
        <f t="shared" si="54"/>
        <v>301.70333333333332</v>
      </c>
      <c r="AX174">
        <v>55</v>
      </c>
      <c r="AY174">
        <f t="shared" si="55"/>
        <v>329.19666666666666</v>
      </c>
      <c r="AZ174">
        <v>55</v>
      </c>
      <c r="BA174">
        <f t="shared" si="56"/>
        <v>807.63600000000008</v>
      </c>
      <c r="BD174" s="3">
        <f t="shared" si="57"/>
        <v>372.26801666666665</v>
      </c>
      <c r="BE174" s="3">
        <f t="shared" si="58"/>
        <v>241.90176049908277</v>
      </c>
      <c r="BF174" s="3">
        <f t="shared" si="59"/>
        <v>48.380352099816555</v>
      </c>
    </row>
    <row r="175" spans="2:58" x14ac:dyDescent="0.65">
      <c r="B175">
        <v>60</v>
      </c>
      <c r="C175">
        <f t="shared" si="33"/>
        <v>217.21750000000003</v>
      </c>
      <c r="D175">
        <v>60</v>
      </c>
      <c r="E175">
        <f t="shared" si="33"/>
        <v>200.55142857142854</v>
      </c>
      <c r="F175">
        <v>60</v>
      </c>
      <c r="G175">
        <f t="shared" ref="G175" si="123">AVERAGEIFS(G$3:G$158,F$3:F$158,"&gt;="&amp;F174,F$3:F$158,"&lt;="&amp;F175)</f>
        <v>465.28833333333336</v>
      </c>
      <c r="H175">
        <v>60</v>
      </c>
      <c r="I175">
        <f t="shared" ref="I175" si="124">AVERAGEIFS(I$3:I$158,H$3:H$158,"&gt;="&amp;H174,H$3:H$158,"&lt;="&amp;H175)</f>
        <v>1042.2866666666666</v>
      </c>
      <c r="J175">
        <v>60</v>
      </c>
      <c r="K175">
        <f t="shared" ref="K175" si="125">AVERAGEIFS(K$3:K$158,J$3:J$158,"&gt;="&amp;J174,J$3:J$158,"&lt;="&amp;J175)</f>
        <v>249.31499999999997</v>
      </c>
      <c r="L175">
        <v>60</v>
      </c>
      <c r="M175">
        <f t="shared" ref="M175" si="126">AVERAGEIFS(M$3:M$158,L$3:L$158,"&gt;="&amp;L174,L$3:L$158,"&lt;="&amp;L175)</f>
        <v>225.38425000000001</v>
      </c>
      <c r="N175">
        <v>60</v>
      </c>
      <c r="O175">
        <f t="shared" ref="O175" si="127">AVERAGEIFS(O$3:O$158,N$3:N$158,"&gt;="&amp;N174,N$3:N$158,"&lt;="&amp;N175)</f>
        <v>309.81450000000001</v>
      </c>
      <c r="P175">
        <v>60</v>
      </c>
      <c r="Q175">
        <f t="shared" ref="Q175" si="128">AVERAGEIFS(Q$3:Q$158,P$3:P$158,"&gt;="&amp;P174,P$3:P$158,"&lt;="&amp;P175)</f>
        <v>220.82399999999998</v>
      </c>
      <c r="R175">
        <v>60</v>
      </c>
      <c r="S175">
        <f t="shared" ref="S175" si="129">AVERAGEIFS(S$3:S$158,R$3:R$158,"&gt;="&amp;R174,R$3:R$158,"&lt;="&amp;R175)</f>
        <v>510.36500000000001</v>
      </c>
      <c r="V175">
        <v>60</v>
      </c>
      <c r="W175">
        <f t="shared" si="41"/>
        <v>402.9733333333333</v>
      </c>
      <c r="X175">
        <v>60</v>
      </c>
      <c r="Y175">
        <f t="shared" si="42"/>
        <v>345.22</v>
      </c>
      <c r="Z175">
        <v>60</v>
      </c>
      <c r="AA175">
        <f t="shared" si="43"/>
        <v>1543.7049999999999</v>
      </c>
      <c r="AB175">
        <v>60</v>
      </c>
      <c r="AC175">
        <f t="shared" si="44"/>
        <v>486.34750000000003</v>
      </c>
      <c r="AD175" s="3">
        <v>60</v>
      </c>
      <c r="AE175" s="3">
        <f t="shared" si="45"/>
        <v>539.95749999999998</v>
      </c>
      <c r="AF175">
        <v>60</v>
      </c>
      <c r="AG175">
        <f t="shared" si="46"/>
        <v>513.57333333333338</v>
      </c>
      <c r="AH175">
        <v>60</v>
      </c>
      <c r="AI175">
        <f t="shared" si="47"/>
        <v>231.90666666666667</v>
      </c>
      <c r="AJ175">
        <v>60</v>
      </c>
      <c r="AK175">
        <f t="shared" si="48"/>
        <v>333.75233333333335</v>
      </c>
      <c r="AL175">
        <v>60</v>
      </c>
      <c r="AM175">
        <f t="shared" si="49"/>
        <v>305.00799999999998</v>
      </c>
      <c r="AN175">
        <v>60</v>
      </c>
      <c r="AO175">
        <f t="shared" si="50"/>
        <v>252.24</v>
      </c>
      <c r="AP175">
        <v>60</v>
      </c>
      <c r="AQ175">
        <f t="shared" si="51"/>
        <v>370.68</v>
      </c>
      <c r="AR175">
        <v>60</v>
      </c>
      <c r="AS175">
        <f t="shared" si="52"/>
        <v>287.63766666666669</v>
      </c>
      <c r="AT175">
        <v>60</v>
      </c>
      <c r="AU175">
        <f t="shared" si="53"/>
        <v>705.09799999999996</v>
      </c>
      <c r="AV175">
        <v>60</v>
      </c>
      <c r="AW175">
        <f t="shared" si="54"/>
        <v>401.22666666666669</v>
      </c>
      <c r="AX175">
        <v>60</v>
      </c>
      <c r="AY175">
        <f t="shared" si="55"/>
        <v>396.5333333333333</v>
      </c>
      <c r="AZ175">
        <v>60</v>
      </c>
      <c r="BA175">
        <f t="shared" si="56"/>
        <v>806.93700000000001</v>
      </c>
      <c r="BD175" s="3">
        <f t="shared" si="57"/>
        <v>454.55372047619051</v>
      </c>
      <c r="BE175" s="3">
        <f t="shared" si="58"/>
        <v>297.17947708472519</v>
      </c>
      <c r="BF175" s="3">
        <f t="shared" si="59"/>
        <v>59.435895416945037</v>
      </c>
    </row>
    <row r="176" spans="2:58" x14ac:dyDescent="0.65">
      <c r="B176">
        <v>65</v>
      </c>
      <c r="C176">
        <f t="shared" si="33"/>
        <v>290.71249999999998</v>
      </c>
      <c r="D176">
        <v>65</v>
      </c>
      <c r="E176">
        <f t="shared" si="33"/>
        <v>237.57249999999999</v>
      </c>
      <c r="F176">
        <v>65</v>
      </c>
      <c r="G176">
        <f t="shared" ref="G176" si="130">AVERAGEIFS(G$3:G$158,F$3:F$158,"&gt;="&amp;F175,F$3:F$158,"&lt;="&amp;F176)</f>
        <v>485.01150000000001</v>
      </c>
      <c r="H176">
        <v>65</v>
      </c>
      <c r="I176">
        <f t="shared" ref="I176" si="131">AVERAGEIFS(I$3:I$158,H$3:H$158,"&gt;="&amp;H175,H$3:H$158,"&lt;="&amp;H176)</f>
        <v>2117.19</v>
      </c>
      <c r="J176">
        <v>65</v>
      </c>
      <c r="K176">
        <f t="shared" ref="K176" si="132">AVERAGEIFS(K$3:K$158,J$3:J$158,"&gt;="&amp;J175,J$3:J$158,"&lt;="&amp;J176)</f>
        <v>349.25600000000003</v>
      </c>
      <c r="L176">
        <v>65</v>
      </c>
      <c r="M176">
        <f t="shared" ref="M176" si="133">AVERAGEIFS(M$3:M$158,L$3:L$158,"&gt;="&amp;L175,L$3:L$158,"&lt;="&amp;L176)</f>
        <v>280.83425</v>
      </c>
      <c r="N176">
        <v>65</v>
      </c>
      <c r="O176">
        <f t="shared" ref="O176" si="134">AVERAGEIFS(O$3:O$158,N$3:N$158,"&gt;="&amp;N175,N$3:N$158,"&lt;="&amp;N176)</f>
        <v>381.1656666666666</v>
      </c>
      <c r="P176">
        <v>65</v>
      </c>
      <c r="Q176">
        <f t="shared" ref="Q176" si="135">AVERAGEIFS(Q$3:Q$158,P$3:P$158,"&gt;="&amp;P175,P$3:P$158,"&lt;="&amp;P176)</f>
        <v>314.40199999999999</v>
      </c>
      <c r="R176">
        <v>65</v>
      </c>
      <c r="S176">
        <f t="shared" ref="S176" si="136">AVERAGEIFS(S$3:S$158,R$3:R$158,"&gt;="&amp;R175,R$3:R$158,"&lt;="&amp;R176)</f>
        <v>668.23666666666668</v>
      </c>
      <c r="V176">
        <v>65</v>
      </c>
      <c r="W176">
        <f t="shared" si="41"/>
        <v>491.34333333333331</v>
      </c>
      <c r="X176">
        <v>65</v>
      </c>
      <c r="Y176">
        <f t="shared" si="42"/>
        <v>406.76</v>
      </c>
      <c r="Z176">
        <v>65</v>
      </c>
      <c r="AA176">
        <f t="shared" si="43"/>
        <v>1700.94</v>
      </c>
      <c r="AB176">
        <v>65</v>
      </c>
      <c r="AC176">
        <f t="shared" si="44"/>
        <v>509.69749999999999</v>
      </c>
      <c r="AD176" s="3">
        <v>65</v>
      </c>
      <c r="AE176" s="3">
        <f t="shared" si="45"/>
        <v>838.8950000000001</v>
      </c>
      <c r="AF176">
        <v>65</v>
      </c>
      <c r="AG176">
        <f t="shared" si="46"/>
        <v>1147.7366666666667</v>
      </c>
      <c r="AH176">
        <v>65</v>
      </c>
      <c r="AI176">
        <f t="shared" si="47"/>
        <v>253.96000000000004</v>
      </c>
      <c r="AJ176">
        <v>65</v>
      </c>
      <c r="AK176">
        <f t="shared" si="48"/>
        <v>444.58100000000002</v>
      </c>
      <c r="AL176">
        <v>65</v>
      </c>
      <c r="AM176">
        <f t="shared" si="49"/>
        <v>369.75099999999998</v>
      </c>
      <c r="AN176">
        <v>65</v>
      </c>
      <c r="AO176">
        <f t="shared" si="50"/>
        <v>298.57749999999999</v>
      </c>
      <c r="AP176">
        <v>65</v>
      </c>
      <c r="AQ176">
        <f t="shared" si="51"/>
        <v>567.64166666666665</v>
      </c>
      <c r="AR176">
        <v>65</v>
      </c>
      <c r="AS176">
        <f t="shared" si="52"/>
        <v>334.26399999999995</v>
      </c>
      <c r="AT176">
        <v>65</v>
      </c>
      <c r="AU176">
        <f t="shared" si="53"/>
        <v>877.78600000000006</v>
      </c>
      <c r="AV176">
        <v>65</v>
      </c>
      <c r="AW176">
        <f t="shared" si="54"/>
        <v>536.70666666666659</v>
      </c>
      <c r="AX176">
        <v>65</v>
      </c>
      <c r="AY176">
        <f t="shared" si="55"/>
        <v>527.72666666666669</v>
      </c>
      <c r="AZ176">
        <v>65</v>
      </c>
      <c r="BA176">
        <f t="shared" si="56"/>
        <v>853.22475000000009</v>
      </c>
      <c r="BD176" s="3">
        <f t="shared" si="57"/>
        <v>611.35891333333336</v>
      </c>
      <c r="BE176" s="3">
        <f t="shared" si="58"/>
        <v>446.05521979665843</v>
      </c>
      <c r="BF176" s="3">
        <f t="shared" si="59"/>
        <v>89.21104395933169</v>
      </c>
    </row>
    <row r="177" spans="2:58" x14ac:dyDescent="0.65">
      <c r="B177">
        <v>70</v>
      </c>
      <c r="C177">
        <f t="shared" si="33"/>
        <v>529.76750000000004</v>
      </c>
      <c r="D177">
        <v>70</v>
      </c>
      <c r="E177">
        <f t="shared" si="33"/>
        <v>354.49250000000001</v>
      </c>
      <c r="F177">
        <v>70</v>
      </c>
      <c r="G177">
        <f t="shared" ref="G177" si="137">AVERAGEIFS(G$3:G$158,F$3:F$158,"&gt;="&amp;F176,F$3:F$158,"&lt;="&amp;F177)</f>
        <v>613.21233333333328</v>
      </c>
      <c r="H177">
        <v>70</v>
      </c>
      <c r="I177">
        <f t="shared" ref="I177" si="138">AVERAGEIFS(I$3:I$158,H$3:H$158,"&gt;="&amp;H176,H$3:H$158,"&lt;="&amp;H177)</f>
        <v>2492.7433333333333</v>
      </c>
      <c r="J177">
        <v>70</v>
      </c>
      <c r="K177">
        <f t="shared" ref="K177" si="139">AVERAGEIFS(K$3:K$158,J$3:J$158,"&gt;="&amp;J176,J$3:J$158,"&lt;="&amp;J177)</f>
        <v>585.42750000000001</v>
      </c>
      <c r="L177">
        <v>70</v>
      </c>
      <c r="M177">
        <f t="shared" ref="M177" si="140">AVERAGEIFS(M$3:M$158,L$3:L$158,"&gt;="&amp;L176,L$3:L$158,"&lt;="&amp;L177)</f>
        <v>324.84125</v>
      </c>
      <c r="N177">
        <v>70</v>
      </c>
      <c r="O177">
        <f t="shared" ref="O177" si="141">AVERAGEIFS(O$3:O$158,N$3:N$158,"&gt;="&amp;N176,N$3:N$158,"&lt;="&amp;N177)</f>
        <v>565.24199999999996</v>
      </c>
      <c r="P177">
        <v>70</v>
      </c>
      <c r="Q177">
        <f t="shared" ref="Q177" si="142">AVERAGEIFS(Q$3:Q$158,P$3:P$158,"&gt;="&amp;P176,P$3:P$158,"&lt;="&amp;P177)</f>
        <v>664.74600000000009</v>
      </c>
      <c r="R177">
        <v>70</v>
      </c>
      <c r="S177">
        <f t="shared" ref="S177" si="143">AVERAGEIFS(S$3:S$158,R$3:R$158,"&gt;="&amp;R176,R$3:R$158,"&lt;="&amp;R177)</f>
        <v>1110.7850000000001</v>
      </c>
      <c r="V177">
        <v>70</v>
      </c>
      <c r="W177">
        <f t="shared" si="41"/>
        <v>752.42</v>
      </c>
      <c r="X177">
        <v>70</v>
      </c>
      <c r="Y177">
        <f t="shared" si="42"/>
        <v>591.19666666666672</v>
      </c>
      <c r="Z177">
        <v>70</v>
      </c>
      <c r="AA177">
        <f t="shared" si="43"/>
        <v>1728.78</v>
      </c>
      <c r="AB177">
        <v>70</v>
      </c>
      <c r="AC177">
        <f t="shared" si="44"/>
        <v>587.45666666666659</v>
      </c>
      <c r="AD177" s="3">
        <v>70</v>
      </c>
      <c r="AE177" s="3">
        <f t="shared" si="45"/>
        <v>1290.4775</v>
      </c>
      <c r="AF177">
        <v>70</v>
      </c>
      <c r="AG177">
        <f t="shared" si="46"/>
        <v>2365.5574999999999</v>
      </c>
      <c r="AH177">
        <v>70</v>
      </c>
      <c r="AI177">
        <f t="shared" si="47"/>
        <v>326.05749999999995</v>
      </c>
      <c r="AJ177">
        <v>70</v>
      </c>
      <c r="AK177">
        <f t="shared" si="48"/>
        <v>615.36300000000006</v>
      </c>
      <c r="AL177">
        <v>70</v>
      </c>
      <c r="AM177">
        <f t="shared" si="49"/>
        <v>595.36200000000008</v>
      </c>
      <c r="AN177">
        <v>70</v>
      </c>
      <c r="AO177">
        <f t="shared" si="50"/>
        <v>397.38000000000005</v>
      </c>
      <c r="AP177">
        <v>70</v>
      </c>
      <c r="AQ177">
        <f t="shared" si="51"/>
        <v>855.46399999999994</v>
      </c>
      <c r="AR177">
        <v>70</v>
      </c>
      <c r="AS177">
        <f t="shared" si="52"/>
        <v>436.85166666666663</v>
      </c>
      <c r="AT177">
        <v>70</v>
      </c>
      <c r="AU177">
        <f t="shared" si="53"/>
        <v>1056.0113333333334</v>
      </c>
      <c r="AV177">
        <v>70</v>
      </c>
      <c r="AW177">
        <f t="shared" si="54"/>
        <v>894.34333333333336</v>
      </c>
      <c r="AX177">
        <v>70</v>
      </c>
      <c r="AY177">
        <f t="shared" si="55"/>
        <v>744.57999999999993</v>
      </c>
      <c r="AZ177">
        <v>70</v>
      </c>
      <c r="BA177">
        <f t="shared" si="56"/>
        <v>887.02833333333331</v>
      </c>
      <c r="BD177" s="3">
        <f t="shared" si="57"/>
        <v>854.62347666666653</v>
      </c>
      <c r="BE177" s="3">
        <f t="shared" si="58"/>
        <v>560.96093528116955</v>
      </c>
      <c r="BF177" s="3">
        <f t="shared" si="59"/>
        <v>112.19218705623391</v>
      </c>
    </row>
    <row r="178" spans="2:58" x14ac:dyDescent="0.65">
      <c r="B178">
        <v>75</v>
      </c>
      <c r="C178">
        <f t="shared" si="33"/>
        <v>801.09500000000003</v>
      </c>
      <c r="D178">
        <v>75</v>
      </c>
      <c r="E178">
        <f t="shared" si="33"/>
        <v>773.31000000000006</v>
      </c>
      <c r="F178">
        <v>75</v>
      </c>
      <c r="G178">
        <f t="shared" ref="G178" si="144">AVERAGEIFS(G$3:G$158,F$3:F$158,"&gt;="&amp;F177,F$3:F$158,"&lt;="&amp;F178)</f>
        <v>875.35766666666666</v>
      </c>
      <c r="H178">
        <v>75</v>
      </c>
      <c r="I178">
        <f t="shared" ref="I178" si="145">AVERAGEIFS(I$3:I$158,H$3:H$158,"&gt;="&amp;H177,H$3:H$158,"&lt;="&amp;H178)</f>
        <v>1632.14</v>
      </c>
      <c r="J178">
        <v>75</v>
      </c>
      <c r="K178">
        <f t="shared" ref="K178" si="146">AVERAGEIFS(K$3:K$158,J$3:J$158,"&gt;="&amp;J177,J$3:J$158,"&lt;="&amp;J178)</f>
        <v>859.60399999999993</v>
      </c>
      <c r="L178">
        <v>75</v>
      </c>
      <c r="M178">
        <f t="shared" ref="M178" si="147">AVERAGEIFS(M$3:M$158,L$3:L$158,"&gt;="&amp;L177,L$3:L$158,"&lt;="&amp;L178)</f>
        <v>447.10200000000003</v>
      </c>
      <c r="N178">
        <v>75</v>
      </c>
      <c r="O178">
        <f t="shared" ref="O178" si="148">AVERAGEIFS(O$3:O$158,N$3:N$158,"&gt;="&amp;N177,N$3:N$158,"&lt;="&amp;N178)</f>
        <v>974.83775000000003</v>
      </c>
      <c r="P178">
        <v>75</v>
      </c>
      <c r="Q178">
        <f t="shared" ref="Q178" si="149">AVERAGEIFS(Q$3:Q$158,P$3:P$158,"&gt;="&amp;P177,P$3:P$158,"&lt;="&amp;P178)</f>
        <v>1442.5650000000001</v>
      </c>
      <c r="R178">
        <v>75</v>
      </c>
      <c r="S178">
        <f t="shared" ref="S178" si="150">AVERAGEIFS(S$3:S$158,R$3:R$158,"&gt;="&amp;R177,R$3:R$158,"&lt;="&amp;R178)</f>
        <v>2376.1766666666667</v>
      </c>
      <c r="V178">
        <v>75</v>
      </c>
      <c r="W178">
        <f t="shared" si="41"/>
        <v>1307.7299999999998</v>
      </c>
      <c r="X178">
        <v>75</v>
      </c>
      <c r="Y178">
        <f t="shared" si="42"/>
        <v>1135.5625</v>
      </c>
      <c r="Z178">
        <v>75</v>
      </c>
      <c r="AA178">
        <f t="shared" si="43"/>
        <v>1459.8</v>
      </c>
      <c r="AB178">
        <v>75</v>
      </c>
      <c r="AC178">
        <f t="shared" si="44"/>
        <v>1018.9324999999999</v>
      </c>
      <c r="AD178" s="3">
        <v>75</v>
      </c>
      <c r="AE178" s="3">
        <f t="shared" si="45"/>
        <v>1956.46</v>
      </c>
      <c r="AF178">
        <v>75</v>
      </c>
      <c r="AG178">
        <f t="shared" si="46"/>
        <v>2625.5833333333335</v>
      </c>
      <c r="AH178">
        <v>75</v>
      </c>
      <c r="AI178">
        <f t="shared" si="47"/>
        <v>445.24333333333334</v>
      </c>
      <c r="AJ178">
        <v>75</v>
      </c>
      <c r="AK178">
        <f t="shared" si="48"/>
        <v>911.26133333333337</v>
      </c>
      <c r="AL178">
        <v>75</v>
      </c>
      <c r="AM178">
        <f t="shared" si="49"/>
        <v>1024.9916666666668</v>
      </c>
      <c r="AN178">
        <v>75</v>
      </c>
      <c r="AO178">
        <f t="shared" si="50"/>
        <v>823.67750000000001</v>
      </c>
      <c r="AP178">
        <v>75</v>
      </c>
      <c r="AQ178">
        <f t="shared" si="51"/>
        <v>1025.0303333333331</v>
      </c>
      <c r="AR178">
        <v>75</v>
      </c>
      <c r="AS178">
        <f t="shared" si="52"/>
        <v>545.81633333333332</v>
      </c>
      <c r="AT178">
        <v>75</v>
      </c>
      <c r="AU178">
        <f t="shared" si="53"/>
        <v>898.447</v>
      </c>
      <c r="AV178">
        <v>75</v>
      </c>
      <c r="AW178">
        <f t="shared" si="54"/>
        <v>1114.77</v>
      </c>
      <c r="AX178">
        <v>75</v>
      </c>
      <c r="AY178">
        <f t="shared" si="55"/>
        <v>1238.1033333333332</v>
      </c>
      <c r="AZ178">
        <v>75</v>
      </c>
      <c r="BA178">
        <f t="shared" si="56"/>
        <v>1038.1296666666667</v>
      </c>
      <c r="BD178" s="3">
        <f t="shared" si="57"/>
        <v>1150.0690766666664</v>
      </c>
      <c r="BE178" s="3">
        <f t="shared" si="58"/>
        <v>524.47718820496414</v>
      </c>
      <c r="BF178" s="3">
        <f t="shared" si="59"/>
        <v>104.89543764099282</v>
      </c>
    </row>
    <row r="179" spans="2:58" x14ac:dyDescent="0.65">
      <c r="B179">
        <v>80</v>
      </c>
      <c r="C179">
        <f t="shared" si="33"/>
        <v>1132.9775</v>
      </c>
      <c r="D179">
        <v>80</v>
      </c>
      <c r="E179">
        <f t="shared" si="33"/>
        <v>1382.5699999999997</v>
      </c>
      <c r="F179">
        <v>80</v>
      </c>
      <c r="G179">
        <f t="shared" ref="G179" si="151">AVERAGEIFS(G$3:G$158,F$3:F$158,"&gt;="&amp;F178,F$3:F$158,"&lt;="&amp;F179)</f>
        <v>1071.1210000000001</v>
      </c>
      <c r="H179">
        <v>80</v>
      </c>
      <c r="I179">
        <f t="shared" ref="I179" si="152">AVERAGEIFS(I$3:I$158,H$3:H$158,"&gt;="&amp;H178,H$3:H$158,"&lt;="&amp;H179)</f>
        <v>626.2166666666667</v>
      </c>
      <c r="J179">
        <v>80</v>
      </c>
      <c r="K179">
        <f t="shared" ref="K179" si="153">AVERAGEIFS(K$3:K$158,J$3:J$158,"&gt;="&amp;J178,J$3:J$158,"&lt;="&amp;J179)</f>
        <v>840.34066666666661</v>
      </c>
      <c r="L179">
        <v>80</v>
      </c>
      <c r="M179">
        <f t="shared" ref="M179" si="154">AVERAGEIFS(M$3:M$158,L$3:L$158,"&gt;="&amp;L178,L$3:L$158,"&lt;="&amp;L179)</f>
        <v>533.00700000000006</v>
      </c>
      <c r="N179">
        <v>80</v>
      </c>
      <c r="O179">
        <f t="shared" ref="O179" si="155">AVERAGEIFS(O$3:O$158,N$3:N$158,"&gt;="&amp;N178,N$3:N$158,"&lt;="&amp;N179)</f>
        <v>968.12066666666669</v>
      </c>
      <c r="P179">
        <v>80</v>
      </c>
      <c r="Q179">
        <f t="shared" ref="Q179" si="156">AVERAGEIFS(Q$3:Q$158,P$3:P$158,"&gt;="&amp;P178,P$3:P$158,"&lt;="&amp;P179)</f>
        <v>1643.0919999999999</v>
      </c>
      <c r="R179">
        <v>80</v>
      </c>
      <c r="S179">
        <f t="shared" ref="S179" si="157">AVERAGEIFS(S$3:S$158,R$3:R$158,"&gt;="&amp;R178,R$3:R$158,"&lt;="&amp;R179)</f>
        <v>3071.59</v>
      </c>
      <c r="V179">
        <v>80</v>
      </c>
      <c r="W179">
        <f t="shared" si="41"/>
        <v>1627.7933333333333</v>
      </c>
      <c r="X179">
        <v>80</v>
      </c>
      <c r="Y179">
        <f t="shared" si="42"/>
        <v>1598.0049999999999</v>
      </c>
      <c r="Z179">
        <v>80</v>
      </c>
      <c r="AA179">
        <f t="shared" si="43"/>
        <v>1024.7450000000001</v>
      </c>
      <c r="AB179">
        <v>80</v>
      </c>
      <c r="AC179">
        <f t="shared" si="44"/>
        <v>1756.8575000000001</v>
      </c>
      <c r="AD179" s="3">
        <v>80</v>
      </c>
      <c r="AE179" s="3">
        <f t="shared" si="45"/>
        <v>1553.3150000000001</v>
      </c>
      <c r="AF179">
        <v>80</v>
      </c>
      <c r="AG179">
        <f t="shared" si="46"/>
        <v>2362.2666666666664</v>
      </c>
      <c r="AH179">
        <v>80</v>
      </c>
      <c r="AI179">
        <f t="shared" si="47"/>
        <v>759.91</v>
      </c>
      <c r="AJ179">
        <v>80</v>
      </c>
      <c r="AK179">
        <f t="shared" si="48"/>
        <v>1073.6320000000001</v>
      </c>
      <c r="AL179">
        <v>80</v>
      </c>
      <c r="AM179">
        <f t="shared" si="49"/>
        <v>1088.8296666666668</v>
      </c>
      <c r="AN179">
        <v>80</v>
      </c>
      <c r="AO179">
        <f t="shared" si="50"/>
        <v>1516.655</v>
      </c>
      <c r="AP179">
        <v>80</v>
      </c>
      <c r="AQ179">
        <f t="shared" si="51"/>
        <v>1006.4263333333333</v>
      </c>
      <c r="AR179">
        <v>80</v>
      </c>
      <c r="AS179">
        <f t="shared" si="52"/>
        <v>723.05666666666673</v>
      </c>
      <c r="AT179">
        <v>80</v>
      </c>
      <c r="AU179">
        <f t="shared" si="53"/>
        <v>665.80099999999993</v>
      </c>
      <c r="AV179">
        <v>80</v>
      </c>
      <c r="AW179">
        <f t="shared" si="54"/>
        <v>1145.0433333333333</v>
      </c>
      <c r="AX179">
        <v>80</v>
      </c>
      <c r="AY179">
        <f t="shared" si="55"/>
        <v>1548.4766666666667</v>
      </c>
      <c r="AZ179">
        <v>80</v>
      </c>
      <c r="BA179">
        <f t="shared" si="56"/>
        <v>1135.7237500000001</v>
      </c>
      <c r="BD179" s="3">
        <f t="shared" si="57"/>
        <v>1274.2228966666667</v>
      </c>
      <c r="BE179" s="3">
        <f t="shared" si="58"/>
        <v>556.13708354758182</v>
      </c>
      <c r="BF179" s="3">
        <f t="shared" si="59"/>
        <v>111.22741670951636</v>
      </c>
    </row>
    <row r="180" spans="2:58" x14ac:dyDescent="0.65">
      <c r="B180">
        <v>85</v>
      </c>
      <c r="C180">
        <f t="shared" si="33"/>
        <v>1076.4650000000001</v>
      </c>
      <c r="D180">
        <v>85</v>
      </c>
      <c r="E180">
        <f t="shared" si="33"/>
        <v>780.70624999999995</v>
      </c>
      <c r="F180">
        <v>85</v>
      </c>
      <c r="G180">
        <f t="shared" ref="G180" si="158">AVERAGEIFS(G$3:G$158,F$3:F$158,"&gt;="&amp;F179,F$3:F$158,"&lt;="&amp;F180)</f>
        <v>954.27866666666671</v>
      </c>
      <c r="H180">
        <v>85</v>
      </c>
      <c r="I180">
        <f t="shared" ref="I180" si="159">AVERAGEIFS(I$3:I$158,H$3:H$158,"&gt;="&amp;H179,H$3:H$158,"&lt;="&amp;H180)</f>
        <v>372.23</v>
      </c>
      <c r="J180">
        <v>85</v>
      </c>
      <c r="K180">
        <f t="shared" ref="K180" si="160">AVERAGEIFS(K$3:K$158,J$3:J$158,"&gt;="&amp;J179,J$3:J$158,"&lt;="&amp;J180)</f>
        <v>546.846</v>
      </c>
      <c r="L180">
        <v>85</v>
      </c>
      <c r="M180">
        <f t="shared" ref="M180" si="161">AVERAGEIFS(M$3:M$158,L$3:L$158,"&gt;="&amp;L179,L$3:L$158,"&lt;="&amp;L180)</f>
        <v>523.54500000000007</v>
      </c>
      <c r="N180">
        <v>85</v>
      </c>
      <c r="O180">
        <f t="shared" ref="O180" si="162">AVERAGEIFS(O$3:O$158,N$3:N$158,"&gt;="&amp;N179,N$3:N$158,"&lt;="&amp;N180)</f>
        <v>719.81666666666661</v>
      </c>
      <c r="P180">
        <v>85</v>
      </c>
      <c r="Q180">
        <f t="shared" ref="Q180" si="163">AVERAGEIFS(Q$3:Q$158,P$3:P$158,"&gt;="&amp;P179,P$3:P$158,"&lt;="&amp;P180)</f>
        <v>1066.7919999999999</v>
      </c>
      <c r="R180">
        <v>85</v>
      </c>
      <c r="S180">
        <f t="shared" ref="S180" si="164">AVERAGEIFS(S$3:S$158,R$3:R$158,"&gt;="&amp;R179,R$3:R$158,"&lt;="&amp;R180)</f>
        <v>1842.2533333333333</v>
      </c>
      <c r="V180">
        <v>85</v>
      </c>
      <c r="W180">
        <f t="shared" si="41"/>
        <v>1347.5500000000002</v>
      </c>
      <c r="X180">
        <v>85</v>
      </c>
      <c r="Y180">
        <f t="shared" si="42"/>
        <v>1702.67</v>
      </c>
      <c r="Z180">
        <v>85</v>
      </c>
      <c r="AA180">
        <f t="shared" si="43"/>
        <v>707.38</v>
      </c>
      <c r="AB180">
        <v>85</v>
      </c>
      <c r="AC180">
        <f t="shared" si="44"/>
        <v>1426.426666666667</v>
      </c>
      <c r="AD180" s="3">
        <v>85</v>
      </c>
      <c r="AE180" s="3">
        <f t="shared" si="45"/>
        <v>690.53</v>
      </c>
      <c r="AF180">
        <v>85</v>
      </c>
      <c r="AG180">
        <f t="shared" si="46"/>
        <v>1585.3066666666666</v>
      </c>
      <c r="AH180">
        <v>85</v>
      </c>
      <c r="AI180">
        <f t="shared" si="47"/>
        <v>1324.8566666666668</v>
      </c>
      <c r="AJ180">
        <v>85</v>
      </c>
      <c r="AK180">
        <f t="shared" si="48"/>
        <v>1162.019</v>
      </c>
      <c r="AL180">
        <v>85</v>
      </c>
      <c r="AM180">
        <f t="shared" si="49"/>
        <v>960.47900000000004</v>
      </c>
      <c r="AN180">
        <v>85</v>
      </c>
      <c r="AO180">
        <f t="shared" si="50"/>
        <v>1098.2625</v>
      </c>
      <c r="AP180">
        <v>85</v>
      </c>
      <c r="AQ180">
        <f t="shared" si="51"/>
        <v>1021.4775</v>
      </c>
      <c r="AR180">
        <v>85</v>
      </c>
      <c r="AS180">
        <f t="shared" si="52"/>
        <v>839.95200000000011</v>
      </c>
      <c r="AT180">
        <v>85</v>
      </c>
      <c r="AU180">
        <f t="shared" si="53"/>
        <v>518.71733333333339</v>
      </c>
      <c r="AV180">
        <v>85</v>
      </c>
      <c r="AW180">
        <f t="shared" si="54"/>
        <v>827.41666666666663</v>
      </c>
      <c r="AX180">
        <v>85</v>
      </c>
      <c r="AY180">
        <f t="shared" si="55"/>
        <v>1027.9749999999999</v>
      </c>
      <c r="AZ180">
        <v>85</v>
      </c>
      <c r="BA180">
        <f t="shared" si="56"/>
        <v>963.75974999999994</v>
      </c>
      <c r="BD180" s="3">
        <f t="shared" si="57"/>
        <v>1003.5084666666669</v>
      </c>
      <c r="BE180" s="3">
        <f t="shared" si="58"/>
        <v>370.26881660649696</v>
      </c>
      <c r="BF180" s="3">
        <f t="shared" si="59"/>
        <v>74.053763321299385</v>
      </c>
    </row>
    <row r="181" spans="2:58" x14ac:dyDescent="0.65">
      <c r="B181">
        <v>90</v>
      </c>
      <c r="C181">
        <f t="shared" si="33"/>
        <v>644.13</v>
      </c>
      <c r="D181">
        <v>90</v>
      </c>
      <c r="E181">
        <f t="shared" si="33"/>
        <v>284.42749999999995</v>
      </c>
      <c r="F181">
        <v>90</v>
      </c>
      <c r="G181">
        <f t="shared" ref="G181" si="165">AVERAGEIFS(G$3:G$158,F$3:F$158,"&gt;="&amp;F180,F$3:F$158,"&lt;="&amp;F181)</f>
        <v>718.58150000000001</v>
      </c>
      <c r="H181">
        <v>90</v>
      </c>
      <c r="I181">
        <f t="shared" ref="I181" si="166">AVERAGEIFS(I$3:I$158,H$3:H$158,"&gt;="&amp;H180,H$3:H$158,"&lt;="&amp;H181)</f>
        <v>264.48333333333335</v>
      </c>
      <c r="J181">
        <v>90</v>
      </c>
      <c r="K181">
        <f t="shared" ref="K181" si="167">AVERAGEIFS(K$3:K$158,J$3:J$158,"&gt;="&amp;J180,J$3:J$158,"&lt;="&amp;J181)</f>
        <v>312.43599999999998</v>
      </c>
      <c r="L181">
        <v>90</v>
      </c>
      <c r="M181">
        <f t="shared" ref="M181" si="168">AVERAGEIFS(M$3:M$158,L$3:L$158,"&gt;="&amp;L180,L$3:L$158,"&lt;="&amp;L181)</f>
        <v>462.92750000000001</v>
      </c>
      <c r="N181">
        <v>90</v>
      </c>
      <c r="O181">
        <f t="shared" ref="O181" si="169">AVERAGEIFS(O$3:O$158,N$3:N$158,"&gt;="&amp;N180,N$3:N$158,"&lt;="&amp;N181)</f>
        <v>486.78275000000002</v>
      </c>
      <c r="P181">
        <v>90</v>
      </c>
      <c r="Q181">
        <f t="shared" ref="Q181" si="170">AVERAGEIFS(Q$3:Q$158,P$3:P$158,"&gt;="&amp;P180,P$3:P$158,"&lt;="&amp;P181)</f>
        <v>603.15800000000002</v>
      </c>
      <c r="R181">
        <v>90</v>
      </c>
      <c r="S181">
        <f t="shared" ref="S181" si="171">AVERAGEIFS(S$3:S$158,R$3:R$158,"&gt;="&amp;R180,R$3:R$158,"&lt;="&amp;R181)</f>
        <v>832.66499999999996</v>
      </c>
      <c r="V181">
        <v>90</v>
      </c>
      <c r="W181">
        <f t="shared" si="41"/>
        <v>788.01333333333332</v>
      </c>
      <c r="X181">
        <v>90</v>
      </c>
      <c r="Y181">
        <f t="shared" si="42"/>
        <v>1504.5233333333333</v>
      </c>
      <c r="Z181">
        <v>90</v>
      </c>
      <c r="AA181">
        <f t="shared" si="43"/>
        <v>513.72</v>
      </c>
      <c r="AB181">
        <v>90</v>
      </c>
      <c r="AC181">
        <f t="shared" si="44"/>
        <v>856.7</v>
      </c>
      <c r="AD181" s="3">
        <v>90</v>
      </c>
      <c r="AE181" s="3">
        <f t="shared" si="45"/>
        <v>435.22500000000002</v>
      </c>
      <c r="AF181">
        <v>90</v>
      </c>
      <c r="AG181">
        <f t="shared" si="46"/>
        <v>794.76333333333332</v>
      </c>
      <c r="AH181">
        <v>90</v>
      </c>
      <c r="AI181">
        <f t="shared" si="47"/>
        <v>1332.5666666666666</v>
      </c>
      <c r="AJ181">
        <v>90</v>
      </c>
      <c r="AK181">
        <f t="shared" si="48"/>
        <v>798.98166666666668</v>
      </c>
      <c r="AL181">
        <v>90</v>
      </c>
      <c r="AM181">
        <f t="shared" si="49"/>
        <v>780.31433333333337</v>
      </c>
      <c r="AN181">
        <v>90</v>
      </c>
      <c r="AO181">
        <f t="shared" si="50"/>
        <v>479.58500000000004</v>
      </c>
      <c r="AP181">
        <v>90</v>
      </c>
      <c r="AQ181">
        <f t="shared" si="51"/>
        <v>919.92466666666678</v>
      </c>
      <c r="AR181">
        <v>90</v>
      </c>
      <c r="AS181">
        <f t="shared" si="52"/>
        <v>793.14399999999989</v>
      </c>
      <c r="AT181">
        <v>90</v>
      </c>
      <c r="AU181">
        <f t="shared" si="53"/>
        <v>447.67200000000003</v>
      </c>
      <c r="AV181">
        <v>90</v>
      </c>
      <c r="AW181">
        <f t="shared" si="54"/>
        <v>480.55999999999995</v>
      </c>
      <c r="AX181">
        <v>90</v>
      </c>
      <c r="AY181">
        <f t="shared" si="55"/>
        <v>624.25</v>
      </c>
      <c r="AZ181">
        <v>90</v>
      </c>
      <c r="BA181">
        <f t="shared" si="56"/>
        <v>627.7736666666666</v>
      </c>
      <c r="BD181" s="3">
        <f t="shared" si="57"/>
        <v>671.49234333333345</v>
      </c>
      <c r="BE181" s="3">
        <f t="shared" si="58"/>
        <v>287.22889938101241</v>
      </c>
      <c r="BF181" s="3">
        <f t="shared" si="59"/>
        <v>57.445779876202479</v>
      </c>
    </row>
    <row r="182" spans="2:58" x14ac:dyDescent="0.65">
      <c r="B182">
        <v>95</v>
      </c>
      <c r="C182">
        <f t="shared" si="33"/>
        <v>376.58500000000004</v>
      </c>
      <c r="D182">
        <v>95</v>
      </c>
      <c r="E182">
        <f t="shared" si="33"/>
        <v>203.25624999999997</v>
      </c>
      <c r="F182">
        <v>95</v>
      </c>
      <c r="G182">
        <f t="shared" ref="G182" si="172">AVERAGEIFS(G$3:G$158,F$3:F$158,"&gt;="&amp;F181,F$3:F$158,"&lt;="&amp;F182)</f>
        <v>520.40166666666664</v>
      </c>
      <c r="H182">
        <v>95</v>
      </c>
      <c r="I182">
        <f t="shared" ref="I182" si="173">AVERAGEIFS(I$3:I$158,H$3:H$158,"&gt;="&amp;H181,H$3:H$158,"&lt;="&amp;H182)</f>
        <v>215.70333333333335</v>
      </c>
      <c r="J182">
        <v>95</v>
      </c>
      <c r="K182">
        <f t="shared" ref="K182" si="174">AVERAGEIFS(K$3:K$158,J$3:J$158,"&gt;="&amp;J181,J$3:J$158,"&lt;="&amp;J182)</f>
        <v>222.23333333333335</v>
      </c>
      <c r="L182">
        <v>95</v>
      </c>
      <c r="M182">
        <f t="shared" ref="M182" si="175">AVERAGEIFS(M$3:M$158,L$3:L$158,"&gt;="&amp;L181,L$3:L$158,"&lt;="&amp;L182)</f>
        <v>369.38774999999998</v>
      </c>
      <c r="N182">
        <v>95</v>
      </c>
      <c r="O182">
        <f t="shared" ref="O182" si="176">AVERAGEIFS(O$3:O$158,N$3:N$158,"&gt;="&amp;N181,N$3:N$158,"&lt;="&amp;N182)</f>
        <v>414.46066666666667</v>
      </c>
      <c r="P182">
        <v>95</v>
      </c>
      <c r="Q182">
        <f t="shared" ref="Q182" si="177">AVERAGEIFS(Q$3:Q$158,P$3:P$158,"&gt;="&amp;P181,P$3:P$158,"&lt;="&amp;P182)</f>
        <v>384.95400000000001</v>
      </c>
      <c r="R182">
        <v>95</v>
      </c>
      <c r="S182">
        <f t="shared" ref="S182" si="178">AVERAGEIFS(S$3:S$158,R$3:R$158,"&gt;="&amp;R181,R$3:R$158,"&lt;="&amp;R182)</f>
        <v>510.95333333333332</v>
      </c>
      <c r="V182">
        <v>95</v>
      </c>
      <c r="W182">
        <f t="shared" si="41"/>
        <v>505.68</v>
      </c>
      <c r="X182">
        <v>95</v>
      </c>
      <c r="Y182">
        <f t="shared" si="42"/>
        <v>987.56333333333316</v>
      </c>
      <c r="Z182">
        <v>95</v>
      </c>
      <c r="AA182">
        <f t="shared" si="43"/>
        <v>414.51</v>
      </c>
      <c r="AB182">
        <v>95</v>
      </c>
      <c r="AC182">
        <f t="shared" si="44"/>
        <v>546.6825</v>
      </c>
      <c r="AD182" s="3">
        <v>95</v>
      </c>
      <c r="AE182" s="3">
        <f t="shared" si="45"/>
        <v>352.3</v>
      </c>
      <c r="AF182">
        <v>95</v>
      </c>
      <c r="AG182">
        <f t="shared" si="46"/>
        <v>406.50333333333333</v>
      </c>
      <c r="AH182">
        <v>95</v>
      </c>
      <c r="AI182">
        <f t="shared" si="47"/>
        <v>832.85666666666668</v>
      </c>
      <c r="AJ182">
        <v>95</v>
      </c>
      <c r="AK182">
        <f t="shared" si="48"/>
        <v>467.726</v>
      </c>
      <c r="AL182">
        <v>95</v>
      </c>
      <c r="AM182">
        <f t="shared" si="49"/>
        <v>536.66800000000001</v>
      </c>
      <c r="AN182">
        <v>95</v>
      </c>
      <c r="AO182">
        <f t="shared" si="50"/>
        <v>294.59500000000003</v>
      </c>
      <c r="AP182">
        <v>95</v>
      </c>
      <c r="AQ182">
        <f t="shared" si="51"/>
        <v>818.89099999999996</v>
      </c>
      <c r="AR182">
        <v>95</v>
      </c>
      <c r="AS182">
        <f t="shared" si="52"/>
        <v>527.00699999999995</v>
      </c>
      <c r="AT182">
        <v>95</v>
      </c>
      <c r="AU182">
        <f t="shared" si="53"/>
        <v>398.66133333333329</v>
      </c>
      <c r="AV182">
        <v>95</v>
      </c>
      <c r="AW182">
        <f t="shared" si="54"/>
        <v>384.73666666666668</v>
      </c>
      <c r="AX182">
        <v>95</v>
      </c>
      <c r="AY182">
        <f t="shared" si="55"/>
        <v>414.62000000000006</v>
      </c>
      <c r="AZ182">
        <v>95</v>
      </c>
      <c r="BA182">
        <f t="shared" si="56"/>
        <v>420.34066666666666</v>
      </c>
      <c r="BD182" s="3">
        <f t="shared" si="57"/>
        <v>461.09107333333327</v>
      </c>
      <c r="BE182" s="3">
        <f t="shared" si="58"/>
        <v>182.68497582459247</v>
      </c>
      <c r="BF182" s="3">
        <f t="shared" si="59"/>
        <v>36.536995164918494</v>
      </c>
    </row>
    <row r="183" spans="2:58" x14ac:dyDescent="0.65">
      <c r="B183">
        <v>100</v>
      </c>
      <c r="C183">
        <f t="shared" si="33"/>
        <v>224.58249999999998</v>
      </c>
      <c r="D183">
        <v>100</v>
      </c>
      <c r="E183">
        <f t="shared" si="33"/>
        <v>182.10874999999999</v>
      </c>
      <c r="F183">
        <v>100</v>
      </c>
      <c r="G183">
        <f t="shared" ref="G183" si="179">AVERAGEIFS(G$3:G$158,F$3:F$158,"&gt;="&amp;F182,F$3:F$158,"&lt;="&amp;F183)</f>
        <v>337.51966666666664</v>
      </c>
      <c r="H183">
        <v>100</v>
      </c>
      <c r="I183">
        <f t="shared" ref="I183" si="180">AVERAGEIFS(I$3:I$158,H$3:H$158,"&gt;="&amp;H182,H$3:H$158,"&lt;="&amp;H183)</f>
        <v>196.25666666666666</v>
      </c>
      <c r="J183">
        <v>100</v>
      </c>
      <c r="K183">
        <f t="shared" ref="K183" si="181">AVERAGEIFS(K$3:K$158,J$3:J$158,"&gt;="&amp;J182,J$3:J$158,"&lt;="&amp;J183)</f>
        <v>207.81466666666665</v>
      </c>
      <c r="L183">
        <v>100</v>
      </c>
      <c r="M183">
        <f t="shared" ref="M183" si="182">AVERAGEIFS(M$3:M$158,L$3:L$158,"&gt;="&amp;L182,L$3:L$158,"&lt;="&amp;L183)</f>
        <v>280.88399999999996</v>
      </c>
      <c r="N183">
        <v>100</v>
      </c>
      <c r="O183">
        <f t="shared" ref="O183" si="183">AVERAGEIFS(O$3:O$158,N$3:N$158,"&gt;="&amp;N182,N$3:N$158,"&lt;="&amp;N183)</f>
        <v>333.71550000000002</v>
      </c>
      <c r="P183">
        <v>100</v>
      </c>
      <c r="Q183">
        <f t="shared" ref="Q183" si="184">AVERAGEIFS(Q$3:Q$158,P$3:P$158,"&gt;="&amp;P182,P$3:P$158,"&lt;="&amp;P183)</f>
        <v>300.52</v>
      </c>
      <c r="R183">
        <v>100</v>
      </c>
      <c r="S183">
        <f t="shared" ref="S183" si="185">AVERAGEIFS(S$3:S$158,R$3:R$158,"&gt;="&amp;R182,R$3:R$158,"&lt;="&amp;R183)</f>
        <v>364.59333333333331</v>
      </c>
      <c r="V183">
        <v>100</v>
      </c>
      <c r="W183">
        <f t="shared" si="41"/>
        <v>368.63333333333338</v>
      </c>
      <c r="X183">
        <v>100</v>
      </c>
      <c r="Y183">
        <f t="shared" si="42"/>
        <v>586.53250000000003</v>
      </c>
      <c r="Z183">
        <v>100</v>
      </c>
      <c r="AA183">
        <f t="shared" si="43"/>
        <v>349.375</v>
      </c>
      <c r="AB183">
        <v>100</v>
      </c>
      <c r="AC183">
        <f t="shared" si="44"/>
        <v>397.90750000000003</v>
      </c>
      <c r="AD183" s="3">
        <v>100</v>
      </c>
      <c r="AE183" s="3">
        <f t="shared" si="45"/>
        <v>301.53999999999996</v>
      </c>
      <c r="AF183">
        <v>100</v>
      </c>
      <c r="AG183">
        <f t="shared" si="46"/>
        <v>323.08749999999998</v>
      </c>
      <c r="AH183">
        <v>100</v>
      </c>
      <c r="AI183">
        <f t="shared" si="47"/>
        <v>397.31500000000005</v>
      </c>
      <c r="AJ183">
        <v>100</v>
      </c>
      <c r="AK183">
        <f t="shared" si="48"/>
        <v>362.30733333333336</v>
      </c>
      <c r="AL183">
        <v>100</v>
      </c>
      <c r="AM183">
        <f t="shared" si="49"/>
        <v>328.05199999999996</v>
      </c>
      <c r="AN183">
        <v>100</v>
      </c>
      <c r="AO183">
        <f t="shared" si="50"/>
        <v>240.32500000000002</v>
      </c>
      <c r="AP183">
        <v>100</v>
      </c>
      <c r="AQ183">
        <f t="shared" si="51"/>
        <v>582.78133333333324</v>
      </c>
      <c r="AR183">
        <v>100</v>
      </c>
      <c r="AS183">
        <f t="shared" si="52"/>
        <v>316.86233333333331</v>
      </c>
      <c r="AT183">
        <v>100</v>
      </c>
      <c r="AU183">
        <f t="shared" si="53"/>
        <v>367.61233333333331</v>
      </c>
      <c r="AV183">
        <v>100</v>
      </c>
      <c r="AW183">
        <f t="shared" si="54"/>
        <v>331.65333333333331</v>
      </c>
      <c r="AX183">
        <v>100</v>
      </c>
      <c r="AY183">
        <f t="shared" si="55"/>
        <v>332.78999999999996</v>
      </c>
      <c r="AZ183">
        <v>100</v>
      </c>
      <c r="BA183">
        <f t="shared" si="56"/>
        <v>342.34750000000003</v>
      </c>
      <c r="BD183" s="3">
        <f t="shared" si="57"/>
        <v>334.28468333333331</v>
      </c>
      <c r="BE183" s="3">
        <f t="shared" si="58"/>
        <v>94.298656548401269</v>
      </c>
      <c r="BF183" s="3">
        <f t="shared" si="59"/>
        <v>18.859731309680253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9"/>
  <sheetViews>
    <sheetView topLeftCell="AI161" workbookViewId="0">
      <selection activeCell="BA169" sqref="BA169:BD189"/>
    </sheetView>
  </sheetViews>
  <sheetFormatPr defaultRowHeight="14.25" x14ac:dyDescent="0.65"/>
  <cols>
    <col min="28" max="29" width="8.81640625" style="3"/>
  </cols>
  <sheetData>
    <row r="1" spans="1:51" x14ac:dyDescent="0.65">
      <c r="A1">
        <v>9</v>
      </c>
      <c r="B1">
        <v>7</v>
      </c>
      <c r="C1" t="s">
        <v>2</v>
      </c>
      <c r="D1">
        <v>9</v>
      </c>
      <c r="F1">
        <v>12</v>
      </c>
      <c r="H1">
        <v>13</v>
      </c>
      <c r="J1">
        <v>15</v>
      </c>
      <c r="L1">
        <v>17</v>
      </c>
      <c r="N1">
        <v>18</v>
      </c>
      <c r="P1">
        <v>21</v>
      </c>
      <c r="R1">
        <v>26</v>
      </c>
      <c r="T1">
        <v>1</v>
      </c>
      <c r="V1">
        <v>23</v>
      </c>
      <c r="X1">
        <v>32</v>
      </c>
      <c r="Z1">
        <v>33</v>
      </c>
      <c r="AB1" s="3">
        <v>37</v>
      </c>
      <c r="AE1">
        <v>4</v>
      </c>
      <c r="AG1">
        <v>5</v>
      </c>
      <c r="AI1">
        <v>6</v>
      </c>
      <c r="AK1">
        <v>10</v>
      </c>
      <c r="AM1">
        <v>21</v>
      </c>
      <c r="AO1">
        <v>26</v>
      </c>
      <c r="AQ1">
        <v>29</v>
      </c>
      <c r="AR1">
        <v>5</v>
      </c>
      <c r="AT1">
        <v>6</v>
      </c>
      <c r="AV1">
        <v>10</v>
      </c>
      <c r="AX1">
        <v>18</v>
      </c>
    </row>
    <row r="2" spans="1:51" x14ac:dyDescent="0.65">
      <c r="A2" t="s">
        <v>0</v>
      </c>
      <c r="B2" t="s">
        <v>0</v>
      </c>
      <c r="C2" t="s">
        <v>1</v>
      </c>
      <c r="D2" t="s">
        <v>0</v>
      </c>
      <c r="E2" t="s">
        <v>1</v>
      </c>
      <c r="F2" t="s">
        <v>0</v>
      </c>
      <c r="G2" t="s">
        <v>1</v>
      </c>
      <c r="H2" t="s">
        <v>0</v>
      </c>
      <c r="I2" t="s">
        <v>1</v>
      </c>
      <c r="J2" t="s">
        <v>0</v>
      </c>
      <c r="K2" t="s">
        <v>1</v>
      </c>
      <c r="L2" t="s">
        <v>0</v>
      </c>
      <c r="M2" t="s">
        <v>1</v>
      </c>
      <c r="N2" t="s">
        <v>0</v>
      </c>
      <c r="O2" t="s">
        <v>1</v>
      </c>
      <c r="P2" t="s">
        <v>0</v>
      </c>
      <c r="Q2" t="s">
        <v>1</v>
      </c>
      <c r="R2" t="s">
        <v>0</v>
      </c>
      <c r="S2" t="s">
        <v>1</v>
      </c>
      <c r="T2" t="s">
        <v>0</v>
      </c>
      <c r="U2" t="s">
        <v>1</v>
      </c>
      <c r="V2" t="s">
        <v>0</v>
      </c>
      <c r="W2" t="s">
        <v>1</v>
      </c>
      <c r="X2" t="s">
        <v>0</v>
      </c>
      <c r="Y2" t="s">
        <v>1</v>
      </c>
      <c r="Z2" t="s">
        <v>0</v>
      </c>
      <c r="AA2" t="s">
        <v>1</v>
      </c>
      <c r="AB2" s="3" t="s">
        <v>0</v>
      </c>
      <c r="AC2" s="3" t="s">
        <v>1</v>
      </c>
      <c r="AD2" t="s">
        <v>0</v>
      </c>
      <c r="AE2" t="s">
        <v>1</v>
      </c>
      <c r="AF2" t="s">
        <v>0</v>
      </c>
      <c r="AG2" t="s">
        <v>1</v>
      </c>
      <c r="AH2" t="s">
        <v>0</v>
      </c>
      <c r="AI2" t="s">
        <v>1</v>
      </c>
      <c r="AJ2" t="s">
        <v>0</v>
      </c>
      <c r="AK2" t="s">
        <v>1</v>
      </c>
      <c r="AL2" t="s">
        <v>0</v>
      </c>
      <c r="AM2" t="s">
        <v>1</v>
      </c>
      <c r="AN2" t="s">
        <v>0</v>
      </c>
      <c r="AO2" t="s">
        <v>1</v>
      </c>
      <c r="AP2" t="s">
        <v>0</v>
      </c>
      <c r="AQ2" t="s">
        <v>1</v>
      </c>
      <c r="AR2" t="s">
        <v>0</v>
      </c>
      <c r="AS2" t="s">
        <v>1</v>
      </c>
      <c r="AT2" t="s">
        <v>0</v>
      </c>
      <c r="AU2" t="s">
        <v>1</v>
      </c>
      <c r="AV2" t="s">
        <v>0</v>
      </c>
      <c r="AW2" t="s">
        <v>1</v>
      </c>
      <c r="AX2" t="s">
        <v>0</v>
      </c>
      <c r="AY2" t="s">
        <v>1</v>
      </c>
    </row>
    <row r="3" spans="1:51" x14ac:dyDescent="0.65">
      <c r="A3">
        <v>0</v>
      </c>
      <c r="B3">
        <f>($A3/7.48)*100</f>
        <v>0</v>
      </c>
      <c r="C3">
        <v>13984</v>
      </c>
      <c r="D3">
        <f>($A3/17.71)*100</f>
        <v>0</v>
      </c>
      <c r="E3">
        <v>6704</v>
      </c>
      <c r="F3">
        <f>($A3/5.39)*100</f>
        <v>0</v>
      </c>
      <c r="G3">
        <v>6608</v>
      </c>
      <c r="H3">
        <f>($A3/5.06)*100</f>
        <v>0</v>
      </c>
      <c r="I3">
        <v>8400</v>
      </c>
      <c r="J3">
        <f>($A3/4.84)*100</f>
        <v>0</v>
      </c>
      <c r="K3">
        <v>10048</v>
      </c>
      <c r="L3">
        <f>($A3/5.06)*100</f>
        <v>0</v>
      </c>
      <c r="M3">
        <v>17360</v>
      </c>
      <c r="N3">
        <f>($A3/6.16)*100</f>
        <v>0</v>
      </c>
      <c r="O3">
        <v>6976</v>
      </c>
      <c r="P3">
        <f>($A3/8.8)*100</f>
        <v>0</v>
      </c>
      <c r="Q3">
        <v>9616</v>
      </c>
      <c r="R3">
        <f>($A3/4.84)*100</f>
        <v>0</v>
      </c>
      <c r="S3">
        <v>12816</v>
      </c>
      <c r="T3">
        <f>($A3/5.06)*100</f>
        <v>0</v>
      </c>
      <c r="U3">
        <v>14160</v>
      </c>
      <c r="V3">
        <f>($A3/5.06)*100</f>
        <v>0</v>
      </c>
      <c r="W3">
        <v>16144</v>
      </c>
      <c r="X3">
        <f>($A3/2.86)*100</f>
        <v>0</v>
      </c>
      <c r="Y3">
        <v>26832</v>
      </c>
      <c r="Z3">
        <f>($A3/7.48)*100</f>
        <v>0</v>
      </c>
      <c r="AA3">
        <v>24832</v>
      </c>
      <c r="AB3" s="3">
        <f>($A3/3.74)*100</f>
        <v>0</v>
      </c>
      <c r="AC3" s="3">
        <v>28416</v>
      </c>
      <c r="AD3">
        <f>($A3/6.49)*100</f>
        <v>0</v>
      </c>
      <c r="AE3">
        <v>15584</v>
      </c>
      <c r="AF3">
        <f>($A3/6.49)*100</f>
        <v>0</v>
      </c>
      <c r="AG3">
        <v>6880</v>
      </c>
      <c r="AH3">
        <f>($A3/3.96)*100</f>
        <v>0</v>
      </c>
      <c r="AI3">
        <v>20208</v>
      </c>
      <c r="AJ3">
        <f>($A3/4.4)*100</f>
        <v>0</v>
      </c>
      <c r="AK3">
        <v>37776</v>
      </c>
      <c r="AL3">
        <f>($A3/6.16)*100</f>
        <v>0</v>
      </c>
      <c r="AM3">
        <v>20224</v>
      </c>
      <c r="AN3">
        <f>($A3/4.4)*100</f>
        <v>0</v>
      </c>
      <c r="AO3">
        <v>14000</v>
      </c>
      <c r="AP3">
        <f>($A3/3.85)*100</f>
        <v>0</v>
      </c>
      <c r="AQ3">
        <v>18000</v>
      </c>
      <c r="AR3">
        <f>($A3/3.41)*100</f>
        <v>0</v>
      </c>
      <c r="AS3">
        <v>6864</v>
      </c>
      <c r="AT3">
        <f>($A3/4.07)*100</f>
        <v>0</v>
      </c>
      <c r="AU3">
        <v>18800</v>
      </c>
      <c r="AV3">
        <f>($A3/5.28)*100</f>
        <v>0</v>
      </c>
      <c r="AW3">
        <v>11168</v>
      </c>
      <c r="AX3">
        <f>($A3/4.51)*100</f>
        <v>0</v>
      </c>
      <c r="AY3">
        <v>26000</v>
      </c>
    </row>
    <row r="4" spans="1:51" x14ac:dyDescent="0.65">
      <c r="A4">
        <v>0.11</v>
      </c>
      <c r="B4">
        <f t="shared" ref="B4:B67" si="0">($A4/7.48)*100</f>
        <v>1.4705882352941175</v>
      </c>
      <c r="C4">
        <v>11461.95</v>
      </c>
      <c r="D4">
        <f t="shared" ref="D4:D67" si="1">($A4/17.71)*100</f>
        <v>0.6211180124223602</v>
      </c>
      <c r="E4">
        <v>6218.73</v>
      </c>
      <c r="F4">
        <f t="shared" ref="F4:F52" si="2">($A4/5.39)*100</f>
        <v>2.0408163265306123</v>
      </c>
      <c r="G4">
        <v>6394.27</v>
      </c>
      <c r="H4">
        <f t="shared" ref="H4:H49" si="3">($A4/5.06)*100</f>
        <v>2.1739130434782612</v>
      </c>
      <c r="I4">
        <v>7928.2</v>
      </c>
      <c r="J4">
        <f t="shared" ref="J4:J47" si="4">($A4/4.84)*100</f>
        <v>2.2727272727272729</v>
      </c>
      <c r="K4">
        <v>10749.42</v>
      </c>
      <c r="L4">
        <f t="shared" ref="L4:L49" si="5">($A4/5.06)*100</f>
        <v>2.1739130434782612</v>
      </c>
      <c r="M4">
        <v>17015.87</v>
      </c>
      <c r="N4">
        <f t="shared" ref="N4:N59" si="6">($A4/6.16)*100</f>
        <v>1.7857142857142856</v>
      </c>
      <c r="O4">
        <v>7303.57</v>
      </c>
      <c r="P4">
        <f t="shared" ref="P4:P67" si="7">($A4/8.8)*100</f>
        <v>1.25</v>
      </c>
      <c r="Q4">
        <v>9397.26</v>
      </c>
      <c r="R4">
        <f t="shared" ref="R4:R47" si="8">($A4/4.84)*100</f>
        <v>2.2727272727272729</v>
      </c>
      <c r="S4">
        <v>12322.19</v>
      </c>
      <c r="T4">
        <f t="shared" ref="T4:T49" si="9">($A4/5.06)*100</f>
        <v>2.1739130434782612</v>
      </c>
      <c r="U4">
        <v>14701.76</v>
      </c>
      <c r="V4">
        <f t="shared" ref="V4:V49" si="10">($A4/5.06)*100</f>
        <v>2.1739130434782612</v>
      </c>
      <c r="W4">
        <v>15930.07</v>
      </c>
      <c r="X4">
        <f t="shared" ref="X4:X29" si="11">($A4/2.86)*100</f>
        <v>3.8461538461538463</v>
      </c>
      <c r="Y4">
        <v>26294.79</v>
      </c>
      <c r="Z4">
        <f t="shared" ref="Z4:Z67" si="12">($A4/7.48)*100</f>
        <v>1.4705882352941175</v>
      </c>
      <c r="AA4">
        <v>25111.57</v>
      </c>
      <c r="AB4" s="3">
        <f t="shared" ref="AB4:AB37" si="13">($A4/3.74)*100</f>
        <v>2.9411764705882351</v>
      </c>
      <c r="AC4" s="3">
        <v>29345.17</v>
      </c>
      <c r="AD4">
        <f t="shared" ref="AD4:AF62" si="14">($A4/6.49)*100</f>
        <v>1.6949152542372881</v>
      </c>
      <c r="AE4">
        <v>15581.43</v>
      </c>
      <c r="AF4">
        <f t="shared" si="14"/>
        <v>1.6949152542372881</v>
      </c>
      <c r="AG4">
        <v>7863.48</v>
      </c>
      <c r="AH4">
        <f t="shared" ref="AH4:AH39" si="15">($A4/3.96)*100</f>
        <v>2.7777777777777781</v>
      </c>
      <c r="AI4">
        <v>20973.360000000001</v>
      </c>
      <c r="AJ4">
        <f t="shared" ref="AJ4:AJ43" si="16">($A4/4.4)*100</f>
        <v>2.5</v>
      </c>
      <c r="AK4">
        <v>38079.760000000002</v>
      </c>
      <c r="AL4">
        <f t="shared" ref="AL4:AL59" si="17">($A4/6.16)*100</f>
        <v>1.7857142857142856</v>
      </c>
      <c r="AM4">
        <v>18976</v>
      </c>
      <c r="AN4">
        <f t="shared" ref="AN4:AN43" si="18">($A4/4.4)*100</f>
        <v>2.5</v>
      </c>
      <c r="AO4">
        <v>14530.14</v>
      </c>
      <c r="AP4">
        <f t="shared" ref="AP4:AP38" si="19">($A4/3.85)*100</f>
        <v>2.8571428571428572</v>
      </c>
      <c r="AQ4">
        <v>18299</v>
      </c>
      <c r="AR4">
        <f t="shared" ref="AR4:AR34" si="20">($A4/3.41)*100</f>
        <v>3.225806451612903</v>
      </c>
      <c r="AS4">
        <v>6786.9</v>
      </c>
      <c r="AT4">
        <f t="shared" ref="AT4:AT40" si="21">($A4/4.07)*100</f>
        <v>2.7027027027027026</v>
      </c>
      <c r="AU4">
        <v>20432.82</v>
      </c>
      <c r="AV4">
        <f t="shared" ref="AV4:AV51" si="22">($A4/5.28)*100</f>
        <v>2.083333333333333</v>
      </c>
      <c r="AW4">
        <v>12367.57</v>
      </c>
      <c r="AX4">
        <f t="shared" ref="AX4:AX44" si="23">($A4/4.51)*100</f>
        <v>2.4390243902439024</v>
      </c>
      <c r="AY4">
        <v>27636.73</v>
      </c>
    </row>
    <row r="5" spans="1:51" x14ac:dyDescent="0.65">
      <c r="A5">
        <v>0.22</v>
      </c>
      <c r="B5">
        <f t="shared" si="0"/>
        <v>2.9411764705882351</v>
      </c>
      <c r="C5">
        <v>10208.549999999999</v>
      </c>
      <c r="D5">
        <f t="shared" si="1"/>
        <v>1.2422360248447204</v>
      </c>
      <c r="E5">
        <v>5790.96</v>
      </c>
      <c r="F5">
        <f t="shared" si="2"/>
        <v>4.0816326530612246</v>
      </c>
      <c r="G5">
        <v>6683.9</v>
      </c>
      <c r="H5">
        <f t="shared" si="3"/>
        <v>4.3478260869565224</v>
      </c>
      <c r="I5">
        <v>7386.83</v>
      </c>
      <c r="J5">
        <f t="shared" si="4"/>
        <v>4.5454545454545459</v>
      </c>
      <c r="K5">
        <v>11003.35</v>
      </c>
      <c r="L5">
        <f t="shared" si="5"/>
        <v>4.3478260869565224</v>
      </c>
      <c r="M5">
        <v>16059.96</v>
      </c>
      <c r="N5">
        <f t="shared" si="6"/>
        <v>3.5714285714285712</v>
      </c>
      <c r="O5">
        <v>7656.79</v>
      </c>
      <c r="P5">
        <f t="shared" si="7"/>
        <v>2.5</v>
      </c>
      <c r="Q5">
        <v>8948.8700000000008</v>
      </c>
      <c r="R5">
        <f t="shared" si="8"/>
        <v>4.5454545454545459</v>
      </c>
      <c r="S5">
        <v>11050.38</v>
      </c>
      <c r="T5">
        <f t="shared" si="9"/>
        <v>4.3478260869565224</v>
      </c>
      <c r="U5">
        <v>13885.79</v>
      </c>
      <c r="V5">
        <f t="shared" si="10"/>
        <v>4.3478260869565224</v>
      </c>
      <c r="W5">
        <v>14248.37</v>
      </c>
      <c r="X5">
        <f t="shared" si="11"/>
        <v>7.6923076923076925</v>
      </c>
      <c r="Y5">
        <v>23922.62</v>
      </c>
      <c r="Z5">
        <f t="shared" si="12"/>
        <v>2.9411764705882351</v>
      </c>
      <c r="AA5">
        <v>22390.25</v>
      </c>
      <c r="AB5" s="3">
        <f t="shared" si="13"/>
        <v>5.8823529411764701</v>
      </c>
      <c r="AC5" s="3">
        <v>29419.15</v>
      </c>
      <c r="AD5">
        <f t="shared" si="14"/>
        <v>3.3898305084745761</v>
      </c>
      <c r="AE5">
        <v>15281.94</v>
      </c>
      <c r="AF5">
        <f t="shared" si="14"/>
        <v>3.3898305084745761</v>
      </c>
      <c r="AG5">
        <v>7777.21</v>
      </c>
      <c r="AH5">
        <f t="shared" si="15"/>
        <v>5.5555555555555562</v>
      </c>
      <c r="AI5">
        <v>19412.759999999998</v>
      </c>
      <c r="AJ5">
        <f t="shared" si="16"/>
        <v>5</v>
      </c>
      <c r="AK5">
        <v>37211.769999999997</v>
      </c>
      <c r="AL5">
        <f t="shared" si="17"/>
        <v>3.5714285714285712</v>
      </c>
      <c r="AM5">
        <v>17024</v>
      </c>
      <c r="AN5">
        <f t="shared" si="18"/>
        <v>5</v>
      </c>
      <c r="AO5">
        <v>15376.22</v>
      </c>
      <c r="AP5">
        <f t="shared" si="19"/>
        <v>5.7142857142857144</v>
      </c>
      <c r="AQ5">
        <v>15931.14</v>
      </c>
      <c r="AR5">
        <f t="shared" si="20"/>
        <v>6.4516129032258061</v>
      </c>
      <c r="AS5">
        <v>6545.91</v>
      </c>
      <c r="AT5">
        <f t="shared" si="21"/>
        <v>5.4054054054054053</v>
      </c>
      <c r="AU5">
        <v>20203.63</v>
      </c>
      <c r="AV5">
        <f t="shared" si="22"/>
        <v>4.1666666666666661</v>
      </c>
      <c r="AW5">
        <v>13671.26</v>
      </c>
      <c r="AX5">
        <f t="shared" si="23"/>
        <v>4.8780487804878048</v>
      </c>
      <c r="AY5">
        <v>28649.19</v>
      </c>
    </row>
    <row r="6" spans="1:51" x14ac:dyDescent="0.65">
      <c r="A6">
        <v>0.33</v>
      </c>
      <c r="B6">
        <f t="shared" si="0"/>
        <v>4.4117647058823533</v>
      </c>
      <c r="C6">
        <v>8160.72</v>
      </c>
      <c r="D6">
        <f t="shared" si="1"/>
        <v>1.8633540372670807</v>
      </c>
      <c r="E6">
        <v>5676.81</v>
      </c>
      <c r="F6">
        <f t="shared" si="2"/>
        <v>6.1224489795918373</v>
      </c>
      <c r="G6">
        <v>5893.68</v>
      </c>
      <c r="H6">
        <f t="shared" si="3"/>
        <v>6.521739130434784</v>
      </c>
      <c r="I6">
        <v>6360.18</v>
      </c>
      <c r="J6">
        <f t="shared" si="4"/>
        <v>6.8181818181818192</v>
      </c>
      <c r="K6">
        <v>10633.51</v>
      </c>
      <c r="L6">
        <f t="shared" si="5"/>
        <v>6.521739130434784</v>
      </c>
      <c r="M6">
        <v>14538.54</v>
      </c>
      <c r="N6">
        <f t="shared" si="6"/>
        <v>5.3571428571428577</v>
      </c>
      <c r="O6">
        <v>7352.27</v>
      </c>
      <c r="P6">
        <f t="shared" si="7"/>
        <v>3.75</v>
      </c>
      <c r="Q6">
        <v>8161.25</v>
      </c>
      <c r="R6">
        <f t="shared" si="8"/>
        <v>6.8181818181818192</v>
      </c>
      <c r="S6">
        <v>9811.17</v>
      </c>
      <c r="T6">
        <f t="shared" si="9"/>
        <v>6.521739130434784</v>
      </c>
      <c r="U6">
        <v>12743.5</v>
      </c>
      <c r="V6">
        <f t="shared" si="10"/>
        <v>6.521739130434784</v>
      </c>
      <c r="W6">
        <v>12839.36</v>
      </c>
      <c r="X6">
        <f t="shared" si="11"/>
        <v>11.538461538461538</v>
      </c>
      <c r="Y6">
        <v>22274.33</v>
      </c>
      <c r="Z6">
        <f t="shared" si="12"/>
        <v>4.4117647058823533</v>
      </c>
      <c r="AA6">
        <v>19097.240000000002</v>
      </c>
      <c r="AB6" s="3">
        <f t="shared" si="13"/>
        <v>8.8235294117647065</v>
      </c>
      <c r="AC6" s="3">
        <v>28202.5</v>
      </c>
      <c r="AD6">
        <f t="shared" si="14"/>
        <v>5.0847457627118651</v>
      </c>
      <c r="AE6">
        <v>13493.43</v>
      </c>
      <c r="AF6">
        <f t="shared" si="14"/>
        <v>5.0847457627118651</v>
      </c>
      <c r="AG6">
        <v>7279.11</v>
      </c>
      <c r="AH6">
        <f t="shared" si="15"/>
        <v>8.3333333333333339</v>
      </c>
      <c r="AI6">
        <v>16255.02</v>
      </c>
      <c r="AJ6">
        <f t="shared" si="16"/>
        <v>7.5</v>
      </c>
      <c r="AK6">
        <v>33628.839999999997</v>
      </c>
      <c r="AL6">
        <f t="shared" si="17"/>
        <v>5.3571428571428577</v>
      </c>
      <c r="AM6">
        <v>13248</v>
      </c>
      <c r="AN6">
        <f t="shared" si="18"/>
        <v>7.5</v>
      </c>
      <c r="AO6">
        <v>13867.94</v>
      </c>
      <c r="AP6">
        <f t="shared" si="19"/>
        <v>8.5714285714285712</v>
      </c>
      <c r="AQ6">
        <v>12829.3</v>
      </c>
      <c r="AR6">
        <f t="shared" si="20"/>
        <v>9.67741935483871</v>
      </c>
      <c r="AS6">
        <v>6422.15</v>
      </c>
      <c r="AT6">
        <f t="shared" si="21"/>
        <v>8.1081081081081088</v>
      </c>
      <c r="AU6">
        <v>17411.169999999998</v>
      </c>
      <c r="AV6">
        <f t="shared" si="22"/>
        <v>6.25</v>
      </c>
      <c r="AW6">
        <v>13954.99</v>
      </c>
      <c r="AX6">
        <f t="shared" si="23"/>
        <v>7.3170731707317085</v>
      </c>
      <c r="AY6">
        <v>27467.72</v>
      </c>
    </row>
    <row r="7" spans="1:51" x14ac:dyDescent="0.65">
      <c r="A7">
        <v>0.44</v>
      </c>
      <c r="B7">
        <f t="shared" si="0"/>
        <v>5.8823529411764701</v>
      </c>
      <c r="C7">
        <v>7333.28</v>
      </c>
      <c r="D7">
        <f t="shared" si="1"/>
        <v>2.4844720496894408</v>
      </c>
      <c r="E7">
        <v>5631.72</v>
      </c>
      <c r="F7">
        <f t="shared" si="2"/>
        <v>8.1632653061224492</v>
      </c>
      <c r="G7">
        <v>5331.24</v>
      </c>
      <c r="H7">
        <f t="shared" si="3"/>
        <v>8.6956521739130448</v>
      </c>
      <c r="I7">
        <v>5852.74</v>
      </c>
      <c r="J7">
        <f t="shared" si="4"/>
        <v>9.0909090909090917</v>
      </c>
      <c r="K7">
        <v>10315.620000000001</v>
      </c>
      <c r="L7">
        <f t="shared" si="5"/>
        <v>8.6956521739130448</v>
      </c>
      <c r="M7">
        <v>13048.63</v>
      </c>
      <c r="N7">
        <f t="shared" si="6"/>
        <v>7.1428571428571423</v>
      </c>
      <c r="O7">
        <v>6885.58</v>
      </c>
      <c r="P7">
        <f t="shared" si="7"/>
        <v>5</v>
      </c>
      <c r="Q7">
        <v>7347.25</v>
      </c>
      <c r="R7">
        <f t="shared" si="8"/>
        <v>9.0909090909090917</v>
      </c>
      <c r="S7">
        <v>8914.14</v>
      </c>
      <c r="T7">
        <f t="shared" si="9"/>
        <v>8.6956521739130448</v>
      </c>
      <c r="U7">
        <v>11794.07</v>
      </c>
      <c r="V7">
        <f t="shared" si="10"/>
        <v>8.6956521739130448</v>
      </c>
      <c r="W7">
        <v>11199.63</v>
      </c>
      <c r="X7">
        <f t="shared" si="11"/>
        <v>15.384615384615385</v>
      </c>
      <c r="Y7">
        <v>21901.23</v>
      </c>
      <c r="Z7">
        <f t="shared" si="12"/>
        <v>5.8823529411764701</v>
      </c>
      <c r="AA7">
        <v>15448.12</v>
      </c>
      <c r="AB7" s="3">
        <f t="shared" si="13"/>
        <v>11.76470588235294</v>
      </c>
      <c r="AC7" s="3">
        <v>26095.360000000001</v>
      </c>
      <c r="AD7">
        <f t="shared" si="14"/>
        <v>6.7796610169491522</v>
      </c>
      <c r="AE7">
        <v>11305.78</v>
      </c>
      <c r="AF7">
        <f t="shared" si="14"/>
        <v>6.7796610169491522</v>
      </c>
      <c r="AG7">
        <v>6824.13</v>
      </c>
      <c r="AH7">
        <f t="shared" si="15"/>
        <v>11.111111111111112</v>
      </c>
      <c r="AI7">
        <v>13090.12</v>
      </c>
      <c r="AJ7">
        <f t="shared" si="16"/>
        <v>10</v>
      </c>
      <c r="AK7">
        <v>31163.23</v>
      </c>
      <c r="AL7">
        <f t="shared" si="17"/>
        <v>7.1428571428571423</v>
      </c>
      <c r="AM7">
        <v>12160</v>
      </c>
      <c r="AN7">
        <f t="shared" si="18"/>
        <v>10</v>
      </c>
      <c r="AO7">
        <v>11876.72</v>
      </c>
      <c r="AP7">
        <f t="shared" si="19"/>
        <v>11.428571428571429</v>
      </c>
      <c r="AQ7">
        <v>11191.86</v>
      </c>
      <c r="AR7">
        <f t="shared" si="20"/>
        <v>12.903225806451612</v>
      </c>
      <c r="AS7">
        <v>6472.06</v>
      </c>
      <c r="AT7">
        <f t="shared" si="21"/>
        <v>10.810810810810811</v>
      </c>
      <c r="AU7">
        <v>14892.58</v>
      </c>
      <c r="AV7">
        <f t="shared" si="22"/>
        <v>8.3333333333333321</v>
      </c>
      <c r="AW7">
        <v>13214.85</v>
      </c>
      <c r="AX7">
        <f t="shared" si="23"/>
        <v>9.7560975609756095</v>
      </c>
      <c r="AY7">
        <v>25210.95</v>
      </c>
    </row>
    <row r="8" spans="1:51" x14ac:dyDescent="0.65">
      <c r="A8">
        <v>0.55000000000000004</v>
      </c>
      <c r="B8">
        <f t="shared" si="0"/>
        <v>7.3529411764705888</v>
      </c>
      <c r="C8">
        <v>7834.03</v>
      </c>
      <c r="D8">
        <f t="shared" si="1"/>
        <v>3.1055900621118013</v>
      </c>
      <c r="E8">
        <v>5566.93</v>
      </c>
      <c r="F8">
        <f t="shared" si="2"/>
        <v>10.204081632653063</v>
      </c>
      <c r="G8">
        <v>5013.0200000000004</v>
      </c>
      <c r="H8">
        <f t="shared" si="3"/>
        <v>10.869565217391305</v>
      </c>
      <c r="I8">
        <v>5159.24</v>
      </c>
      <c r="J8">
        <f t="shared" si="4"/>
        <v>11.363636363636365</v>
      </c>
      <c r="K8">
        <v>9903.31</v>
      </c>
      <c r="L8">
        <f t="shared" si="5"/>
        <v>10.869565217391305</v>
      </c>
      <c r="M8">
        <v>11165.26</v>
      </c>
      <c r="N8">
        <f t="shared" si="6"/>
        <v>8.9285714285714288</v>
      </c>
      <c r="O8">
        <v>6168.58</v>
      </c>
      <c r="P8">
        <f t="shared" si="7"/>
        <v>6.25</v>
      </c>
      <c r="Q8">
        <v>6881.08</v>
      </c>
      <c r="R8">
        <f t="shared" si="8"/>
        <v>11.363636363636365</v>
      </c>
      <c r="S8">
        <v>7764.93</v>
      </c>
      <c r="T8">
        <f t="shared" si="9"/>
        <v>10.869565217391305</v>
      </c>
      <c r="U8">
        <v>10465.620000000001</v>
      </c>
      <c r="V8">
        <f t="shared" si="10"/>
        <v>10.869565217391305</v>
      </c>
      <c r="W8">
        <v>9754.2199999999993</v>
      </c>
      <c r="X8">
        <f t="shared" si="11"/>
        <v>19.230769230769234</v>
      </c>
      <c r="Y8">
        <v>20956.77</v>
      </c>
      <c r="Z8">
        <f t="shared" si="12"/>
        <v>7.3529411764705888</v>
      </c>
      <c r="AA8">
        <v>12803.87</v>
      </c>
      <c r="AB8" s="3">
        <f t="shared" si="13"/>
        <v>14.705882352941178</v>
      </c>
      <c r="AC8" s="3">
        <v>25140.98</v>
      </c>
      <c r="AD8">
        <f t="shared" si="14"/>
        <v>8.4745762711864412</v>
      </c>
      <c r="AE8">
        <v>10187.1</v>
      </c>
      <c r="AF8">
        <f t="shared" si="14"/>
        <v>8.4745762711864412</v>
      </c>
      <c r="AG8">
        <v>5944.5</v>
      </c>
      <c r="AH8">
        <f t="shared" si="15"/>
        <v>13.888888888888889</v>
      </c>
      <c r="AI8">
        <v>10895.41</v>
      </c>
      <c r="AJ8">
        <f t="shared" si="16"/>
        <v>12.5</v>
      </c>
      <c r="AK8">
        <v>28001.24</v>
      </c>
      <c r="AL8">
        <f t="shared" si="17"/>
        <v>8.9285714285714288</v>
      </c>
      <c r="AM8">
        <v>11136</v>
      </c>
      <c r="AN8">
        <f t="shared" si="18"/>
        <v>12.5</v>
      </c>
      <c r="AO8">
        <v>10143.040000000001</v>
      </c>
      <c r="AP8">
        <f t="shared" si="19"/>
        <v>14.285714285714288</v>
      </c>
      <c r="AQ8">
        <v>10775.53</v>
      </c>
      <c r="AR8">
        <f t="shared" si="20"/>
        <v>16.129032258064516</v>
      </c>
      <c r="AS8">
        <v>6328.82</v>
      </c>
      <c r="AT8">
        <f t="shared" si="21"/>
        <v>13.513513513513514</v>
      </c>
      <c r="AU8">
        <v>11830.16</v>
      </c>
      <c r="AV8">
        <f t="shared" si="22"/>
        <v>10.416666666666668</v>
      </c>
      <c r="AW8">
        <v>12096.56</v>
      </c>
      <c r="AX8">
        <f t="shared" si="23"/>
        <v>12.195121951219514</v>
      </c>
      <c r="AY8">
        <v>22347.13</v>
      </c>
    </row>
    <row r="9" spans="1:51" x14ac:dyDescent="0.65">
      <c r="A9">
        <v>0.66</v>
      </c>
      <c r="B9">
        <f t="shared" si="0"/>
        <v>8.8235294117647065</v>
      </c>
      <c r="C9">
        <v>7284.33</v>
      </c>
      <c r="D9">
        <f t="shared" si="1"/>
        <v>3.7267080745341614</v>
      </c>
      <c r="E9">
        <v>5241.25</v>
      </c>
      <c r="F9">
        <f t="shared" si="2"/>
        <v>12.244897959183675</v>
      </c>
      <c r="G9">
        <v>4754.97</v>
      </c>
      <c r="H9">
        <f t="shared" si="3"/>
        <v>13.043478260869568</v>
      </c>
      <c r="I9">
        <v>4751.38</v>
      </c>
      <c r="J9">
        <f t="shared" si="4"/>
        <v>13.636363636363638</v>
      </c>
      <c r="K9">
        <v>8985.58</v>
      </c>
      <c r="L9">
        <f t="shared" si="5"/>
        <v>13.043478260869568</v>
      </c>
      <c r="M9">
        <v>9509.67</v>
      </c>
      <c r="N9">
        <f t="shared" si="6"/>
        <v>10.714285714285715</v>
      </c>
      <c r="O9">
        <v>5443.89</v>
      </c>
      <c r="P9">
        <f t="shared" si="7"/>
        <v>7.5</v>
      </c>
      <c r="Q9">
        <v>6288.77</v>
      </c>
      <c r="R9">
        <f t="shared" si="8"/>
        <v>13.636363636363638</v>
      </c>
      <c r="S9">
        <v>7044.55</v>
      </c>
      <c r="T9">
        <f t="shared" si="9"/>
        <v>13.043478260869568</v>
      </c>
      <c r="U9">
        <v>9179.7999999999993</v>
      </c>
      <c r="V9">
        <f t="shared" si="10"/>
        <v>13.043478260869568</v>
      </c>
      <c r="W9">
        <v>9158.6200000000008</v>
      </c>
      <c r="X9">
        <f t="shared" si="11"/>
        <v>23.076923076923077</v>
      </c>
      <c r="Y9">
        <v>19788.810000000001</v>
      </c>
      <c r="Z9">
        <f t="shared" si="12"/>
        <v>8.8235294117647065</v>
      </c>
      <c r="AA9">
        <v>11089.33</v>
      </c>
      <c r="AB9" s="3">
        <f t="shared" si="13"/>
        <v>17.647058823529413</v>
      </c>
      <c r="AC9" s="3">
        <v>24994.54</v>
      </c>
      <c r="AD9">
        <f t="shared" si="14"/>
        <v>10.16949152542373</v>
      </c>
      <c r="AE9">
        <v>9553.01</v>
      </c>
      <c r="AF9">
        <f t="shared" si="14"/>
        <v>10.16949152542373</v>
      </c>
      <c r="AG9">
        <v>5131.5600000000004</v>
      </c>
      <c r="AH9">
        <f t="shared" si="15"/>
        <v>16.666666666666668</v>
      </c>
      <c r="AI9">
        <v>9962.51</v>
      </c>
      <c r="AJ9">
        <f t="shared" si="16"/>
        <v>15</v>
      </c>
      <c r="AK9">
        <v>24085.96</v>
      </c>
      <c r="AL9">
        <f t="shared" si="17"/>
        <v>10.714285714285715</v>
      </c>
      <c r="AM9">
        <v>11760</v>
      </c>
      <c r="AN9">
        <f t="shared" si="18"/>
        <v>15</v>
      </c>
      <c r="AO9">
        <v>9712.64</v>
      </c>
      <c r="AP9">
        <f t="shared" si="19"/>
        <v>17.142857142857142</v>
      </c>
      <c r="AQ9">
        <v>10357.959999999999</v>
      </c>
      <c r="AR9">
        <f t="shared" si="20"/>
        <v>19.35483870967742</v>
      </c>
      <c r="AS9">
        <v>6304.36</v>
      </c>
      <c r="AT9">
        <f t="shared" si="21"/>
        <v>16.216216216216218</v>
      </c>
      <c r="AU9">
        <v>9775.67</v>
      </c>
      <c r="AV9">
        <f t="shared" si="22"/>
        <v>12.5</v>
      </c>
      <c r="AW9">
        <v>10376.65</v>
      </c>
      <c r="AX9">
        <f t="shared" si="23"/>
        <v>14.634146341463417</v>
      </c>
      <c r="AY9">
        <v>20311.14</v>
      </c>
    </row>
    <row r="10" spans="1:51" x14ac:dyDescent="0.65">
      <c r="A10">
        <v>0.77</v>
      </c>
      <c r="B10">
        <f t="shared" si="0"/>
        <v>10.294117647058822</v>
      </c>
      <c r="C10">
        <v>7283.61</v>
      </c>
      <c r="D10">
        <f t="shared" si="1"/>
        <v>4.3478260869565215</v>
      </c>
      <c r="E10">
        <v>5137.55</v>
      </c>
      <c r="F10">
        <f t="shared" si="2"/>
        <v>14.285714285714288</v>
      </c>
      <c r="G10">
        <v>4679.4799999999996</v>
      </c>
      <c r="H10">
        <f t="shared" si="3"/>
        <v>15.217391304347828</v>
      </c>
      <c r="I10">
        <v>4524.74</v>
      </c>
      <c r="J10">
        <f t="shared" si="4"/>
        <v>15.909090909090908</v>
      </c>
      <c r="K10">
        <v>8296.34</v>
      </c>
      <c r="L10">
        <f t="shared" si="5"/>
        <v>15.217391304347828</v>
      </c>
      <c r="M10">
        <v>8617.11</v>
      </c>
      <c r="N10">
        <f t="shared" si="6"/>
        <v>12.5</v>
      </c>
      <c r="O10">
        <v>5062.17</v>
      </c>
      <c r="P10">
        <f t="shared" si="7"/>
        <v>8.75</v>
      </c>
      <c r="Q10">
        <v>5539.31</v>
      </c>
      <c r="R10">
        <f t="shared" si="8"/>
        <v>15.909090909090908</v>
      </c>
      <c r="S10">
        <v>6918.88</v>
      </c>
      <c r="T10">
        <f t="shared" si="9"/>
        <v>15.217391304347828</v>
      </c>
      <c r="U10">
        <v>8754.67</v>
      </c>
      <c r="V10">
        <f t="shared" si="10"/>
        <v>15.217391304347828</v>
      </c>
      <c r="W10">
        <v>8224.3799999999992</v>
      </c>
      <c r="X10">
        <f t="shared" si="11"/>
        <v>26.923076923076927</v>
      </c>
      <c r="Y10">
        <v>18352.52</v>
      </c>
      <c r="Z10">
        <f t="shared" si="12"/>
        <v>10.294117647058822</v>
      </c>
      <c r="AA10">
        <v>10610.32</v>
      </c>
      <c r="AB10" s="3">
        <f t="shared" si="13"/>
        <v>20.588235294117645</v>
      </c>
      <c r="AC10" s="3">
        <v>25501.09</v>
      </c>
      <c r="AD10">
        <f t="shared" si="14"/>
        <v>11.864406779661017</v>
      </c>
      <c r="AE10">
        <v>8862.76</v>
      </c>
      <c r="AF10">
        <f t="shared" si="14"/>
        <v>11.864406779661017</v>
      </c>
      <c r="AG10">
        <v>4548.57</v>
      </c>
      <c r="AH10">
        <f t="shared" si="15"/>
        <v>19.444444444444446</v>
      </c>
      <c r="AI10">
        <v>9722.35</v>
      </c>
      <c r="AJ10">
        <f t="shared" si="16"/>
        <v>17.5</v>
      </c>
      <c r="AK10">
        <v>21808.19</v>
      </c>
      <c r="AL10">
        <f t="shared" si="17"/>
        <v>12.5</v>
      </c>
      <c r="AM10">
        <v>10000</v>
      </c>
      <c r="AN10">
        <f t="shared" si="18"/>
        <v>17.5</v>
      </c>
      <c r="AO10">
        <v>9279.43</v>
      </c>
      <c r="AP10">
        <f t="shared" si="19"/>
        <v>20</v>
      </c>
      <c r="AQ10">
        <v>10845.82</v>
      </c>
      <c r="AR10">
        <f t="shared" si="20"/>
        <v>22.58064516129032</v>
      </c>
      <c r="AS10">
        <v>5768.15</v>
      </c>
      <c r="AT10">
        <f t="shared" si="21"/>
        <v>18.918918918918916</v>
      </c>
      <c r="AU10">
        <v>9450.5400000000009</v>
      </c>
      <c r="AV10">
        <f t="shared" si="22"/>
        <v>14.583333333333334</v>
      </c>
      <c r="AW10">
        <v>9197.4599999999991</v>
      </c>
      <c r="AX10">
        <f t="shared" si="23"/>
        <v>17.073170731707318</v>
      </c>
      <c r="AY10">
        <v>17717.28</v>
      </c>
    </row>
    <row r="11" spans="1:51" x14ac:dyDescent="0.65">
      <c r="A11">
        <v>0.88</v>
      </c>
      <c r="B11">
        <f t="shared" si="0"/>
        <v>11.76470588235294</v>
      </c>
      <c r="C11">
        <v>7247.36</v>
      </c>
      <c r="D11">
        <f t="shared" si="1"/>
        <v>4.9689440993788816</v>
      </c>
      <c r="E11">
        <v>4822.6499999999996</v>
      </c>
      <c r="F11">
        <f t="shared" si="2"/>
        <v>16.326530612244898</v>
      </c>
      <c r="G11">
        <v>4727.8599999999997</v>
      </c>
      <c r="H11">
        <f t="shared" si="3"/>
        <v>17.39130434782609</v>
      </c>
      <c r="I11">
        <v>4625.43</v>
      </c>
      <c r="J11">
        <f t="shared" si="4"/>
        <v>18.181818181818183</v>
      </c>
      <c r="K11">
        <v>7518.6</v>
      </c>
      <c r="L11">
        <f t="shared" si="5"/>
        <v>17.39130434782609</v>
      </c>
      <c r="M11">
        <v>8223.34</v>
      </c>
      <c r="N11">
        <f t="shared" si="6"/>
        <v>14.285714285714285</v>
      </c>
      <c r="O11">
        <v>4679.3</v>
      </c>
      <c r="P11">
        <f t="shared" si="7"/>
        <v>10</v>
      </c>
      <c r="Q11">
        <v>5231.5</v>
      </c>
      <c r="R11">
        <f t="shared" si="8"/>
        <v>18.181818181818183</v>
      </c>
      <c r="S11">
        <v>6603.77</v>
      </c>
      <c r="T11">
        <f t="shared" si="9"/>
        <v>17.39130434782609</v>
      </c>
      <c r="U11">
        <v>8417.48</v>
      </c>
      <c r="V11">
        <f t="shared" si="10"/>
        <v>17.39130434782609</v>
      </c>
      <c r="W11">
        <v>7832.66</v>
      </c>
      <c r="X11">
        <f t="shared" si="11"/>
        <v>30.76923076923077</v>
      </c>
      <c r="Y11">
        <v>17864.46</v>
      </c>
      <c r="Z11">
        <f t="shared" si="12"/>
        <v>11.76470588235294</v>
      </c>
      <c r="AA11">
        <v>9985.56</v>
      </c>
      <c r="AB11" s="3">
        <f t="shared" si="13"/>
        <v>23.52941176470588</v>
      </c>
      <c r="AC11" s="3">
        <v>26640.85</v>
      </c>
      <c r="AD11">
        <f t="shared" si="14"/>
        <v>13.559322033898304</v>
      </c>
      <c r="AE11">
        <v>8915.74</v>
      </c>
      <c r="AF11">
        <f t="shared" si="14"/>
        <v>13.559322033898304</v>
      </c>
      <c r="AG11">
        <v>4306.04</v>
      </c>
      <c r="AH11">
        <f t="shared" si="15"/>
        <v>22.222222222222225</v>
      </c>
      <c r="AI11">
        <v>9237.42</v>
      </c>
      <c r="AJ11">
        <f t="shared" si="16"/>
        <v>20</v>
      </c>
      <c r="AK11">
        <v>19675.53</v>
      </c>
      <c r="AL11">
        <f t="shared" si="17"/>
        <v>14.285714285714285</v>
      </c>
      <c r="AM11">
        <v>9024</v>
      </c>
      <c r="AN11">
        <f t="shared" si="18"/>
        <v>20</v>
      </c>
      <c r="AO11">
        <v>8267.86</v>
      </c>
      <c r="AP11">
        <f t="shared" si="19"/>
        <v>22.857142857142858</v>
      </c>
      <c r="AQ11">
        <v>9854.99</v>
      </c>
      <c r="AR11">
        <f t="shared" si="20"/>
        <v>25.806451612903224</v>
      </c>
      <c r="AS11">
        <v>5479.19</v>
      </c>
      <c r="AT11">
        <f t="shared" si="21"/>
        <v>21.621621621621621</v>
      </c>
      <c r="AU11">
        <v>9509.7099999999991</v>
      </c>
      <c r="AV11">
        <f t="shared" si="22"/>
        <v>16.666666666666664</v>
      </c>
      <c r="AW11">
        <v>8808.18</v>
      </c>
      <c r="AX11">
        <f t="shared" si="23"/>
        <v>19.512195121951219</v>
      </c>
      <c r="AY11">
        <v>15434.78</v>
      </c>
    </row>
    <row r="12" spans="1:51" x14ac:dyDescent="0.65">
      <c r="A12">
        <v>0.99</v>
      </c>
      <c r="B12">
        <f t="shared" si="0"/>
        <v>13.23529411764706</v>
      </c>
      <c r="C12">
        <v>7398.73</v>
      </c>
      <c r="D12">
        <f t="shared" si="1"/>
        <v>5.5900621118012417</v>
      </c>
      <c r="E12">
        <v>4838.6899999999996</v>
      </c>
      <c r="F12">
        <f t="shared" si="2"/>
        <v>18.367346938775512</v>
      </c>
      <c r="G12">
        <v>4420.07</v>
      </c>
      <c r="H12">
        <f t="shared" si="3"/>
        <v>19.565217391304348</v>
      </c>
      <c r="I12">
        <v>4623.1400000000003</v>
      </c>
      <c r="J12">
        <f t="shared" si="4"/>
        <v>20.454545454545457</v>
      </c>
      <c r="K12">
        <v>6425.33</v>
      </c>
      <c r="L12">
        <f t="shared" si="5"/>
        <v>19.565217391304348</v>
      </c>
      <c r="M12">
        <v>7849.51</v>
      </c>
      <c r="N12">
        <f t="shared" si="6"/>
        <v>16.071428571428569</v>
      </c>
      <c r="O12">
        <v>4700.99</v>
      </c>
      <c r="P12">
        <f t="shared" si="7"/>
        <v>11.249999999999998</v>
      </c>
      <c r="Q12">
        <v>4959.93</v>
      </c>
      <c r="R12">
        <f t="shared" si="8"/>
        <v>20.454545454545457</v>
      </c>
      <c r="S12">
        <v>6449.91</v>
      </c>
      <c r="T12">
        <f t="shared" si="9"/>
        <v>19.565217391304348</v>
      </c>
      <c r="U12">
        <v>7053.9</v>
      </c>
      <c r="V12">
        <f t="shared" si="10"/>
        <v>19.565217391304348</v>
      </c>
      <c r="W12">
        <v>7478.57</v>
      </c>
      <c r="X12">
        <f t="shared" si="11"/>
        <v>34.615384615384613</v>
      </c>
      <c r="Y12">
        <v>17326.509999999998</v>
      </c>
      <c r="Z12">
        <f t="shared" si="12"/>
        <v>13.23529411764706</v>
      </c>
      <c r="AA12">
        <v>9449.68</v>
      </c>
      <c r="AB12" s="3">
        <f t="shared" si="13"/>
        <v>26.47058823529412</v>
      </c>
      <c r="AC12" s="3">
        <v>26746.87</v>
      </c>
      <c r="AD12">
        <f t="shared" si="14"/>
        <v>15.254237288135592</v>
      </c>
      <c r="AE12">
        <v>9124.14</v>
      </c>
      <c r="AF12">
        <f t="shared" si="14"/>
        <v>15.254237288135592</v>
      </c>
      <c r="AG12">
        <v>4459.13</v>
      </c>
      <c r="AH12">
        <f t="shared" si="15"/>
        <v>25</v>
      </c>
      <c r="AI12">
        <v>9653.6200000000008</v>
      </c>
      <c r="AJ12">
        <f t="shared" si="16"/>
        <v>22.499999999999996</v>
      </c>
      <c r="AK12">
        <v>18662</v>
      </c>
      <c r="AL12">
        <f t="shared" si="17"/>
        <v>16.071428571428569</v>
      </c>
      <c r="AM12">
        <v>8016</v>
      </c>
      <c r="AN12">
        <f t="shared" si="18"/>
        <v>22.499999999999996</v>
      </c>
      <c r="AO12">
        <v>8623.4</v>
      </c>
      <c r="AP12">
        <f t="shared" si="19"/>
        <v>25.714285714285712</v>
      </c>
      <c r="AQ12">
        <v>9056.5499999999993</v>
      </c>
      <c r="AR12">
        <f t="shared" si="20"/>
        <v>29.032258064516125</v>
      </c>
      <c r="AS12">
        <v>5296.86</v>
      </c>
      <c r="AT12">
        <f t="shared" si="21"/>
        <v>24.324324324324323</v>
      </c>
      <c r="AU12">
        <v>9369.92</v>
      </c>
      <c r="AV12">
        <f t="shared" si="22"/>
        <v>18.75</v>
      </c>
      <c r="AW12">
        <v>8934.61</v>
      </c>
      <c r="AX12">
        <f t="shared" si="23"/>
        <v>21.951219512195124</v>
      </c>
      <c r="AY12">
        <v>13673.84</v>
      </c>
    </row>
    <row r="13" spans="1:51" x14ac:dyDescent="0.65">
      <c r="A13">
        <v>1.1000000000000001</v>
      </c>
      <c r="B13">
        <f t="shared" si="0"/>
        <v>14.705882352941178</v>
      </c>
      <c r="C13">
        <v>7089.77</v>
      </c>
      <c r="D13">
        <f t="shared" si="1"/>
        <v>6.2111801242236027</v>
      </c>
      <c r="E13">
        <v>4760.38</v>
      </c>
      <c r="F13">
        <f t="shared" si="2"/>
        <v>20.408163265306126</v>
      </c>
      <c r="G13">
        <v>4330.1000000000004</v>
      </c>
      <c r="H13">
        <f t="shared" si="3"/>
        <v>21.739130434782609</v>
      </c>
      <c r="I13">
        <v>4601.75</v>
      </c>
      <c r="J13">
        <f t="shared" si="4"/>
        <v>22.72727272727273</v>
      </c>
      <c r="K13">
        <v>5796.9</v>
      </c>
      <c r="L13">
        <f t="shared" si="5"/>
        <v>21.739130434782609</v>
      </c>
      <c r="M13">
        <v>7763.61</v>
      </c>
      <c r="N13">
        <f t="shared" si="6"/>
        <v>17.857142857142858</v>
      </c>
      <c r="O13">
        <v>4814.72</v>
      </c>
      <c r="P13">
        <f t="shared" si="7"/>
        <v>12.5</v>
      </c>
      <c r="Q13">
        <v>4712.46</v>
      </c>
      <c r="R13">
        <f t="shared" si="8"/>
        <v>22.72727272727273</v>
      </c>
      <c r="S13">
        <v>6744.59</v>
      </c>
      <c r="T13">
        <f t="shared" si="9"/>
        <v>21.739130434782609</v>
      </c>
      <c r="U13">
        <v>6654.25</v>
      </c>
      <c r="V13">
        <f t="shared" si="10"/>
        <v>21.739130434782609</v>
      </c>
      <c r="W13">
        <v>7549.23</v>
      </c>
      <c r="X13">
        <f t="shared" si="11"/>
        <v>38.461538461538467</v>
      </c>
      <c r="Y13">
        <v>17901.91</v>
      </c>
      <c r="Z13">
        <f t="shared" si="12"/>
        <v>14.705882352941178</v>
      </c>
      <c r="AA13">
        <v>9533.5499999999993</v>
      </c>
      <c r="AB13" s="3">
        <f t="shared" si="13"/>
        <v>29.411764705882355</v>
      </c>
      <c r="AC13" s="3">
        <v>27310.76</v>
      </c>
      <c r="AD13">
        <f t="shared" si="14"/>
        <v>16.949152542372882</v>
      </c>
      <c r="AE13">
        <v>9752.56</v>
      </c>
      <c r="AF13">
        <f t="shared" si="14"/>
        <v>16.949152542372882</v>
      </c>
      <c r="AG13">
        <v>4479.93</v>
      </c>
      <c r="AH13">
        <f t="shared" si="15"/>
        <v>27.777777777777779</v>
      </c>
      <c r="AI13">
        <v>9849.01</v>
      </c>
      <c r="AJ13">
        <f t="shared" si="16"/>
        <v>25</v>
      </c>
      <c r="AK13">
        <v>18281.59</v>
      </c>
      <c r="AL13">
        <f t="shared" si="17"/>
        <v>17.857142857142858</v>
      </c>
      <c r="AM13">
        <v>8096</v>
      </c>
      <c r="AN13">
        <f t="shared" si="18"/>
        <v>25</v>
      </c>
      <c r="AO13">
        <v>8396.9500000000007</v>
      </c>
      <c r="AP13">
        <f t="shared" si="19"/>
        <v>28.571428571428577</v>
      </c>
      <c r="AQ13">
        <v>8906.58</v>
      </c>
      <c r="AR13">
        <f t="shared" si="20"/>
        <v>32.258064516129032</v>
      </c>
      <c r="AS13">
        <v>5369.37</v>
      </c>
      <c r="AT13">
        <f t="shared" si="21"/>
        <v>27.027027027027028</v>
      </c>
      <c r="AU13">
        <v>9577.41</v>
      </c>
      <c r="AV13">
        <f t="shared" si="22"/>
        <v>20.833333333333336</v>
      </c>
      <c r="AW13">
        <v>8354.01</v>
      </c>
      <c r="AX13">
        <f t="shared" si="23"/>
        <v>24.390243902439028</v>
      </c>
      <c r="AY13">
        <v>13111.82</v>
      </c>
    </row>
    <row r="14" spans="1:51" x14ac:dyDescent="0.65">
      <c r="A14">
        <v>1.21</v>
      </c>
      <c r="B14">
        <f t="shared" si="0"/>
        <v>16.176470588235293</v>
      </c>
      <c r="C14">
        <v>6709.68</v>
      </c>
      <c r="D14">
        <f t="shared" si="1"/>
        <v>6.8322981366459619</v>
      </c>
      <c r="E14">
        <v>4788.7299999999996</v>
      </c>
      <c r="F14">
        <f t="shared" si="2"/>
        <v>22.448979591836736</v>
      </c>
      <c r="G14">
        <v>4420.6899999999996</v>
      </c>
      <c r="H14">
        <f t="shared" si="3"/>
        <v>23.913043478260871</v>
      </c>
      <c r="I14">
        <v>4611.3900000000003</v>
      </c>
      <c r="J14">
        <f t="shared" si="4"/>
        <v>25</v>
      </c>
      <c r="K14">
        <v>5640.09</v>
      </c>
      <c r="L14">
        <f t="shared" si="5"/>
        <v>23.913043478260871</v>
      </c>
      <c r="M14">
        <v>7817.64</v>
      </c>
      <c r="N14">
        <f t="shared" si="6"/>
        <v>19.642857142857142</v>
      </c>
      <c r="O14">
        <v>4642.3900000000003</v>
      </c>
      <c r="P14">
        <f t="shared" si="7"/>
        <v>13.749999999999998</v>
      </c>
      <c r="Q14">
        <v>4516.3999999999996</v>
      </c>
      <c r="R14">
        <f t="shared" si="8"/>
        <v>25</v>
      </c>
      <c r="S14">
        <v>6567.13</v>
      </c>
      <c r="T14">
        <f t="shared" si="9"/>
        <v>23.913043478260871</v>
      </c>
      <c r="U14">
        <v>6808.68</v>
      </c>
      <c r="V14">
        <f t="shared" si="10"/>
        <v>23.913043478260871</v>
      </c>
      <c r="W14">
        <v>7994.92</v>
      </c>
      <c r="X14">
        <f t="shared" si="11"/>
        <v>42.307692307692307</v>
      </c>
      <c r="Y14">
        <v>18670.38</v>
      </c>
      <c r="Z14">
        <f t="shared" si="12"/>
        <v>16.176470588235293</v>
      </c>
      <c r="AA14">
        <v>9295.66</v>
      </c>
      <c r="AB14" s="3">
        <f t="shared" si="13"/>
        <v>32.352941176470587</v>
      </c>
      <c r="AC14" s="3">
        <v>30183.7</v>
      </c>
      <c r="AD14">
        <f t="shared" si="14"/>
        <v>18.644067796610166</v>
      </c>
      <c r="AE14">
        <v>10014.9</v>
      </c>
      <c r="AF14">
        <f t="shared" si="14"/>
        <v>18.644067796610166</v>
      </c>
      <c r="AG14">
        <v>4421.55</v>
      </c>
      <c r="AH14">
        <f t="shared" si="15"/>
        <v>30.555555555555554</v>
      </c>
      <c r="AI14">
        <v>10268.280000000001</v>
      </c>
      <c r="AJ14">
        <f t="shared" si="16"/>
        <v>27.499999999999996</v>
      </c>
      <c r="AK14">
        <v>18564.96</v>
      </c>
      <c r="AL14">
        <f t="shared" si="17"/>
        <v>19.642857142857142</v>
      </c>
      <c r="AM14">
        <v>8032</v>
      </c>
      <c r="AN14">
        <f t="shared" si="18"/>
        <v>27.499999999999996</v>
      </c>
      <c r="AO14">
        <v>8399.9599999999991</v>
      </c>
      <c r="AP14">
        <f t="shared" si="19"/>
        <v>31.428571428571427</v>
      </c>
      <c r="AQ14">
        <v>8609.24</v>
      </c>
      <c r="AR14">
        <f t="shared" si="20"/>
        <v>35.483870967741929</v>
      </c>
      <c r="AS14">
        <v>5372.47</v>
      </c>
      <c r="AT14">
        <f t="shared" si="21"/>
        <v>29.729729729729726</v>
      </c>
      <c r="AU14">
        <v>10126.629999999999</v>
      </c>
      <c r="AV14">
        <f t="shared" si="22"/>
        <v>22.916666666666664</v>
      </c>
      <c r="AW14">
        <v>7273.94</v>
      </c>
      <c r="AX14">
        <f t="shared" si="23"/>
        <v>26.829268292682929</v>
      </c>
      <c r="AY14">
        <v>13427.67</v>
      </c>
    </row>
    <row r="15" spans="1:51" x14ac:dyDescent="0.65">
      <c r="A15">
        <v>1.32</v>
      </c>
      <c r="B15">
        <f t="shared" si="0"/>
        <v>17.647058823529413</v>
      </c>
      <c r="C15">
        <v>6291.49</v>
      </c>
      <c r="D15">
        <f t="shared" si="1"/>
        <v>7.4534161490683228</v>
      </c>
      <c r="E15">
        <v>4823.6899999999996</v>
      </c>
      <c r="F15">
        <f t="shared" si="2"/>
        <v>24.489795918367349</v>
      </c>
      <c r="G15">
        <v>4374.7299999999996</v>
      </c>
      <c r="H15">
        <f t="shared" si="3"/>
        <v>26.086956521739136</v>
      </c>
      <c r="I15">
        <v>4516.6400000000003</v>
      </c>
      <c r="J15">
        <f t="shared" si="4"/>
        <v>27.272727272727277</v>
      </c>
      <c r="K15">
        <v>5826.55</v>
      </c>
      <c r="L15">
        <f t="shared" si="5"/>
        <v>26.086956521739136</v>
      </c>
      <c r="M15">
        <v>7787.43</v>
      </c>
      <c r="N15">
        <f t="shared" si="6"/>
        <v>21.428571428571431</v>
      </c>
      <c r="O15">
        <v>5096.82</v>
      </c>
      <c r="P15">
        <f t="shared" si="7"/>
        <v>15</v>
      </c>
      <c r="Q15">
        <v>4663.5</v>
      </c>
      <c r="R15">
        <f t="shared" si="8"/>
        <v>27.272727272727277</v>
      </c>
      <c r="S15">
        <v>6888.76</v>
      </c>
      <c r="T15">
        <f t="shared" si="9"/>
        <v>26.086956521739136</v>
      </c>
      <c r="U15">
        <v>7032.39</v>
      </c>
      <c r="V15">
        <f t="shared" si="10"/>
        <v>26.086956521739136</v>
      </c>
      <c r="W15">
        <v>7508.04</v>
      </c>
      <c r="X15">
        <f t="shared" si="11"/>
        <v>46.153846153846153</v>
      </c>
      <c r="Y15">
        <v>19040.650000000001</v>
      </c>
      <c r="Z15">
        <f t="shared" si="12"/>
        <v>17.647058823529413</v>
      </c>
      <c r="AA15">
        <v>9169.2000000000007</v>
      </c>
      <c r="AB15" s="3">
        <f t="shared" si="13"/>
        <v>35.294117647058826</v>
      </c>
      <c r="AC15" s="3">
        <v>33063.54</v>
      </c>
      <c r="AD15">
        <f t="shared" si="14"/>
        <v>20.33898305084746</v>
      </c>
      <c r="AE15">
        <v>10018.280000000001</v>
      </c>
      <c r="AF15">
        <f t="shared" si="14"/>
        <v>20.33898305084746</v>
      </c>
      <c r="AG15">
        <v>4406.92</v>
      </c>
      <c r="AH15">
        <f t="shared" si="15"/>
        <v>33.333333333333336</v>
      </c>
      <c r="AI15">
        <v>9908.9</v>
      </c>
      <c r="AJ15">
        <f t="shared" si="16"/>
        <v>30</v>
      </c>
      <c r="AK15">
        <v>21257.97</v>
      </c>
      <c r="AL15">
        <f t="shared" si="17"/>
        <v>21.428571428571431</v>
      </c>
      <c r="AM15">
        <v>7120</v>
      </c>
      <c r="AN15">
        <f t="shared" si="18"/>
        <v>30</v>
      </c>
      <c r="AO15">
        <v>8330.1299999999992</v>
      </c>
      <c r="AP15">
        <f t="shared" si="19"/>
        <v>34.285714285714285</v>
      </c>
      <c r="AQ15">
        <v>9110</v>
      </c>
      <c r="AR15">
        <f t="shared" si="20"/>
        <v>38.70967741935484</v>
      </c>
      <c r="AS15">
        <v>5234.63</v>
      </c>
      <c r="AT15">
        <f t="shared" si="21"/>
        <v>32.432432432432435</v>
      </c>
      <c r="AU15">
        <v>10493.71</v>
      </c>
      <c r="AV15">
        <f t="shared" si="22"/>
        <v>25</v>
      </c>
      <c r="AW15">
        <v>6702.1</v>
      </c>
      <c r="AX15">
        <f t="shared" si="23"/>
        <v>29.268292682926834</v>
      </c>
      <c r="AY15">
        <v>12860.49</v>
      </c>
    </row>
    <row r="16" spans="1:51" x14ac:dyDescent="0.65">
      <c r="A16">
        <v>1.43</v>
      </c>
      <c r="B16">
        <f t="shared" si="0"/>
        <v>19.117647058823529</v>
      </c>
      <c r="C16">
        <v>6033.37</v>
      </c>
      <c r="D16">
        <f t="shared" si="1"/>
        <v>8.074534161490682</v>
      </c>
      <c r="E16">
        <v>4881.29</v>
      </c>
      <c r="F16">
        <f t="shared" si="2"/>
        <v>26.530612244897959</v>
      </c>
      <c r="G16">
        <v>4383.83</v>
      </c>
      <c r="H16">
        <f t="shared" si="3"/>
        <v>28.260869565217394</v>
      </c>
      <c r="I16">
        <v>4367.95</v>
      </c>
      <c r="J16">
        <f t="shared" si="4"/>
        <v>29.545454545454547</v>
      </c>
      <c r="K16">
        <v>5713.38</v>
      </c>
      <c r="L16">
        <f t="shared" si="5"/>
        <v>28.260869565217394</v>
      </c>
      <c r="M16">
        <v>7664.63</v>
      </c>
      <c r="N16">
        <f t="shared" si="6"/>
        <v>23.214285714285712</v>
      </c>
      <c r="O16">
        <v>4821.18</v>
      </c>
      <c r="P16">
        <f t="shared" si="7"/>
        <v>16.249999999999996</v>
      </c>
      <c r="Q16">
        <v>4320.88</v>
      </c>
      <c r="R16">
        <f t="shared" si="8"/>
        <v>29.545454545454547</v>
      </c>
      <c r="S16">
        <v>6722</v>
      </c>
      <c r="T16">
        <f t="shared" si="9"/>
        <v>28.260869565217394</v>
      </c>
      <c r="U16">
        <v>7432.17</v>
      </c>
      <c r="V16">
        <f t="shared" si="10"/>
        <v>28.260869565217394</v>
      </c>
      <c r="W16">
        <v>7404.77</v>
      </c>
      <c r="X16">
        <f t="shared" si="11"/>
        <v>50</v>
      </c>
      <c r="Y16">
        <v>19342.52</v>
      </c>
      <c r="Z16">
        <f t="shared" si="12"/>
        <v>19.117647058823529</v>
      </c>
      <c r="AA16">
        <v>8346.9</v>
      </c>
      <c r="AB16" s="3">
        <f t="shared" si="13"/>
        <v>38.235294117647058</v>
      </c>
      <c r="AC16" s="3">
        <v>36085.61</v>
      </c>
      <c r="AD16">
        <f t="shared" si="14"/>
        <v>22.033898305084744</v>
      </c>
      <c r="AE16">
        <v>9723.18</v>
      </c>
      <c r="AF16">
        <f t="shared" si="14"/>
        <v>22.033898305084744</v>
      </c>
      <c r="AG16">
        <v>4474.33</v>
      </c>
      <c r="AH16">
        <f t="shared" si="15"/>
        <v>36.111111111111107</v>
      </c>
      <c r="AI16">
        <v>9658.11</v>
      </c>
      <c r="AJ16">
        <f t="shared" si="16"/>
        <v>32.499999999999993</v>
      </c>
      <c r="AK16">
        <v>22483.32</v>
      </c>
      <c r="AL16">
        <f t="shared" si="17"/>
        <v>23.214285714285712</v>
      </c>
      <c r="AM16">
        <v>6944</v>
      </c>
      <c r="AN16">
        <f t="shared" si="18"/>
        <v>32.499999999999993</v>
      </c>
      <c r="AO16">
        <v>9546.65</v>
      </c>
      <c r="AP16">
        <f t="shared" si="19"/>
        <v>37.142857142857139</v>
      </c>
      <c r="AQ16">
        <v>9261.2099999999991</v>
      </c>
      <c r="AR16">
        <f t="shared" si="20"/>
        <v>41.935483870967737</v>
      </c>
      <c r="AS16">
        <v>5491.61</v>
      </c>
      <c r="AT16">
        <f t="shared" si="21"/>
        <v>35.13513513513513</v>
      </c>
      <c r="AU16">
        <v>9990.42</v>
      </c>
      <c r="AV16">
        <f t="shared" si="22"/>
        <v>27.083333333333332</v>
      </c>
      <c r="AW16">
        <v>7010.58</v>
      </c>
      <c r="AX16">
        <f t="shared" si="23"/>
        <v>31.707317073170731</v>
      </c>
      <c r="AY16">
        <v>12948.43</v>
      </c>
    </row>
    <row r="17" spans="1:51" x14ac:dyDescent="0.65">
      <c r="A17">
        <v>1.54</v>
      </c>
      <c r="B17">
        <f t="shared" si="0"/>
        <v>20.588235294117645</v>
      </c>
      <c r="C17">
        <v>6078.36</v>
      </c>
      <c r="D17">
        <f t="shared" si="1"/>
        <v>8.695652173913043</v>
      </c>
      <c r="E17">
        <v>4573.59</v>
      </c>
      <c r="F17">
        <f t="shared" si="2"/>
        <v>28.571428571428577</v>
      </c>
      <c r="G17">
        <v>4532.46</v>
      </c>
      <c r="H17">
        <f t="shared" si="3"/>
        <v>30.434782608695656</v>
      </c>
      <c r="I17">
        <v>4671.79</v>
      </c>
      <c r="J17">
        <f t="shared" si="4"/>
        <v>31.818181818181817</v>
      </c>
      <c r="K17">
        <v>5804.71</v>
      </c>
      <c r="L17">
        <f t="shared" si="5"/>
        <v>30.434782608695656</v>
      </c>
      <c r="M17">
        <v>7465.31</v>
      </c>
      <c r="N17">
        <f t="shared" si="6"/>
        <v>25</v>
      </c>
      <c r="O17">
        <v>4881.9399999999996</v>
      </c>
      <c r="P17">
        <f t="shared" si="7"/>
        <v>17.5</v>
      </c>
      <c r="Q17">
        <v>4075.27</v>
      </c>
      <c r="R17">
        <f t="shared" si="8"/>
        <v>31.818181818181817</v>
      </c>
      <c r="S17">
        <v>6604.1</v>
      </c>
      <c r="T17">
        <f t="shared" si="9"/>
        <v>30.434782608695656</v>
      </c>
      <c r="U17">
        <v>7965.12</v>
      </c>
      <c r="V17">
        <f t="shared" si="10"/>
        <v>30.434782608695656</v>
      </c>
      <c r="W17">
        <v>7674.54</v>
      </c>
      <c r="X17">
        <f t="shared" si="11"/>
        <v>53.846153846153854</v>
      </c>
      <c r="Y17">
        <v>20265.830000000002</v>
      </c>
      <c r="Z17">
        <f t="shared" si="12"/>
        <v>20.588235294117645</v>
      </c>
      <c r="AA17">
        <v>8201.44</v>
      </c>
      <c r="AB17" s="3">
        <f t="shared" si="13"/>
        <v>41.17647058823529</v>
      </c>
      <c r="AC17" s="3">
        <v>36071.99</v>
      </c>
      <c r="AD17">
        <f t="shared" si="14"/>
        <v>23.728813559322035</v>
      </c>
      <c r="AE17">
        <v>9280.74</v>
      </c>
      <c r="AF17">
        <f t="shared" si="14"/>
        <v>23.728813559322035</v>
      </c>
      <c r="AG17">
        <v>4321.16</v>
      </c>
      <c r="AH17">
        <f t="shared" si="15"/>
        <v>38.888888888888893</v>
      </c>
      <c r="AI17">
        <v>9419.7900000000009</v>
      </c>
      <c r="AJ17">
        <f t="shared" si="16"/>
        <v>35</v>
      </c>
      <c r="AK17">
        <v>21044.86</v>
      </c>
      <c r="AL17">
        <f t="shared" si="17"/>
        <v>25</v>
      </c>
      <c r="AM17">
        <v>7374.19</v>
      </c>
      <c r="AN17">
        <f t="shared" si="18"/>
        <v>35</v>
      </c>
      <c r="AO17">
        <v>8679.36</v>
      </c>
      <c r="AP17">
        <f t="shared" si="19"/>
        <v>40</v>
      </c>
      <c r="AQ17">
        <v>10039.08</v>
      </c>
      <c r="AR17">
        <f t="shared" si="20"/>
        <v>45.161290322580641</v>
      </c>
      <c r="AS17">
        <v>5584.02</v>
      </c>
      <c r="AT17">
        <f t="shared" si="21"/>
        <v>37.837837837837832</v>
      </c>
      <c r="AU17">
        <v>9835.07</v>
      </c>
      <c r="AV17">
        <f t="shared" si="22"/>
        <v>29.166666666666668</v>
      </c>
      <c r="AW17">
        <v>7433.2</v>
      </c>
      <c r="AX17">
        <f t="shared" si="23"/>
        <v>34.146341463414636</v>
      </c>
      <c r="AY17">
        <v>13582.66</v>
      </c>
    </row>
    <row r="18" spans="1:51" x14ac:dyDescent="0.65">
      <c r="A18">
        <v>1.65</v>
      </c>
      <c r="B18">
        <f t="shared" si="0"/>
        <v>22.058823529411761</v>
      </c>
      <c r="C18">
        <v>6138.56</v>
      </c>
      <c r="D18">
        <f t="shared" si="1"/>
        <v>9.316770186335404</v>
      </c>
      <c r="E18">
        <v>4262.9799999999996</v>
      </c>
      <c r="F18">
        <f t="shared" si="2"/>
        <v>30.612244897959183</v>
      </c>
      <c r="G18">
        <v>4327</v>
      </c>
      <c r="H18">
        <f t="shared" si="3"/>
        <v>32.608695652173914</v>
      </c>
      <c r="I18">
        <v>4654.55</v>
      </c>
      <c r="J18">
        <f t="shared" si="4"/>
        <v>34.090909090909086</v>
      </c>
      <c r="K18">
        <v>5613.98</v>
      </c>
      <c r="L18">
        <f t="shared" si="5"/>
        <v>32.608695652173914</v>
      </c>
      <c r="M18">
        <v>7450.79</v>
      </c>
      <c r="N18">
        <f t="shared" si="6"/>
        <v>26.785714285714285</v>
      </c>
      <c r="O18">
        <v>4805.6400000000003</v>
      </c>
      <c r="P18">
        <f t="shared" si="7"/>
        <v>18.749999999999996</v>
      </c>
      <c r="Q18">
        <v>4134.82</v>
      </c>
      <c r="R18">
        <f t="shared" si="8"/>
        <v>34.090909090909086</v>
      </c>
      <c r="S18">
        <v>7047.45</v>
      </c>
      <c r="T18">
        <f t="shared" si="9"/>
        <v>32.608695652173914</v>
      </c>
      <c r="U18">
        <v>8406.42</v>
      </c>
      <c r="V18">
        <f t="shared" si="10"/>
        <v>32.608695652173914</v>
      </c>
      <c r="W18">
        <v>8245.7999999999993</v>
      </c>
      <c r="X18">
        <f t="shared" si="11"/>
        <v>57.692307692307686</v>
      </c>
      <c r="Y18">
        <v>21075.87</v>
      </c>
      <c r="Z18">
        <f t="shared" si="12"/>
        <v>22.058823529411761</v>
      </c>
      <c r="AA18">
        <v>8802.64</v>
      </c>
      <c r="AB18" s="3">
        <f t="shared" si="13"/>
        <v>44.117647058823522</v>
      </c>
      <c r="AC18" s="3">
        <v>35405.79</v>
      </c>
      <c r="AD18">
        <f t="shared" si="14"/>
        <v>25.423728813559322</v>
      </c>
      <c r="AE18">
        <v>8701.9699999999993</v>
      </c>
      <c r="AF18">
        <f t="shared" si="14"/>
        <v>25.423728813559322</v>
      </c>
      <c r="AG18">
        <v>4113.8599999999997</v>
      </c>
      <c r="AH18">
        <f t="shared" si="15"/>
        <v>41.666666666666664</v>
      </c>
      <c r="AI18">
        <v>9268.89</v>
      </c>
      <c r="AJ18">
        <f t="shared" si="16"/>
        <v>37.499999999999993</v>
      </c>
      <c r="AK18">
        <v>20648.46</v>
      </c>
      <c r="AL18">
        <f t="shared" si="17"/>
        <v>26.785714285714285</v>
      </c>
      <c r="AM18">
        <v>8246.48</v>
      </c>
      <c r="AN18">
        <f t="shared" si="18"/>
        <v>37.499999999999993</v>
      </c>
      <c r="AO18">
        <v>8247.81</v>
      </c>
      <c r="AP18">
        <f t="shared" si="19"/>
        <v>42.857142857142854</v>
      </c>
      <c r="AQ18">
        <v>9046.94</v>
      </c>
      <c r="AR18">
        <f t="shared" si="20"/>
        <v>48.387096774193544</v>
      </c>
      <c r="AS18">
        <v>5580.07</v>
      </c>
      <c r="AT18">
        <f t="shared" si="21"/>
        <v>40.54054054054054</v>
      </c>
      <c r="AU18">
        <v>9339.34</v>
      </c>
      <c r="AV18">
        <f t="shared" si="22"/>
        <v>31.249999999999993</v>
      </c>
      <c r="AW18">
        <v>8104.11</v>
      </c>
      <c r="AX18">
        <f t="shared" si="23"/>
        <v>36.585365853658537</v>
      </c>
      <c r="AY18">
        <v>14420.03</v>
      </c>
    </row>
    <row r="19" spans="1:51" x14ac:dyDescent="0.65">
      <c r="A19">
        <v>1.76</v>
      </c>
      <c r="B19">
        <f t="shared" si="0"/>
        <v>23.52941176470588</v>
      </c>
      <c r="C19">
        <v>6158.1</v>
      </c>
      <c r="D19">
        <f t="shared" si="1"/>
        <v>9.9378881987577632</v>
      </c>
      <c r="E19">
        <v>4061.76</v>
      </c>
      <c r="F19">
        <f t="shared" si="2"/>
        <v>32.653061224489797</v>
      </c>
      <c r="G19">
        <v>4387.1099999999997</v>
      </c>
      <c r="H19">
        <f t="shared" si="3"/>
        <v>34.782608695652179</v>
      </c>
      <c r="I19">
        <v>4533.3500000000004</v>
      </c>
      <c r="J19">
        <f t="shared" si="4"/>
        <v>36.363636363636367</v>
      </c>
      <c r="K19">
        <v>5708.64</v>
      </c>
      <c r="L19">
        <f t="shared" si="5"/>
        <v>34.782608695652179</v>
      </c>
      <c r="M19">
        <v>7108.61</v>
      </c>
      <c r="N19">
        <f t="shared" si="6"/>
        <v>28.571428571428569</v>
      </c>
      <c r="O19">
        <v>4520.51</v>
      </c>
      <c r="P19">
        <f t="shared" si="7"/>
        <v>20</v>
      </c>
      <c r="Q19">
        <v>4063.83</v>
      </c>
      <c r="R19">
        <f t="shared" si="8"/>
        <v>36.363636363636367</v>
      </c>
      <c r="S19">
        <v>7142.58</v>
      </c>
      <c r="T19">
        <f t="shared" si="9"/>
        <v>34.782608695652179</v>
      </c>
      <c r="U19">
        <v>8771.1299999999992</v>
      </c>
      <c r="V19">
        <f t="shared" si="10"/>
        <v>34.782608695652179</v>
      </c>
      <c r="W19">
        <v>8890.74</v>
      </c>
      <c r="X19">
        <f t="shared" si="11"/>
        <v>61.53846153846154</v>
      </c>
      <c r="Y19">
        <v>21797.33</v>
      </c>
      <c r="Z19">
        <f t="shared" si="12"/>
        <v>23.52941176470588</v>
      </c>
      <c r="AA19">
        <v>8245.92</v>
      </c>
      <c r="AB19" s="3">
        <f t="shared" si="13"/>
        <v>47.058823529411761</v>
      </c>
      <c r="AC19" s="3">
        <v>34541.279999999999</v>
      </c>
      <c r="AD19">
        <f t="shared" si="14"/>
        <v>27.118644067796609</v>
      </c>
      <c r="AE19">
        <v>7420.42</v>
      </c>
      <c r="AF19">
        <f t="shared" si="14"/>
        <v>27.118644067796609</v>
      </c>
      <c r="AG19">
        <v>4139.8500000000004</v>
      </c>
      <c r="AH19">
        <f t="shared" si="15"/>
        <v>44.44444444444445</v>
      </c>
      <c r="AI19">
        <v>9976.49</v>
      </c>
      <c r="AJ19">
        <f t="shared" si="16"/>
        <v>40</v>
      </c>
      <c r="AK19">
        <v>22752.59</v>
      </c>
      <c r="AL19">
        <f t="shared" si="17"/>
        <v>28.571428571428569</v>
      </c>
      <c r="AM19">
        <v>8564.42</v>
      </c>
      <c r="AN19">
        <f t="shared" si="18"/>
        <v>40</v>
      </c>
      <c r="AO19">
        <v>7564.42</v>
      </c>
      <c r="AP19">
        <f t="shared" si="19"/>
        <v>45.714285714285715</v>
      </c>
      <c r="AQ19">
        <v>8328.9599999999991</v>
      </c>
      <c r="AR19">
        <f t="shared" si="20"/>
        <v>51.612903225806448</v>
      </c>
      <c r="AS19">
        <v>5513.66</v>
      </c>
      <c r="AT19">
        <f t="shared" si="21"/>
        <v>43.243243243243242</v>
      </c>
      <c r="AU19">
        <v>9285.01</v>
      </c>
      <c r="AV19">
        <f t="shared" si="22"/>
        <v>33.333333333333329</v>
      </c>
      <c r="AW19">
        <v>8318.77</v>
      </c>
      <c r="AX19">
        <f t="shared" si="23"/>
        <v>39.024390243902438</v>
      </c>
      <c r="AY19">
        <v>14859.17</v>
      </c>
    </row>
    <row r="20" spans="1:51" x14ac:dyDescent="0.65">
      <c r="A20">
        <v>1.87</v>
      </c>
      <c r="B20">
        <f t="shared" si="0"/>
        <v>25</v>
      </c>
      <c r="C20">
        <v>6590.87</v>
      </c>
      <c r="D20">
        <f t="shared" si="1"/>
        <v>10.559006211180124</v>
      </c>
      <c r="E20">
        <v>3972.59</v>
      </c>
      <c r="F20">
        <f t="shared" si="2"/>
        <v>34.693877551020414</v>
      </c>
      <c r="G20">
        <v>4411.7299999999996</v>
      </c>
      <c r="H20">
        <f t="shared" si="3"/>
        <v>36.956521739130437</v>
      </c>
      <c r="I20">
        <v>4815.6499999999996</v>
      </c>
      <c r="J20">
        <f t="shared" si="4"/>
        <v>38.63636363636364</v>
      </c>
      <c r="K20">
        <v>5907.94</v>
      </c>
      <c r="L20">
        <f t="shared" si="5"/>
        <v>36.956521739130437</v>
      </c>
      <c r="M20">
        <v>6667.56</v>
      </c>
      <c r="N20">
        <f t="shared" si="6"/>
        <v>30.357142857142861</v>
      </c>
      <c r="O20">
        <v>4637.09</v>
      </c>
      <c r="P20">
        <f t="shared" si="7"/>
        <v>21.25</v>
      </c>
      <c r="Q20">
        <v>3832.94</v>
      </c>
      <c r="R20">
        <f t="shared" si="8"/>
        <v>38.63636363636364</v>
      </c>
      <c r="S20">
        <v>6888.8</v>
      </c>
      <c r="T20">
        <f t="shared" si="9"/>
        <v>36.956521739130437</v>
      </c>
      <c r="U20">
        <v>8777.35</v>
      </c>
      <c r="V20">
        <f t="shared" si="10"/>
        <v>36.956521739130437</v>
      </c>
      <c r="W20">
        <v>8701.7199999999993</v>
      </c>
      <c r="X20">
        <f t="shared" si="11"/>
        <v>65.384615384615401</v>
      </c>
      <c r="Y20">
        <v>23414.76</v>
      </c>
      <c r="Z20">
        <f t="shared" si="12"/>
        <v>25</v>
      </c>
      <c r="AA20">
        <v>8144.74</v>
      </c>
      <c r="AB20" s="3">
        <f t="shared" si="13"/>
        <v>50</v>
      </c>
      <c r="AC20" s="3">
        <v>35628.660000000003</v>
      </c>
      <c r="AD20">
        <f t="shared" si="14"/>
        <v>28.8135593220339</v>
      </c>
      <c r="AE20">
        <v>7127.98</v>
      </c>
      <c r="AF20">
        <f t="shared" si="14"/>
        <v>28.8135593220339</v>
      </c>
      <c r="AG20">
        <v>4300.9799999999996</v>
      </c>
      <c r="AH20">
        <f t="shared" si="15"/>
        <v>47.222222222222229</v>
      </c>
      <c r="AI20">
        <v>10276.4</v>
      </c>
      <c r="AJ20">
        <f t="shared" si="16"/>
        <v>42.5</v>
      </c>
      <c r="AK20">
        <v>26900.7</v>
      </c>
      <c r="AL20">
        <f t="shared" si="17"/>
        <v>30.357142857142861</v>
      </c>
      <c r="AM20">
        <v>7918.51</v>
      </c>
      <c r="AN20">
        <f t="shared" si="18"/>
        <v>42.5</v>
      </c>
      <c r="AO20">
        <v>7141.47</v>
      </c>
      <c r="AP20">
        <f t="shared" si="19"/>
        <v>48.571428571428569</v>
      </c>
      <c r="AQ20">
        <v>7649.28</v>
      </c>
      <c r="AR20">
        <f t="shared" si="20"/>
        <v>54.838709677419352</v>
      </c>
      <c r="AS20">
        <v>5697.75</v>
      </c>
      <c r="AT20">
        <f t="shared" si="21"/>
        <v>45.945945945945944</v>
      </c>
      <c r="AU20">
        <v>9378.0499999999993</v>
      </c>
      <c r="AV20">
        <f t="shared" si="22"/>
        <v>35.416666666666671</v>
      </c>
      <c r="AW20">
        <v>8167.49</v>
      </c>
      <c r="AX20">
        <f t="shared" si="23"/>
        <v>41.463414634146346</v>
      </c>
      <c r="AY20">
        <v>15488.16</v>
      </c>
    </row>
    <row r="21" spans="1:51" x14ac:dyDescent="0.65">
      <c r="A21">
        <v>1.98</v>
      </c>
      <c r="B21">
        <f t="shared" si="0"/>
        <v>26.47058823529412</v>
      </c>
      <c r="C21">
        <v>7039.82</v>
      </c>
      <c r="D21">
        <f t="shared" si="1"/>
        <v>11.180124223602483</v>
      </c>
      <c r="E21">
        <v>3943.94</v>
      </c>
      <c r="F21">
        <f t="shared" si="2"/>
        <v>36.734693877551024</v>
      </c>
      <c r="G21">
        <v>4662.59</v>
      </c>
      <c r="H21">
        <f t="shared" si="3"/>
        <v>39.130434782608695</v>
      </c>
      <c r="I21">
        <v>4884</v>
      </c>
      <c r="J21">
        <f t="shared" si="4"/>
        <v>40.909090909090914</v>
      </c>
      <c r="K21">
        <v>6182.2</v>
      </c>
      <c r="L21">
        <f t="shared" si="5"/>
        <v>39.130434782608695</v>
      </c>
      <c r="M21">
        <v>5910.71</v>
      </c>
      <c r="N21">
        <f t="shared" si="6"/>
        <v>32.142857142857139</v>
      </c>
      <c r="O21">
        <v>4657.3999999999996</v>
      </c>
      <c r="P21">
        <f t="shared" si="7"/>
        <v>22.499999999999996</v>
      </c>
      <c r="Q21">
        <v>3669.54</v>
      </c>
      <c r="R21">
        <f t="shared" si="8"/>
        <v>40.909090909090914</v>
      </c>
      <c r="S21">
        <v>7114.83</v>
      </c>
      <c r="T21">
        <f t="shared" si="9"/>
        <v>39.130434782608695</v>
      </c>
      <c r="U21">
        <v>9345.8799999999992</v>
      </c>
      <c r="V21">
        <f t="shared" si="10"/>
        <v>39.130434782608695</v>
      </c>
      <c r="W21">
        <v>8882.4</v>
      </c>
      <c r="X21">
        <f t="shared" si="11"/>
        <v>69.230769230769226</v>
      </c>
      <c r="Y21">
        <v>27532.71</v>
      </c>
      <c r="Z21">
        <f t="shared" si="12"/>
        <v>26.47058823529412</v>
      </c>
      <c r="AA21">
        <v>8020.26</v>
      </c>
      <c r="AB21" s="3">
        <f t="shared" si="13"/>
        <v>52.941176470588239</v>
      </c>
      <c r="AC21" s="3">
        <v>37767</v>
      </c>
      <c r="AD21">
        <f t="shared" si="14"/>
        <v>30.508474576271183</v>
      </c>
      <c r="AE21">
        <v>6521.99</v>
      </c>
      <c r="AF21">
        <f t="shared" si="14"/>
        <v>30.508474576271183</v>
      </c>
      <c r="AG21">
        <v>4607.25</v>
      </c>
      <c r="AH21">
        <f t="shared" si="15"/>
        <v>50</v>
      </c>
      <c r="AI21">
        <v>11836.47</v>
      </c>
      <c r="AJ21">
        <f t="shared" si="16"/>
        <v>44.999999999999993</v>
      </c>
      <c r="AK21">
        <v>32679.61</v>
      </c>
      <c r="AL21">
        <f t="shared" si="17"/>
        <v>32.142857142857139</v>
      </c>
      <c r="AM21">
        <v>8532.94</v>
      </c>
      <c r="AN21">
        <f t="shared" si="18"/>
        <v>44.999999999999993</v>
      </c>
      <c r="AO21">
        <v>7249.29</v>
      </c>
      <c r="AP21">
        <f t="shared" si="19"/>
        <v>51.428571428571423</v>
      </c>
      <c r="AQ21">
        <v>7239.04</v>
      </c>
      <c r="AR21">
        <f t="shared" si="20"/>
        <v>58.064516129032249</v>
      </c>
      <c r="AS21">
        <v>6076.67</v>
      </c>
      <c r="AT21">
        <f t="shared" si="21"/>
        <v>48.648648648648646</v>
      </c>
      <c r="AU21">
        <v>10582.84</v>
      </c>
      <c r="AV21">
        <f t="shared" si="22"/>
        <v>37.5</v>
      </c>
      <c r="AW21">
        <v>8411.4699999999993</v>
      </c>
      <c r="AX21">
        <f t="shared" si="23"/>
        <v>43.902439024390247</v>
      </c>
      <c r="AY21">
        <v>16455.61</v>
      </c>
    </row>
    <row r="22" spans="1:51" x14ac:dyDescent="0.65">
      <c r="A22">
        <v>2.09</v>
      </c>
      <c r="B22">
        <f t="shared" si="0"/>
        <v>27.941176470588232</v>
      </c>
      <c r="C22">
        <v>7307.38</v>
      </c>
      <c r="D22">
        <f t="shared" si="1"/>
        <v>11.801242236024843</v>
      </c>
      <c r="E22">
        <v>3883.64</v>
      </c>
      <c r="F22">
        <f t="shared" si="2"/>
        <v>38.775510204081634</v>
      </c>
      <c r="G22">
        <v>4538.32</v>
      </c>
      <c r="H22">
        <f t="shared" si="3"/>
        <v>41.304347826086953</v>
      </c>
      <c r="I22">
        <v>5251.67</v>
      </c>
      <c r="J22">
        <f t="shared" si="4"/>
        <v>43.18181818181818</v>
      </c>
      <c r="K22">
        <v>5868.26</v>
      </c>
      <c r="L22">
        <f t="shared" si="5"/>
        <v>41.304347826086953</v>
      </c>
      <c r="M22">
        <v>5895.18</v>
      </c>
      <c r="N22">
        <f t="shared" si="6"/>
        <v>33.928571428571423</v>
      </c>
      <c r="O22">
        <v>4465.93</v>
      </c>
      <c r="P22">
        <f t="shared" si="7"/>
        <v>23.749999999999996</v>
      </c>
      <c r="Q22">
        <v>3790.59</v>
      </c>
      <c r="R22">
        <f t="shared" si="8"/>
        <v>43.18181818181818</v>
      </c>
      <c r="S22">
        <v>7137.31</v>
      </c>
      <c r="T22">
        <f t="shared" si="9"/>
        <v>41.304347826086953</v>
      </c>
      <c r="U22">
        <v>9779.92</v>
      </c>
      <c r="V22">
        <f t="shared" si="10"/>
        <v>41.304347826086953</v>
      </c>
      <c r="W22">
        <v>8204.2000000000007</v>
      </c>
      <c r="X22">
        <f t="shared" si="11"/>
        <v>73.076923076923066</v>
      </c>
      <c r="Y22">
        <v>28596.32</v>
      </c>
      <c r="Z22">
        <f t="shared" si="12"/>
        <v>27.941176470588232</v>
      </c>
      <c r="AA22">
        <v>7961.45</v>
      </c>
      <c r="AB22" s="3">
        <f t="shared" si="13"/>
        <v>55.882352941176464</v>
      </c>
      <c r="AC22" s="3">
        <v>39901.51</v>
      </c>
      <c r="AD22">
        <f t="shared" si="14"/>
        <v>32.20338983050847</v>
      </c>
      <c r="AE22">
        <v>6552.14</v>
      </c>
      <c r="AF22">
        <f t="shared" si="14"/>
        <v>32.20338983050847</v>
      </c>
      <c r="AG22">
        <v>4144.63</v>
      </c>
      <c r="AH22">
        <f t="shared" si="15"/>
        <v>52.777777777777779</v>
      </c>
      <c r="AI22">
        <v>12521.17</v>
      </c>
      <c r="AJ22">
        <f t="shared" si="16"/>
        <v>47.499999999999993</v>
      </c>
      <c r="AK22">
        <v>33845.89</v>
      </c>
      <c r="AL22">
        <f t="shared" si="17"/>
        <v>33.928571428571423</v>
      </c>
      <c r="AM22">
        <v>9280.7800000000007</v>
      </c>
      <c r="AN22">
        <f t="shared" si="18"/>
        <v>47.499999999999993</v>
      </c>
      <c r="AO22">
        <v>7730.54</v>
      </c>
      <c r="AP22">
        <f t="shared" si="19"/>
        <v>54.285714285714285</v>
      </c>
      <c r="AQ22">
        <v>7787.52</v>
      </c>
      <c r="AR22">
        <f t="shared" si="20"/>
        <v>61.290322580645153</v>
      </c>
      <c r="AS22">
        <v>6484.53</v>
      </c>
      <c r="AT22">
        <f t="shared" si="21"/>
        <v>51.351351351351347</v>
      </c>
      <c r="AU22">
        <v>12146.65</v>
      </c>
      <c r="AV22">
        <f t="shared" si="22"/>
        <v>39.583333333333329</v>
      </c>
      <c r="AW22">
        <v>8765.8799999999992</v>
      </c>
      <c r="AX22">
        <f t="shared" si="23"/>
        <v>46.341463414634141</v>
      </c>
      <c r="AY22">
        <v>16884.66</v>
      </c>
    </row>
    <row r="23" spans="1:51" x14ac:dyDescent="0.65">
      <c r="A23">
        <v>2.2000000000000002</v>
      </c>
      <c r="B23">
        <f t="shared" si="0"/>
        <v>29.411764705882355</v>
      </c>
      <c r="C23">
        <v>7309.51</v>
      </c>
      <c r="D23">
        <f t="shared" si="1"/>
        <v>12.422360248447205</v>
      </c>
      <c r="E23">
        <v>3900.88</v>
      </c>
      <c r="F23">
        <f t="shared" si="2"/>
        <v>40.816326530612251</v>
      </c>
      <c r="G23">
        <v>4292.26</v>
      </c>
      <c r="H23">
        <f t="shared" si="3"/>
        <v>43.478260869565219</v>
      </c>
      <c r="I23">
        <v>4953.01</v>
      </c>
      <c r="J23">
        <f t="shared" si="4"/>
        <v>45.45454545454546</v>
      </c>
      <c r="K23">
        <v>6244.94</v>
      </c>
      <c r="L23">
        <f t="shared" si="5"/>
        <v>43.478260869565219</v>
      </c>
      <c r="M23">
        <v>6001.03</v>
      </c>
      <c r="N23">
        <f t="shared" si="6"/>
        <v>35.714285714285715</v>
      </c>
      <c r="O23">
        <v>4588.6499999999996</v>
      </c>
      <c r="P23">
        <f t="shared" si="7"/>
        <v>25</v>
      </c>
      <c r="Q23">
        <v>3780.26</v>
      </c>
      <c r="R23">
        <f t="shared" si="8"/>
        <v>45.45454545454546</v>
      </c>
      <c r="S23">
        <v>6786.44</v>
      </c>
      <c r="T23">
        <f t="shared" si="9"/>
        <v>43.478260869565219</v>
      </c>
      <c r="U23">
        <v>9792.41</v>
      </c>
      <c r="V23">
        <f t="shared" si="10"/>
        <v>43.478260869565219</v>
      </c>
      <c r="W23">
        <v>8002.21</v>
      </c>
      <c r="X23">
        <f t="shared" si="11"/>
        <v>76.923076923076934</v>
      </c>
      <c r="Y23">
        <v>26609.73</v>
      </c>
      <c r="Z23">
        <f t="shared" si="12"/>
        <v>29.411764705882355</v>
      </c>
      <c r="AA23">
        <v>8256.7900000000009</v>
      </c>
      <c r="AB23" s="3">
        <f t="shared" si="13"/>
        <v>58.82352941176471</v>
      </c>
      <c r="AC23" s="3">
        <v>39738.86</v>
      </c>
      <c r="AD23">
        <f t="shared" si="14"/>
        <v>33.898305084745765</v>
      </c>
      <c r="AE23">
        <v>6804.69</v>
      </c>
      <c r="AF23">
        <f t="shared" si="14"/>
        <v>33.898305084745765</v>
      </c>
      <c r="AG23">
        <v>3928.46</v>
      </c>
      <c r="AH23">
        <f t="shared" si="15"/>
        <v>55.555555555555557</v>
      </c>
      <c r="AI23">
        <v>11808.26</v>
      </c>
      <c r="AJ23">
        <f t="shared" si="16"/>
        <v>50</v>
      </c>
      <c r="AK23">
        <v>31311.56</v>
      </c>
      <c r="AL23">
        <f t="shared" si="17"/>
        <v>35.714285714285715</v>
      </c>
      <c r="AM23">
        <v>10534.99</v>
      </c>
      <c r="AN23">
        <f t="shared" si="18"/>
        <v>50</v>
      </c>
      <c r="AO23">
        <v>7746.96</v>
      </c>
      <c r="AP23">
        <f t="shared" si="19"/>
        <v>57.142857142857153</v>
      </c>
      <c r="AQ23">
        <v>8806.4</v>
      </c>
      <c r="AR23">
        <f t="shared" si="20"/>
        <v>64.516129032258064</v>
      </c>
      <c r="AS23">
        <v>6673.14</v>
      </c>
      <c r="AT23">
        <f t="shared" si="21"/>
        <v>54.054054054054056</v>
      </c>
      <c r="AU23">
        <v>12291.55</v>
      </c>
      <c r="AV23">
        <f t="shared" si="22"/>
        <v>41.666666666666671</v>
      </c>
      <c r="AW23">
        <v>9591.69</v>
      </c>
      <c r="AX23">
        <f t="shared" si="23"/>
        <v>48.780487804878057</v>
      </c>
      <c r="AY23">
        <v>17114.349999999999</v>
      </c>
    </row>
    <row r="24" spans="1:51" x14ac:dyDescent="0.65">
      <c r="A24">
        <v>2.31</v>
      </c>
      <c r="B24">
        <f t="shared" si="0"/>
        <v>30.882352941176471</v>
      </c>
      <c r="C24">
        <v>7191.71</v>
      </c>
      <c r="D24">
        <f t="shared" si="1"/>
        <v>13.043478260869565</v>
      </c>
      <c r="E24">
        <v>3839.46</v>
      </c>
      <c r="F24">
        <f t="shared" si="2"/>
        <v>42.857142857142861</v>
      </c>
      <c r="G24">
        <v>4448.9799999999996</v>
      </c>
      <c r="H24">
        <f t="shared" si="3"/>
        <v>45.652173913043484</v>
      </c>
      <c r="I24">
        <v>5066.46</v>
      </c>
      <c r="J24">
        <f t="shared" si="4"/>
        <v>47.727272727272727</v>
      </c>
      <c r="K24">
        <v>6268.88</v>
      </c>
      <c r="L24">
        <f t="shared" si="5"/>
        <v>45.652173913043484</v>
      </c>
      <c r="M24">
        <v>5808.11</v>
      </c>
      <c r="N24">
        <f t="shared" si="6"/>
        <v>37.5</v>
      </c>
      <c r="O24">
        <v>4278.3999999999996</v>
      </c>
      <c r="P24">
        <f t="shared" si="7"/>
        <v>26.25</v>
      </c>
      <c r="Q24">
        <v>3624.13</v>
      </c>
      <c r="R24">
        <f t="shared" si="8"/>
        <v>47.727272727272727</v>
      </c>
      <c r="S24">
        <v>6849.38</v>
      </c>
      <c r="T24">
        <f t="shared" si="9"/>
        <v>45.652173913043484</v>
      </c>
      <c r="U24">
        <v>9448.17</v>
      </c>
      <c r="V24">
        <f t="shared" si="10"/>
        <v>45.652173913043484</v>
      </c>
      <c r="W24">
        <v>7843.73</v>
      </c>
      <c r="X24">
        <f t="shared" si="11"/>
        <v>80.769230769230774</v>
      </c>
      <c r="Y24">
        <v>23153.35</v>
      </c>
      <c r="Z24">
        <f t="shared" si="12"/>
        <v>30.882352941176471</v>
      </c>
      <c r="AA24">
        <v>8287.2000000000007</v>
      </c>
      <c r="AB24" s="3">
        <f t="shared" si="13"/>
        <v>61.764705882352942</v>
      </c>
      <c r="AC24" s="3">
        <v>34750.04</v>
      </c>
      <c r="AD24">
        <f t="shared" si="14"/>
        <v>35.593220338983052</v>
      </c>
      <c r="AE24">
        <v>6758.59</v>
      </c>
      <c r="AF24">
        <f t="shared" si="14"/>
        <v>35.593220338983052</v>
      </c>
      <c r="AG24">
        <v>3962.65</v>
      </c>
      <c r="AH24">
        <f t="shared" si="15"/>
        <v>58.333333333333336</v>
      </c>
      <c r="AI24">
        <v>10964.74</v>
      </c>
      <c r="AJ24">
        <f t="shared" si="16"/>
        <v>52.5</v>
      </c>
      <c r="AK24">
        <v>28605.72</v>
      </c>
      <c r="AL24">
        <f t="shared" si="17"/>
        <v>37.5</v>
      </c>
      <c r="AM24">
        <v>11208.27</v>
      </c>
      <c r="AN24">
        <f t="shared" si="18"/>
        <v>52.5</v>
      </c>
      <c r="AO24">
        <v>8217.0300000000007</v>
      </c>
      <c r="AP24">
        <f t="shared" si="19"/>
        <v>60</v>
      </c>
      <c r="AQ24">
        <v>9488</v>
      </c>
      <c r="AR24">
        <f t="shared" si="20"/>
        <v>67.741935483870961</v>
      </c>
      <c r="AS24">
        <v>7340.65</v>
      </c>
      <c r="AT24">
        <f t="shared" si="21"/>
        <v>56.756756756756758</v>
      </c>
      <c r="AU24">
        <v>11168.54</v>
      </c>
      <c r="AV24">
        <f t="shared" si="22"/>
        <v>43.75</v>
      </c>
      <c r="AW24">
        <v>9920.39</v>
      </c>
      <c r="AX24">
        <f t="shared" si="23"/>
        <v>51.219512195121951</v>
      </c>
      <c r="AY24">
        <v>18023.560000000001</v>
      </c>
    </row>
    <row r="25" spans="1:51" x14ac:dyDescent="0.65">
      <c r="A25">
        <v>2.42</v>
      </c>
      <c r="B25">
        <f t="shared" si="0"/>
        <v>32.352941176470587</v>
      </c>
      <c r="C25">
        <v>7046.72</v>
      </c>
      <c r="D25">
        <f t="shared" si="1"/>
        <v>13.664596273291924</v>
      </c>
      <c r="E25">
        <v>3733.23</v>
      </c>
      <c r="F25">
        <f t="shared" si="2"/>
        <v>44.897959183673471</v>
      </c>
      <c r="G25">
        <v>4375.83</v>
      </c>
      <c r="H25">
        <f t="shared" si="3"/>
        <v>47.826086956521742</v>
      </c>
      <c r="I25">
        <v>5085.25</v>
      </c>
      <c r="J25">
        <f t="shared" si="4"/>
        <v>50</v>
      </c>
      <c r="K25">
        <v>6972.66</v>
      </c>
      <c r="L25">
        <f t="shared" si="5"/>
        <v>47.826086956521742</v>
      </c>
      <c r="M25">
        <v>5787.51</v>
      </c>
      <c r="N25">
        <f t="shared" si="6"/>
        <v>39.285714285714285</v>
      </c>
      <c r="O25">
        <v>4475.84</v>
      </c>
      <c r="P25">
        <f t="shared" si="7"/>
        <v>27.499999999999996</v>
      </c>
      <c r="Q25">
        <v>3545.93</v>
      </c>
      <c r="R25">
        <f t="shared" si="8"/>
        <v>50</v>
      </c>
      <c r="S25">
        <v>7128.26</v>
      </c>
      <c r="T25">
        <f t="shared" si="9"/>
        <v>47.826086956521742</v>
      </c>
      <c r="U25">
        <v>9181.08</v>
      </c>
      <c r="V25">
        <f t="shared" si="10"/>
        <v>47.826086956521742</v>
      </c>
      <c r="W25">
        <v>7738.82</v>
      </c>
      <c r="X25">
        <f t="shared" si="11"/>
        <v>84.615384615384613</v>
      </c>
      <c r="Y25">
        <v>19848.04</v>
      </c>
      <c r="Z25">
        <f t="shared" si="12"/>
        <v>32.352941176470587</v>
      </c>
      <c r="AA25">
        <v>9513.7900000000009</v>
      </c>
      <c r="AB25" s="3">
        <f t="shared" si="13"/>
        <v>64.705882352941174</v>
      </c>
      <c r="AC25" s="3">
        <v>31665.01</v>
      </c>
      <c r="AD25">
        <f t="shared" si="14"/>
        <v>37.288135593220332</v>
      </c>
      <c r="AE25">
        <v>6675.04</v>
      </c>
      <c r="AF25">
        <f t="shared" si="14"/>
        <v>37.288135593220332</v>
      </c>
      <c r="AG25">
        <v>4241.97</v>
      </c>
      <c r="AH25">
        <f t="shared" si="15"/>
        <v>61.111111111111107</v>
      </c>
      <c r="AI25">
        <v>9745.2800000000007</v>
      </c>
      <c r="AJ25">
        <f t="shared" si="16"/>
        <v>54.999999999999993</v>
      </c>
      <c r="AK25">
        <v>23860.3</v>
      </c>
      <c r="AL25">
        <f t="shared" si="17"/>
        <v>39.285714285714285</v>
      </c>
      <c r="AM25">
        <v>10749.05</v>
      </c>
      <c r="AN25">
        <f t="shared" si="18"/>
        <v>54.999999999999993</v>
      </c>
      <c r="AO25">
        <v>8463.83</v>
      </c>
      <c r="AP25">
        <f t="shared" si="19"/>
        <v>62.857142857142854</v>
      </c>
      <c r="AQ25">
        <v>10086.93</v>
      </c>
      <c r="AR25">
        <f t="shared" si="20"/>
        <v>70.967741935483858</v>
      </c>
      <c r="AS25">
        <v>6677.37</v>
      </c>
      <c r="AT25">
        <f t="shared" si="21"/>
        <v>59.459459459459453</v>
      </c>
      <c r="AU25">
        <v>10163.52</v>
      </c>
      <c r="AV25">
        <f t="shared" si="22"/>
        <v>45.833333333333329</v>
      </c>
      <c r="AW25">
        <v>9770.32</v>
      </c>
      <c r="AX25">
        <f t="shared" si="23"/>
        <v>53.658536585365859</v>
      </c>
      <c r="AY25">
        <v>17950.7</v>
      </c>
    </row>
    <row r="26" spans="1:51" x14ac:dyDescent="0.65">
      <c r="A26">
        <v>2.5299999999999998</v>
      </c>
      <c r="B26">
        <f t="shared" si="0"/>
        <v>33.823529411764703</v>
      </c>
      <c r="C26">
        <v>6746.23</v>
      </c>
      <c r="D26">
        <f t="shared" si="1"/>
        <v>14.285714285714285</v>
      </c>
      <c r="E26">
        <v>3889.87</v>
      </c>
      <c r="F26">
        <f t="shared" si="2"/>
        <v>46.938775510204081</v>
      </c>
      <c r="G26">
        <v>4407.66</v>
      </c>
      <c r="H26">
        <f t="shared" si="3"/>
        <v>50</v>
      </c>
      <c r="I26">
        <v>5212.7700000000004</v>
      </c>
      <c r="J26">
        <f t="shared" si="4"/>
        <v>52.272727272727273</v>
      </c>
      <c r="K26">
        <v>7448.2</v>
      </c>
      <c r="L26">
        <f t="shared" si="5"/>
        <v>50</v>
      </c>
      <c r="M26">
        <v>5778.22</v>
      </c>
      <c r="N26">
        <f t="shared" si="6"/>
        <v>41.071428571428569</v>
      </c>
      <c r="O26">
        <v>4088</v>
      </c>
      <c r="P26">
        <f t="shared" si="7"/>
        <v>28.749999999999996</v>
      </c>
      <c r="Q26">
        <v>3682.03</v>
      </c>
      <c r="R26">
        <f t="shared" si="8"/>
        <v>52.272727272727273</v>
      </c>
      <c r="S26">
        <v>7188.13</v>
      </c>
      <c r="T26">
        <f t="shared" si="9"/>
        <v>50</v>
      </c>
      <c r="U26">
        <v>9050.25</v>
      </c>
      <c r="V26">
        <f t="shared" si="10"/>
        <v>50</v>
      </c>
      <c r="W26">
        <v>8000.29</v>
      </c>
      <c r="X26">
        <f t="shared" si="11"/>
        <v>88.461538461538453</v>
      </c>
      <c r="Y26">
        <v>17753.189999999999</v>
      </c>
      <c r="Z26">
        <f t="shared" si="12"/>
        <v>33.823529411764703</v>
      </c>
      <c r="AA26">
        <v>8441.91</v>
      </c>
      <c r="AB26" s="3">
        <f t="shared" si="13"/>
        <v>67.647058823529406</v>
      </c>
      <c r="AC26" s="3">
        <v>31841.439999999999</v>
      </c>
      <c r="AD26">
        <f t="shared" si="14"/>
        <v>38.983050847457626</v>
      </c>
      <c r="AE26">
        <v>6977.8</v>
      </c>
      <c r="AF26">
        <f t="shared" si="14"/>
        <v>38.983050847457626</v>
      </c>
      <c r="AG26">
        <v>4266.03</v>
      </c>
      <c r="AH26">
        <f t="shared" si="15"/>
        <v>63.888888888888886</v>
      </c>
      <c r="AI26">
        <v>8926.5499999999993</v>
      </c>
      <c r="AJ26">
        <f t="shared" si="16"/>
        <v>57.499999999999993</v>
      </c>
      <c r="AK26">
        <v>20365.63</v>
      </c>
      <c r="AL26">
        <f t="shared" si="17"/>
        <v>41.071428571428569</v>
      </c>
      <c r="AM26">
        <v>9774.58</v>
      </c>
      <c r="AN26">
        <f t="shared" si="18"/>
        <v>57.499999999999993</v>
      </c>
      <c r="AO26">
        <v>8113.14</v>
      </c>
      <c r="AP26">
        <f t="shared" si="19"/>
        <v>65.714285714285708</v>
      </c>
      <c r="AQ26">
        <v>10141.4</v>
      </c>
      <c r="AR26">
        <f t="shared" si="20"/>
        <v>74.193548387096769</v>
      </c>
      <c r="AS26">
        <v>6526.97</v>
      </c>
      <c r="AT26">
        <f t="shared" si="21"/>
        <v>62.162162162162147</v>
      </c>
      <c r="AU26">
        <v>9015.73</v>
      </c>
      <c r="AV26">
        <f t="shared" si="22"/>
        <v>47.916666666666664</v>
      </c>
      <c r="AW26">
        <v>9516.73</v>
      </c>
      <c r="AX26">
        <f t="shared" si="23"/>
        <v>56.097560975609753</v>
      </c>
      <c r="AY26">
        <v>18109.11</v>
      </c>
    </row>
    <row r="27" spans="1:51" x14ac:dyDescent="0.65">
      <c r="A27">
        <v>2.64</v>
      </c>
      <c r="B27">
        <f t="shared" si="0"/>
        <v>35.294117647058826</v>
      </c>
      <c r="C27">
        <v>6363.15</v>
      </c>
      <c r="D27">
        <f t="shared" si="1"/>
        <v>14.906832298136646</v>
      </c>
      <c r="E27">
        <v>4131.58</v>
      </c>
      <c r="F27">
        <f t="shared" si="2"/>
        <v>48.979591836734699</v>
      </c>
      <c r="G27">
        <v>4438.7700000000004</v>
      </c>
      <c r="H27">
        <f t="shared" si="3"/>
        <v>52.173913043478272</v>
      </c>
      <c r="I27">
        <v>5161.75</v>
      </c>
      <c r="J27">
        <f t="shared" si="4"/>
        <v>54.545454545454554</v>
      </c>
      <c r="K27">
        <v>7051.27</v>
      </c>
      <c r="L27">
        <f t="shared" si="5"/>
        <v>52.173913043478272</v>
      </c>
      <c r="M27">
        <v>5564.09</v>
      </c>
      <c r="N27">
        <f t="shared" si="6"/>
        <v>42.857142857142861</v>
      </c>
      <c r="O27">
        <v>3891.84</v>
      </c>
      <c r="P27">
        <f t="shared" si="7"/>
        <v>30</v>
      </c>
      <c r="Q27">
        <v>3600.5</v>
      </c>
      <c r="R27">
        <f t="shared" si="8"/>
        <v>54.545454545454554</v>
      </c>
      <c r="S27">
        <v>6975.33</v>
      </c>
      <c r="T27">
        <f t="shared" si="9"/>
        <v>52.173913043478272</v>
      </c>
      <c r="U27">
        <v>8520.49</v>
      </c>
      <c r="V27">
        <f t="shared" si="10"/>
        <v>52.173913043478272</v>
      </c>
      <c r="W27">
        <v>7959.09</v>
      </c>
      <c r="X27">
        <f t="shared" si="11"/>
        <v>92.307692307692307</v>
      </c>
      <c r="Y27">
        <v>16541</v>
      </c>
      <c r="Z27">
        <f t="shared" si="12"/>
        <v>35.294117647058826</v>
      </c>
      <c r="AA27">
        <v>9070.08</v>
      </c>
      <c r="AB27" s="3">
        <f t="shared" si="13"/>
        <v>70.588235294117652</v>
      </c>
      <c r="AC27" s="3">
        <v>37319.54</v>
      </c>
      <c r="AD27">
        <f t="shared" si="14"/>
        <v>40.677966101694921</v>
      </c>
      <c r="AE27">
        <v>7247.6</v>
      </c>
      <c r="AF27">
        <f t="shared" si="14"/>
        <v>40.677966101694921</v>
      </c>
      <c r="AG27">
        <v>4331.5600000000004</v>
      </c>
      <c r="AH27">
        <f t="shared" si="15"/>
        <v>66.666666666666671</v>
      </c>
      <c r="AI27">
        <v>8216.49</v>
      </c>
      <c r="AJ27">
        <f t="shared" si="16"/>
        <v>60</v>
      </c>
      <c r="AK27">
        <v>18906.669999999998</v>
      </c>
      <c r="AL27">
        <f t="shared" si="17"/>
        <v>42.857142857142861</v>
      </c>
      <c r="AM27">
        <v>9246.7900000000009</v>
      </c>
      <c r="AN27">
        <f t="shared" si="18"/>
        <v>60</v>
      </c>
      <c r="AO27">
        <v>7367.02</v>
      </c>
      <c r="AP27">
        <f t="shared" si="19"/>
        <v>68.571428571428569</v>
      </c>
      <c r="AQ27">
        <v>9714.6299999999992</v>
      </c>
      <c r="AR27">
        <f t="shared" si="20"/>
        <v>77.41935483870968</v>
      </c>
      <c r="AS27">
        <v>6193.6</v>
      </c>
      <c r="AT27">
        <f t="shared" si="21"/>
        <v>64.86486486486487</v>
      </c>
      <c r="AU27">
        <v>8522.91</v>
      </c>
      <c r="AV27">
        <f t="shared" si="22"/>
        <v>50</v>
      </c>
      <c r="AW27">
        <v>9131.74</v>
      </c>
      <c r="AX27">
        <f t="shared" si="23"/>
        <v>58.536585365853668</v>
      </c>
      <c r="AY27">
        <v>17895.54</v>
      </c>
    </row>
    <row r="28" spans="1:51" x14ac:dyDescent="0.65">
      <c r="A28">
        <v>2.75</v>
      </c>
      <c r="B28">
        <f t="shared" si="0"/>
        <v>36.764705882352935</v>
      </c>
      <c r="C28">
        <v>6058.76</v>
      </c>
      <c r="D28">
        <f t="shared" si="1"/>
        <v>15.527950310559005</v>
      </c>
      <c r="E28">
        <v>3709.14</v>
      </c>
      <c r="F28">
        <f t="shared" si="2"/>
        <v>51.020408163265309</v>
      </c>
      <c r="G28">
        <v>4593.6000000000004</v>
      </c>
      <c r="H28">
        <f t="shared" si="3"/>
        <v>54.34782608695653</v>
      </c>
      <c r="I28">
        <v>4862.3</v>
      </c>
      <c r="J28">
        <f t="shared" si="4"/>
        <v>56.81818181818182</v>
      </c>
      <c r="K28">
        <v>6995.23</v>
      </c>
      <c r="L28">
        <f t="shared" si="5"/>
        <v>54.34782608695653</v>
      </c>
      <c r="M28">
        <v>5593.46</v>
      </c>
      <c r="N28">
        <f t="shared" si="6"/>
        <v>44.642857142857139</v>
      </c>
      <c r="O28">
        <v>4076.16</v>
      </c>
      <c r="P28">
        <f t="shared" si="7"/>
        <v>31.25</v>
      </c>
      <c r="Q28">
        <v>3662.92</v>
      </c>
      <c r="R28">
        <f t="shared" si="8"/>
        <v>56.81818181818182</v>
      </c>
      <c r="S28">
        <v>6630.23</v>
      </c>
      <c r="T28">
        <f t="shared" si="9"/>
        <v>54.34782608695653</v>
      </c>
      <c r="U28">
        <v>7923.34</v>
      </c>
      <c r="V28">
        <f t="shared" si="10"/>
        <v>54.34782608695653</v>
      </c>
      <c r="W28">
        <v>8207.9599999999991</v>
      </c>
      <c r="X28">
        <f t="shared" si="11"/>
        <v>96.15384615384616</v>
      </c>
      <c r="Y28">
        <v>15707.38</v>
      </c>
      <c r="Z28">
        <f t="shared" si="12"/>
        <v>36.764705882352935</v>
      </c>
      <c r="AA28">
        <v>8948.32</v>
      </c>
      <c r="AB28" s="3">
        <f t="shared" si="13"/>
        <v>73.52941176470587</v>
      </c>
      <c r="AC28" s="3">
        <v>42344.39</v>
      </c>
      <c r="AD28">
        <f t="shared" si="14"/>
        <v>42.372881355932201</v>
      </c>
      <c r="AE28">
        <v>6933.06</v>
      </c>
      <c r="AF28">
        <f t="shared" si="14"/>
        <v>42.372881355932201</v>
      </c>
      <c r="AG28">
        <v>4814.63</v>
      </c>
      <c r="AH28">
        <f t="shared" si="15"/>
        <v>69.444444444444443</v>
      </c>
      <c r="AI28">
        <v>8170.4</v>
      </c>
      <c r="AJ28">
        <f t="shared" si="16"/>
        <v>62.5</v>
      </c>
      <c r="AK28">
        <v>19911.939999999999</v>
      </c>
      <c r="AL28">
        <f t="shared" si="17"/>
        <v>44.642857142857139</v>
      </c>
      <c r="AM28">
        <v>9293.6200000000008</v>
      </c>
      <c r="AN28">
        <f t="shared" si="18"/>
        <v>62.5</v>
      </c>
      <c r="AO28">
        <v>6888.69</v>
      </c>
      <c r="AP28">
        <f t="shared" si="19"/>
        <v>71.428571428571431</v>
      </c>
      <c r="AQ28">
        <v>9390.36</v>
      </c>
      <c r="AR28">
        <f t="shared" si="20"/>
        <v>80.645161290322577</v>
      </c>
      <c r="AS28">
        <v>5872</v>
      </c>
      <c r="AT28">
        <f t="shared" si="21"/>
        <v>67.567567567567565</v>
      </c>
      <c r="AU28">
        <v>7996.31</v>
      </c>
      <c r="AV28">
        <f t="shared" si="22"/>
        <v>52.083333333333329</v>
      </c>
      <c r="AW28">
        <v>8703.06</v>
      </c>
      <c r="AX28">
        <f t="shared" si="23"/>
        <v>60.975609756097562</v>
      </c>
      <c r="AY28">
        <v>17367.97</v>
      </c>
    </row>
    <row r="29" spans="1:51" x14ac:dyDescent="0.65">
      <c r="A29">
        <v>2.86</v>
      </c>
      <c r="B29">
        <f t="shared" si="0"/>
        <v>38.235294117647058</v>
      </c>
      <c r="C29">
        <v>5672.39</v>
      </c>
      <c r="D29">
        <f t="shared" si="1"/>
        <v>16.149068322981364</v>
      </c>
      <c r="E29">
        <v>3682.4</v>
      </c>
      <c r="F29">
        <f t="shared" si="2"/>
        <v>53.061224489795919</v>
      </c>
      <c r="G29">
        <v>4692.6099999999997</v>
      </c>
      <c r="H29">
        <f t="shared" si="3"/>
        <v>56.521739130434788</v>
      </c>
      <c r="I29">
        <v>4886.6099999999997</v>
      </c>
      <c r="J29">
        <f t="shared" si="4"/>
        <v>59.090909090909093</v>
      </c>
      <c r="K29">
        <v>7143.93</v>
      </c>
      <c r="L29">
        <f t="shared" si="5"/>
        <v>56.521739130434788</v>
      </c>
      <c r="M29">
        <v>5683.98</v>
      </c>
      <c r="N29">
        <f t="shared" si="6"/>
        <v>46.428571428571423</v>
      </c>
      <c r="O29">
        <v>3954.56</v>
      </c>
      <c r="P29">
        <f t="shared" si="7"/>
        <v>32.499999999999993</v>
      </c>
      <c r="Q29">
        <v>3592.7</v>
      </c>
      <c r="R29">
        <f t="shared" si="8"/>
        <v>59.090909090909093</v>
      </c>
      <c r="S29">
        <v>6165.17</v>
      </c>
      <c r="T29">
        <f t="shared" si="9"/>
        <v>56.521739130434788</v>
      </c>
      <c r="U29">
        <v>7539.98</v>
      </c>
      <c r="V29">
        <f t="shared" si="10"/>
        <v>56.521739130434788</v>
      </c>
      <c r="W29">
        <v>8381.24</v>
      </c>
      <c r="X29">
        <f t="shared" si="11"/>
        <v>100</v>
      </c>
      <c r="Y29">
        <v>15661.68</v>
      </c>
      <c r="Z29">
        <f t="shared" si="12"/>
        <v>38.235294117647058</v>
      </c>
      <c r="AA29">
        <v>8365.2000000000007</v>
      </c>
      <c r="AB29" s="3">
        <f t="shared" si="13"/>
        <v>76.470588235294116</v>
      </c>
      <c r="AC29" s="3">
        <v>41920.449999999997</v>
      </c>
      <c r="AD29">
        <f t="shared" si="14"/>
        <v>44.067796610169488</v>
      </c>
      <c r="AE29">
        <v>7346.64</v>
      </c>
      <c r="AF29">
        <f t="shared" si="14"/>
        <v>44.067796610169488</v>
      </c>
      <c r="AG29">
        <v>5388.96</v>
      </c>
      <c r="AH29">
        <f t="shared" si="15"/>
        <v>72.222222222222214</v>
      </c>
      <c r="AI29">
        <v>8651.02</v>
      </c>
      <c r="AJ29">
        <f t="shared" si="16"/>
        <v>64.999999999999986</v>
      </c>
      <c r="AK29">
        <v>21487.45</v>
      </c>
      <c r="AL29">
        <f t="shared" si="17"/>
        <v>46.428571428571423</v>
      </c>
      <c r="AM29">
        <v>9197.7999999999993</v>
      </c>
      <c r="AN29">
        <f t="shared" si="18"/>
        <v>64.999999999999986</v>
      </c>
      <c r="AO29">
        <v>6886.54</v>
      </c>
      <c r="AP29">
        <f t="shared" si="19"/>
        <v>74.285714285714278</v>
      </c>
      <c r="AQ29">
        <v>9321.01</v>
      </c>
      <c r="AR29">
        <f t="shared" si="20"/>
        <v>83.870967741935473</v>
      </c>
      <c r="AS29">
        <v>5217.6000000000004</v>
      </c>
      <c r="AT29">
        <f t="shared" si="21"/>
        <v>70.27027027027026</v>
      </c>
      <c r="AU29">
        <v>8194.3700000000008</v>
      </c>
      <c r="AV29">
        <f t="shared" si="22"/>
        <v>54.166666666666664</v>
      </c>
      <c r="AW29">
        <v>8521.31</v>
      </c>
      <c r="AX29">
        <f t="shared" si="23"/>
        <v>63.414634146341463</v>
      </c>
      <c r="AY29">
        <v>17195.87</v>
      </c>
    </row>
    <row r="30" spans="1:51" x14ac:dyDescent="0.65">
      <c r="A30">
        <v>2.97</v>
      </c>
      <c r="B30">
        <f t="shared" si="0"/>
        <v>39.705882352941174</v>
      </c>
      <c r="C30">
        <v>5549.11</v>
      </c>
      <c r="D30">
        <f t="shared" si="1"/>
        <v>16.770186335403729</v>
      </c>
      <c r="E30">
        <v>3811.76</v>
      </c>
      <c r="F30">
        <f t="shared" si="2"/>
        <v>55.102040816326536</v>
      </c>
      <c r="G30">
        <v>4786.25</v>
      </c>
      <c r="H30">
        <f t="shared" si="3"/>
        <v>58.695652173913047</v>
      </c>
      <c r="I30">
        <v>5136.8100000000004</v>
      </c>
      <c r="J30">
        <f t="shared" si="4"/>
        <v>61.363636363636367</v>
      </c>
      <c r="K30">
        <v>7602.38</v>
      </c>
      <c r="L30">
        <f t="shared" si="5"/>
        <v>58.695652173913047</v>
      </c>
      <c r="M30">
        <v>5652.81</v>
      </c>
      <c r="N30">
        <f t="shared" si="6"/>
        <v>48.214285714285715</v>
      </c>
      <c r="O30">
        <v>3763.84</v>
      </c>
      <c r="P30">
        <f t="shared" si="7"/>
        <v>33.75</v>
      </c>
      <c r="Q30">
        <v>3665.71</v>
      </c>
      <c r="R30">
        <f t="shared" si="8"/>
        <v>61.363636363636367</v>
      </c>
      <c r="S30">
        <v>5770.13</v>
      </c>
      <c r="T30">
        <f t="shared" si="9"/>
        <v>58.695652173913047</v>
      </c>
      <c r="U30">
        <v>7175.81</v>
      </c>
      <c r="V30">
        <f t="shared" si="10"/>
        <v>58.695652173913047</v>
      </c>
      <c r="W30">
        <v>8321.2800000000007</v>
      </c>
      <c r="Z30">
        <f t="shared" si="12"/>
        <v>39.705882352941174</v>
      </c>
      <c r="AA30">
        <v>8469.1299999999992</v>
      </c>
      <c r="AB30" s="3">
        <f t="shared" si="13"/>
        <v>79.411764705882348</v>
      </c>
      <c r="AC30" s="3">
        <v>40054.69</v>
      </c>
      <c r="AD30">
        <f t="shared" si="14"/>
        <v>45.762711864406782</v>
      </c>
      <c r="AE30">
        <v>7323.05</v>
      </c>
      <c r="AF30">
        <f t="shared" si="14"/>
        <v>45.762711864406782</v>
      </c>
      <c r="AG30">
        <v>5419.08</v>
      </c>
      <c r="AH30">
        <f t="shared" si="15"/>
        <v>75.000000000000014</v>
      </c>
      <c r="AI30">
        <v>9580.76</v>
      </c>
      <c r="AJ30">
        <f t="shared" si="16"/>
        <v>67.5</v>
      </c>
      <c r="AK30">
        <v>24069.87</v>
      </c>
      <c r="AL30">
        <f t="shared" si="17"/>
        <v>48.214285714285715</v>
      </c>
      <c r="AM30">
        <v>8988.3700000000008</v>
      </c>
      <c r="AN30">
        <f t="shared" si="18"/>
        <v>67.5</v>
      </c>
      <c r="AO30">
        <v>6750.65</v>
      </c>
      <c r="AP30">
        <f t="shared" si="19"/>
        <v>77.142857142857153</v>
      </c>
      <c r="AQ30">
        <v>9569.6200000000008</v>
      </c>
      <c r="AR30">
        <f t="shared" si="20"/>
        <v>87.096774193548384</v>
      </c>
      <c r="AS30">
        <v>5123.2</v>
      </c>
      <c r="AT30">
        <f t="shared" si="21"/>
        <v>72.972972972972968</v>
      </c>
      <c r="AU30">
        <v>8983.09</v>
      </c>
      <c r="AV30">
        <f t="shared" si="22"/>
        <v>56.25</v>
      </c>
      <c r="AW30">
        <v>7872.17</v>
      </c>
      <c r="AX30">
        <f t="shared" si="23"/>
        <v>65.853658536585371</v>
      </c>
      <c r="AY30">
        <v>17163.8</v>
      </c>
    </row>
    <row r="31" spans="1:51" x14ac:dyDescent="0.65">
      <c r="A31">
        <v>3.08</v>
      </c>
      <c r="B31">
        <f t="shared" si="0"/>
        <v>41.17647058823529</v>
      </c>
      <c r="C31">
        <v>5538.8</v>
      </c>
      <c r="D31">
        <f t="shared" si="1"/>
        <v>17.391304347826086</v>
      </c>
      <c r="E31">
        <v>3805.67</v>
      </c>
      <c r="F31">
        <f t="shared" si="2"/>
        <v>57.142857142857153</v>
      </c>
      <c r="G31">
        <v>4611.3500000000004</v>
      </c>
      <c r="H31">
        <f t="shared" si="3"/>
        <v>60.869565217391312</v>
      </c>
      <c r="I31">
        <v>5695.88</v>
      </c>
      <c r="J31">
        <f t="shared" si="4"/>
        <v>63.636363636363633</v>
      </c>
      <c r="K31">
        <v>7170.63</v>
      </c>
      <c r="L31">
        <f t="shared" si="5"/>
        <v>60.869565217391312</v>
      </c>
      <c r="M31">
        <v>5684.82</v>
      </c>
      <c r="N31">
        <f t="shared" si="6"/>
        <v>50</v>
      </c>
      <c r="O31">
        <v>3665.92</v>
      </c>
      <c r="P31">
        <f t="shared" si="7"/>
        <v>35</v>
      </c>
      <c r="Q31">
        <v>3755.35</v>
      </c>
      <c r="R31">
        <f t="shared" si="8"/>
        <v>63.636363636363633</v>
      </c>
      <c r="S31">
        <v>5308.21</v>
      </c>
      <c r="T31">
        <f t="shared" si="9"/>
        <v>60.869565217391312</v>
      </c>
      <c r="U31">
        <v>7233.87</v>
      </c>
      <c r="V31">
        <f t="shared" si="10"/>
        <v>60.869565217391312</v>
      </c>
      <c r="W31">
        <v>8170.27</v>
      </c>
      <c r="Z31">
        <f t="shared" si="12"/>
        <v>41.17647058823529</v>
      </c>
      <c r="AA31">
        <v>8210.75</v>
      </c>
      <c r="AB31" s="3">
        <f t="shared" si="13"/>
        <v>82.35294117647058</v>
      </c>
      <c r="AC31" s="3">
        <v>35270.21</v>
      </c>
      <c r="AD31">
        <f t="shared" si="14"/>
        <v>47.457627118644069</v>
      </c>
      <c r="AE31">
        <v>6991.72</v>
      </c>
      <c r="AF31">
        <f t="shared" si="14"/>
        <v>47.457627118644069</v>
      </c>
      <c r="AG31">
        <v>5174.5</v>
      </c>
      <c r="AH31">
        <f t="shared" si="15"/>
        <v>77.777777777777786</v>
      </c>
      <c r="AI31">
        <v>12141.79</v>
      </c>
      <c r="AJ31">
        <f t="shared" si="16"/>
        <v>70</v>
      </c>
      <c r="AK31">
        <v>25063.200000000001</v>
      </c>
      <c r="AL31">
        <f t="shared" si="17"/>
        <v>50</v>
      </c>
      <c r="AM31">
        <v>8429.0400000000009</v>
      </c>
      <c r="AN31">
        <f t="shared" si="18"/>
        <v>70</v>
      </c>
      <c r="AO31">
        <v>6600.64</v>
      </c>
      <c r="AP31">
        <f t="shared" si="19"/>
        <v>80</v>
      </c>
      <c r="AQ31">
        <v>10319.120000000001</v>
      </c>
      <c r="AR31">
        <f t="shared" si="20"/>
        <v>90.322580645161281</v>
      </c>
      <c r="AS31">
        <v>5165.6000000000004</v>
      </c>
      <c r="AT31">
        <f t="shared" si="21"/>
        <v>75.675675675675663</v>
      </c>
      <c r="AU31">
        <v>10697.83</v>
      </c>
      <c r="AV31">
        <f t="shared" si="22"/>
        <v>58.333333333333336</v>
      </c>
      <c r="AW31">
        <v>6816.48</v>
      </c>
      <c r="AX31">
        <f t="shared" si="23"/>
        <v>68.292682926829272</v>
      </c>
      <c r="AY31">
        <v>17222.38</v>
      </c>
    </row>
    <row r="32" spans="1:51" x14ac:dyDescent="0.65">
      <c r="A32">
        <v>3.19</v>
      </c>
      <c r="B32">
        <f t="shared" si="0"/>
        <v>42.647058823529413</v>
      </c>
      <c r="C32">
        <v>5475.35</v>
      </c>
      <c r="D32">
        <f t="shared" si="1"/>
        <v>18.012422360248443</v>
      </c>
      <c r="E32">
        <v>3729.51</v>
      </c>
      <c r="F32">
        <f t="shared" si="2"/>
        <v>59.183673469387756</v>
      </c>
      <c r="G32">
        <v>4467.12</v>
      </c>
      <c r="H32">
        <f t="shared" si="3"/>
        <v>63.04347826086957</v>
      </c>
      <c r="I32">
        <v>6226.32</v>
      </c>
      <c r="J32">
        <f t="shared" si="4"/>
        <v>65.909090909090907</v>
      </c>
      <c r="K32">
        <v>6654</v>
      </c>
      <c r="L32">
        <f t="shared" si="5"/>
        <v>63.04347826086957</v>
      </c>
      <c r="M32">
        <v>5932.88</v>
      </c>
      <c r="N32">
        <f t="shared" si="6"/>
        <v>51.785714285714278</v>
      </c>
      <c r="O32">
        <v>3773.76</v>
      </c>
      <c r="P32">
        <f t="shared" si="7"/>
        <v>36.25</v>
      </c>
      <c r="Q32">
        <v>3612.52</v>
      </c>
      <c r="R32">
        <f t="shared" si="8"/>
        <v>65.909090909090907</v>
      </c>
      <c r="S32">
        <v>5044.66</v>
      </c>
      <c r="T32">
        <f t="shared" si="9"/>
        <v>63.04347826086957</v>
      </c>
      <c r="U32">
        <v>7681.72</v>
      </c>
      <c r="V32">
        <f t="shared" si="10"/>
        <v>63.04347826086957</v>
      </c>
      <c r="W32">
        <v>7953.84</v>
      </c>
      <c r="Z32">
        <f t="shared" si="12"/>
        <v>42.647058823529413</v>
      </c>
      <c r="AA32">
        <v>7777.53</v>
      </c>
      <c r="AB32" s="3">
        <f t="shared" si="13"/>
        <v>85.294117647058826</v>
      </c>
      <c r="AC32" s="3">
        <v>32113.33</v>
      </c>
      <c r="AD32">
        <f t="shared" si="14"/>
        <v>49.152542372881349</v>
      </c>
      <c r="AE32">
        <v>6756.58</v>
      </c>
      <c r="AF32">
        <f t="shared" si="14"/>
        <v>49.152542372881349</v>
      </c>
      <c r="AG32">
        <v>4837.24</v>
      </c>
      <c r="AH32">
        <f t="shared" si="15"/>
        <v>80.555555555555557</v>
      </c>
      <c r="AI32">
        <v>14533.56</v>
      </c>
      <c r="AJ32">
        <f t="shared" si="16"/>
        <v>72.5</v>
      </c>
      <c r="AK32">
        <v>23344.799999999999</v>
      </c>
      <c r="AL32">
        <f t="shared" si="17"/>
        <v>51.785714285714278</v>
      </c>
      <c r="AM32">
        <v>7547.84</v>
      </c>
      <c r="AN32">
        <f t="shared" si="18"/>
        <v>72.5</v>
      </c>
      <c r="AO32">
        <v>6733.26</v>
      </c>
      <c r="AP32">
        <f t="shared" si="19"/>
        <v>82.857142857142847</v>
      </c>
      <c r="AQ32">
        <v>11090.29</v>
      </c>
      <c r="AR32">
        <f t="shared" si="20"/>
        <v>93.548387096774192</v>
      </c>
      <c r="AS32">
        <v>5320</v>
      </c>
      <c r="AT32">
        <f t="shared" si="21"/>
        <v>78.378378378378372</v>
      </c>
      <c r="AU32">
        <v>13041.7</v>
      </c>
      <c r="AV32">
        <f t="shared" si="22"/>
        <v>60.416666666666664</v>
      </c>
      <c r="AW32">
        <v>6833.41</v>
      </c>
      <c r="AX32">
        <f t="shared" si="23"/>
        <v>70.731707317073173</v>
      </c>
      <c r="AY32">
        <v>17856</v>
      </c>
    </row>
    <row r="33" spans="1:51" x14ac:dyDescent="0.65">
      <c r="A33">
        <v>3.3</v>
      </c>
      <c r="B33">
        <f t="shared" si="0"/>
        <v>44.117647058823522</v>
      </c>
      <c r="C33">
        <v>5384.57</v>
      </c>
      <c r="D33">
        <f t="shared" si="1"/>
        <v>18.633540372670808</v>
      </c>
      <c r="E33">
        <v>3768.51</v>
      </c>
      <c r="F33">
        <f t="shared" si="2"/>
        <v>61.224489795918366</v>
      </c>
      <c r="G33">
        <v>4386.5</v>
      </c>
      <c r="H33">
        <f t="shared" si="3"/>
        <v>65.217391304347828</v>
      </c>
      <c r="I33">
        <v>6343.15</v>
      </c>
      <c r="J33">
        <f t="shared" si="4"/>
        <v>68.181818181818173</v>
      </c>
      <c r="K33">
        <v>6140.29</v>
      </c>
      <c r="L33">
        <f t="shared" si="5"/>
        <v>65.217391304347828</v>
      </c>
      <c r="M33">
        <v>6414.45</v>
      </c>
      <c r="N33">
        <f t="shared" si="6"/>
        <v>53.571428571428569</v>
      </c>
      <c r="O33">
        <v>4073.92</v>
      </c>
      <c r="P33">
        <f t="shared" si="7"/>
        <v>37.499999999999993</v>
      </c>
      <c r="Q33">
        <v>3539.61</v>
      </c>
      <c r="R33">
        <f t="shared" si="8"/>
        <v>68.181818181818173</v>
      </c>
      <c r="S33">
        <v>5111.18</v>
      </c>
      <c r="T33">
        <f t="shared" si="9"/>
        <v>65.217391304347828</v>
      </c>
      <c r="U33">
        <v>8394.34</v>
      </c>
      <c r="V33">
        <f t="shared" si="10"/>
        <v>65.217391304347828</v>
      </c>
      <c r="W33">
        <v>7786.57</v>
      </c>
      <c r="Z33">
        <f t="shared" si="12"/>
        <v>44.117647058823522</v>
      </c>
      <c r="AA33">
        <v>7366.65</v>
      </c>
      <c r="AB33" s="3">
        <f t="shared" si="13"/>
        <v>88.235294117647044</v>
      </c>
      <c r="AC33" s="3">
        <v>31100.959999999999</v>
      </c>
      <c r="AD33">
        <f t="shared" si="14"/>
        <v>50.847457627118644</v>
      </c>
      <c r="AE33">
        <v>6385.04</v>
      </c>
      <c r="AF33">
        <f t="shared" si="14"/>
        <v>50.847457627118644</v>
      </c>
      <c r="AG33">
        <v>4947.92</v>
      </c>
      <c r="AH33">
        <f t="shared" si="15"/>
        <v>83.333333333333329</v>
      </c>
      <c r="AI33">
        <v>15073.88</v>
      </c>
      <c r="AJ33">
        <f t="shared" si="16"/>
        <v>74.999999999999986</v>
      </c>
      <c r="AK33">
        <v>20728</v>
      </c>
      <c r="AL33">
        <f t="shared" si="17"/>
        <v>53.571428571428569</v>
      </c>
      <c r="AM33">
        <v>6603.71</v>
      </c>
      <c r="AN33">
        <f t="shared" si="18"/>
        <v>74.999999999999986</v>
      </c>
      <c r="AO33">
        <v>6534.47</v>
      </c>
      <c r="AP33">
        <f t="shared" si="19"/>
        <v>85.714285714285708</v>
      </c>
      <c r="AQ33">
        <v>11189.68</v>
      </c>
      <c r="AR33">
        <f t="shared" si="20"/>
        <v>96.774193548387089</v>
      </c>
      <c r="AS33">
        <v>5480</v>
      </c>
      <c r="AT33">
        <f t="shared" si="21"/>
        <v>81.081081081081081</v>
      </c>
      <c r="AU33">
        <v>14359.03</v>
      </c>
      <c r="AV33">
        <f t="shared" si="22"/>
        <v>62.499999999999986</v>
      </c>
      <c r="AW33">
        <v>7105.12</v>
      </c>
      <c r="AX33">
        <f t="shared" si="23"/>
        <v>73.170731707317074</v>
      </c>
      <c r="AY33">
        <v>17783.740000000002</v>
      </c>
    </row>
    <row r="34" spans="1:51" x14ac:dyDescent="0.65">
      <c r="A34">
        <v>3.41</v>
      </c>
      <c r="B34">
        <f t="shared" si="0"/>
        <v>45.588235294117645</v>
      </c>
      <c r="C34">
        <v>5336.38</v>
      </c>
      <c r="D34">
        <f t="shared" si="1"/>
        <v>19.254658385093169</v>
      </c>
      <c r="E34">
        <v>3825.54</v>
      </c>
      <c r="F34">
        <f t="shared" si="2"/>
        <v>63.265306122448983</v>
      </c>
      <c r="G34">
        <v>4484.8900000000003</v>
      </c>
      <c r="H34">
        <f t="shared" si="3"/>
        <v>67.391304347826093</v>
      </c>
      <c r="I34">
        <v>6479.39</v>
      </c>
      <c r="J34">
        <f t="shared" si="4"/>
        <v>70.454545454545453</v>
      </c>
      <c r="K34">
        <v>5910.89</v>
      </c>
      <c r="L34">
        <f t="shared" si="5"/>
        <v>67.391304347826093</v>
      </c>
      <c r="M34">
        <v>6971.28</v>
      </c>
      <c r="N34">
        <f t="shared" si="6"/>
        <v>55.357142857142861</v>
      </c>
      <c r="O34">
        <v>4095.68</v>
      </c>
      <c r="P34">
        <f t="shared" si="7"/>
        <v>38.75</v>
      </c>
      <c r="Q34">
        <v>3505.63</v>
      </c>
      <c r="R34">
        <f t="shared" si="8"/>
        <v>70.454545454545453</v>
      </c>
      <c r="S34">
        <v>5512.32</v>
      </c>
      <c r="T34">
        <f t="shared" si="9"/>
        <v>67.391304347826093</v>
      </c>
      <c r="U34">
        <v>8976.26</v>
      </c>
      <c r="V34">
        <f t="shared" si="10"/>
        <v>67.391304347826093</v>
      </c>
      <c r="W34">
        <v>7510.33</v>
      </c>
      <c r="Z34">
        <f t="shared" si="12"/>
        <v>45.588235294117645</v>
      </c>
      <c r="AA34">
        <v>7025.32</v>
      </c>
      <c r="AB34" s="3">
        <f t="shared" si="13"/>
        <v>91.17647058823529</v>
      </c>
      <c r="AC34" s="3">
        <v>29807.14</v>
      </c>
      <c r="AD34">
        <f t="shared" si="14"/>
        <v>52.542372881355938</v>
      </c>
      <c r="AE34">
        <v>6152.3</v>
      </c>
      <c r="AF34">
        <f t="shared" si="14"/>
        <v>52.542372881355938</v>
      </c>
      <c r="AG34">
        <v>4701.17</v>
      </c>
      <c r="AH34">
        <f t="shared" si="15"/>
        <v>86.111111111111114</v>
      </c>
      <c r="AI34">
        <v>13245.45</v>
      </c>
      <c r="AJ34">
        <f t="shared" si="16"/>
        <v>77.5</v>
      </c>
      <c r="AK34">
        <v>19497.599999999999</v>
      </c>
      <c r="AL34">
        <f t="shared" si="17"/>
        <v>55.357142857142861</v>
      </c>
      <c r="AM34">
        <v>6251.74</v>
      </c>
      <c r="AN34">
        <f t="shared" si="18"/>
        <v>77.5</v>
      </c>
      <c r="AO34">
        <v>6806.18</v>
      </c>
      <c r="AP34">
        <f t="shared" si="19"/>
        <v>88.571428571428569</v>
      </c>
      <c r="AQ34">
        <v>10374.540000000001</v>
      </c>
      <c r="AR34">
        <f t="shared" si="20"/>
        <v>100</v>
      </c>
      <c r="AS34">
        <v>5108</v>
      </c>
      <c r="AT34">
        <f t="shared" si="21"/>
        <v>83.78378378378379</v>
      </c>
      <c r="AU34">
        <v>13050.46</v>
      </c>
      <c r="AV34">
        <f t="shared" si="22"/>
        <v>64.583333333333343</v>
      </c>
      <c r="AW34">
        <v>7857.81</v>
      </c>
      <c r="AX34">
        <f t="shared" si="23"/>
        <v>75.609756097560989</v>
      </c>
      <c r="AY34">
        <v>17489.13</v>
      </c>
    </row>
    <row r="35" spans="1:51" x14ac:dyDescent="0.65">
      <c r="A35">
        <v>3.52</v>
      </c>
      <c r="B35">
        <f t="shared" si="0"/>
        <v>47.058823529411761</v>
      </c>
      <c r="C35">
        <v>5781.8</v>
      </c>
      <c r="D35">
        <f t="shared" si="1"/>
        <v>19.875776397515526</v>
      </c>
      <c r="E35">
        <v>3753.81</v>
      </c>
      <c r="F35">
        <f t="shared" si="2"/>
        <v>65.306122448979593</v>
      </c>
      <c r="G35">
        <v>4316.4799999999996</v>
      </c>
      <c r="H35">
        <f t="shared" si="3"/>
        <v>69.565217391304358</v>
      </c>
      <c r="I35">
        <v>6360.93</v>
      </c>
      <c r="J35">
        <f t="shared" si="4"/>
        <v>72.727272727272734</v>
      </c>
      <c r="K35">
        <v>5700.58</v>
      </c>
      <c r="L35">
        <f t="shared" si="5"/>
        <v>69.565217391304358</v>
      </c>
      <c r="M35">
        <v>7361.25</v>
      </c>
      <c r="N35">
        <f t="shared" si="6"/>
        <v>57.142857142857139</v>
      </c>
      <c r="O35">
        <v>4001.92</v>
      </c>
      <c r="P35">
        <f t="shared" si="7"/>
        <v>40</v>
      </c>
      <c r="Q35">
        <v>3574.15</v>
      </c>
      <c r="R35">
        <f t="shared" si="8"/>
        <v>72.727272727272734</v>
      </c>
      <c r="S35">
        <v>6292.48</v>
      </c>
      <c r="T35">
        <f t="shared" si="9"/>
        <v>69.565217391304358</v>
      </c>
      <c r="U35">
        <v>9737.1200000000008</v>
      </c>
      <c r="V35">
        <f t="shared" si="10"/>
        <v>69.565217391304358</v>
      </c>
      <c r="W35">
        <v>7968.56</v>
      </c>
      <c r="Z35">
        <f t="shared" si="12"/>
        <v>47.058823529411761</v>
      </c>
      <c r="AA35">
        <v>6851.9</v>
      </c>
      <c r="AB35" s="3">
        <f t="shared" si="13"/>
        <v>94.117647058823522</v>
      </c>
      <c r="AC35" s="3">
        <v>28225.46</v>
      </c>
      <c r="AD35">
        <f t="shared" si="14"/>
        <v>54.237288135593218</v>
      </c>
      <c r="AE35">
        <v>5969.8</v>
      </c>
      <c r="AF35">
        <f t="shared" si="14"/>
        <v>54.237288135593218</v>
      </c>
      <c r="AG35">
        <v>4777.4399999999996</v>
      </c>
      <c r="AH35">
        <f t="shared" si="15"/>
        <v>88.8888888888889</v>
      </c>
      <c r="AI35">
        <v>11130.85</v>
      </c>
      <c r="AJ35">
        <f t="shared" si="16"/>
        <v>80</v>
      </c>
      <c r="AK35">
        <v>19435.2</v>
      </c>
      <c r="AL35">
        <f t="shared" si="17"/>
        <v>57.142857142857139</v>
      </c>
      <c r="AM35">
        <v>6214.67</v>
      </c>
      <c r="AN35">
        <f t="shared" si="18"/>
        <v>80</v>
      </c>
      <c r="AO35">
        <v>7536.39</v>
      </c>
      <c r="AP35">
        <f t="shared" si="19"/>
        <v>91.428571428571431</v>
      </c>
      <c r="AQ35">
        <v>9317.2000000000007</v>
      </c>
      <c r="AT35">
        <f t="shared" si="21"/>
        <v>86.486486486486484</v>
      </c>
      <c r="AU35">
        <v>10973.06</v>
      </c>
      <c r="AV35">
        <f t="shared" si="22"/>
        <v>66.666666666666657</v>
      </c>
      <c r="AW35">
        <v>8468.35</v>
      </c>
      <c r="AX35">
        <f t="shared" si="23"/>
        <v>78.048780487804876</v>
      </c>
      <c r="AY35">
        <v>16723.53</v>
      </c>
    </row>
    <row r="36" spans="1:51" x14ac:dyDescent="0.65">
      <c r="A36">
        <v>3.63</v>
      </c>
      <c r="B36">
        <f t="shared" si="0"/>
        <v>48.529411764705877</v>
      </c>
      <c r="C36">
        <v>6052.07</v>
      </c>
      <c r="D36">
        <f t="shared" si="1"/>
        <v>20.496894409937884</v>
      </c>
      <c r="E36">
        <v>3659.88</v>
      </c>
      <c r="F36">
        <f t="shared" si="2"/>
        <v>67.346938775510196</v>
      </c>
      <c r="G36">
        <v>4304.16</v>
      </c>
      <c r="H36">
        <f t="shared" si="3"/>
        <v>71.739130434782624</v>
      </c>
      <c r="I36">
        <v>5410.31</v>
      </c>
      <c r="J36">
        <f t="shared" si="4"/>
        <v>75</v>
      </c>
      <c r="K36">
        <v>6002.59</v>
      </c>
      <c r="L36">
        <f t="shared" si="5"/>
        <v>71.739130434782624</v>
      </c>
      <c r="M36">
        <v>7392.92</v>
      </c>
      <c r="N36">
        <f t="shared" si="6"/>
        <v>58.928571428571431</v>
      </c>
      <c r="O36">
        <v>4501.76</v>
      </c>
      <c r="P36">
        <f t="shared" si="7"/>
        <v>41.25</v>
      </c>
      <c r="Q36">
        <v>3465</v>
      </c>
      <c r="R36">
        <f t="shared" si="8"/>
        <v>75</v>
      </c>
      <c r="S36">
        <v>6916.76</v>
      </c>
      <c r="T36">
        <f t="shared" si="9"/>
        <v>71.739130434782624</v>
      </c>
      <c r="U36">
        <v>9596.74</v>
      </c>
      <c r="V36">
        <f t="shared" si="10"/>
        <v>71.739130434782624</v>
      </c>
      <c r="W36">
        <v>8835.93</v>
      </c>
      <c r="Z36">
        <f t="shared" si="12"/>
        <v>48.529411764705877</v>
      </c>
      <c r="AA36">
        <v>7217.96</v>
      </c>
      <c r="AB36" s="3">
        <f t="shared" si="13"/>
        <v>97.058823529411754</v>
      </c>
      <c r="AC36" s="3">
        <v>25866.35</v>
      </c>
      <c r="AD36">
        <f t="shared" si="14"/>
        <v>55.932203389830505</v>
      </c>
      <c r="AE36">
        <v>5979.69</v>
      </c>
      <c r="AF36">
        <f t="shared" si="14"/>
        <v>55.932203389830505</v>
      </c>
      <c r="AG36">
        <v>4893.82</v>
      </c>
      <c r="AH36">
        <f t="shared" si="15"/>
        <v>91.666666666666657</v>
      </c>
      <c r="AI36">
        <v>9713.9</v>
      </c>
      <c r="AJ36">
        <f t="shared" si="16"/>
        <v>82.5</v>
      </c>
      <c r="AK36">
        <v>18724.8</v>
      </c>
      <c r="AL36">
        <f t="shared" si="17"/>
        <v>58.928571428571431</v>
      </c>
      <c r="AM36">
        <v>6227.86</v>
      </c>
      <c r="AN36">
        <f t="shared" si="18"/>
        <v>82.5</v>
      </c>
      <c r="AO36">
        <v>7823.71</v>
      </c>
      <c r="AP36">
        <f t="shared" si="19"/>
        <v>94.285714285714278</v>
      </c>
      <c r="AQ36">
        <v>7817.55</v>
      </c>
      <c r="AT36">
        <f t="shared" si="21"/>
        <v>89.189189189189179</v>
      </c>
      <c r="AU36">
        <v>10190.5</v>
      </c>
      <c r="AV36">
        <f t="shared" si="22"/>
        <v>68.75</v>
      </c>
      <c r="AW36">
        <v>9143.64</v>
      </c>
      <c r="AX36">
        <f t="shared" si="23"/>
        <v>80.487804878048792</v>
      </c>
      <c r="AY36">
        <v>16595.22</v>
      </c>
    </row>
    <row r="37" spans="1:51" x14ac:dyDescent="0.65">
      <c r="A37">
        <v>3.74</v>
      </c>
      <c r="B37">
        <f t="shared" si="0"/>
        <v>50</v>
      </c>
      <c r="C37">
        <v>5897.34</v>
      </c>
      <c r="D37">
        <f t="shared" si="1"/>
        <v>21.118012422360248</v>
      </c>
      <c r="E37">
        <v>3644.02</v>
      </c>
      <c r="F37">
        <f t="shared" si="2"/>
        <v>69.387755102040828</v>
      </c>
      <c r="G37">
        <v>4631.01</v>
      </c>
      <c r="H37">
        <f t="shared" si="3"/>
        <v>73.913043478260875</v>
      </c>
      <c r="I37">
        <v>5104.6000000000004</v>
      </c>
      <c r="J37">
        <f t="shared" si="4"/>
        <v>77.27272727272728</v>
      </c>
      <c r="K37">
        <v>6265.28</v>
      </c>
      <c r="L37">
        <f t="shared" si="5"/>
        <v>73.913043478260875</v>
      </c>
      <c r="M37">
        <v>7334.75</v>
      </c>
      <c r="N37">
        <f t="shared" si="6"/>
        <v>60.714285714285722</v>
      </c>
      <c r="O37">
        <v>4245.4399999999996</v>
      </c>
      <c r="P37">
        <f t="shared" si="7"/>
        <v>42.5</v>
      </c>
      <c r="Q37">
        <v>3261.55</v>
      </c>
      <c r="R37">
        <f t="shared" si="8"/>
        <v>77.27272727272728</v>
      </c>
      <c r="S37">
        <v>7335.71</v>
      </c>
      <c r="T37">
        <f t="shared" si="9"/>
        <v>73.913043478260875</v>
      </c>
      <c r="U37">
        <v>9431.98</v>
      </c>
      <c r="V37">
        <f t="shared" si="10"/>
        <v>73.913043478260875</v>
      </c>
      <c r="W37">
        <v>9913.9500000000007</v>
      </c>
      <c r="Z37">
        <f t="shared" si="12"/>
        <v>50</v>
      </c>
      <c r="AA37">
        <v>7403.92</v>
      </c>
      <c r="AB37" s="3">
        <f t="shared" si="13"/>
        <v>100</v>
      </c>
      <c r="AC37" s="3">
        <v>23004.86</v>
      </c>
      <c r="AD37">
        <f t="shared" si="14"/>
        <v>57.627118644067799</v>
      </c>
      <c r="AE37">
        <v>5938.72</v>
      </c>
      <c r="AF37">
        <f t="shared" si="14"/>
        <v>57.627118644067799</v>
      </c>
      <c r="AG37">
        <v>4871.1000000000004</v>
      </c>
      <c r="AH37">
        <f t="shared" si="15"/>
        <v>94.444444444444457</v>
      </c>
      <c r="AI37">
        <v>9858.02</v>
      </c>
      <c r="AJ37">
        <f t="shared" si="16"/>
        <v>85</v>
      </c>
      <c r="AK37">
        <v>17021.599999999999</v>
      </c>
      <c r="AL37">
        <f t="shared" si="17"/>
        <v>60.714285714285722</v>
      </c>
      <c r="AM37">
        <v>6462.44</v>
      </c>
      <c r="AN37">
        <f t="shared" si="18"/>
        <v>85</v>
      </c>
      <c r="AO37">
        <v>7310.53</v>
      </c>
      <c r="AP37">
        <f t="shared" si="19"/>
        <v>97.142857142857139</v>
      </c>
      <c r="AQ37">
        <v>6560.31</v>
      </c>
      <c r="AT37">
        <f t="shared" si="21"/>
        <v>91.891891891891888</v>
      </c>
      <c r="AU37">
        <v>9929.35</v>
      </c>
      <c r="AV37">
        <f t="shared" si="22"/>
        <v>70.833333333333343</v>
      </c>
      <c r="AW37">
        <v>9489.2000000000007</v>
      </c>
      <c r="AX37">
        <f t="shared" si="23"/>
        <v>82.926829268292693</v>
      </c>
      <c r="AY37">
        <v>16045.42</v>
      </c>
    </row>
    <row r="38" spans="1:51" x14ac:dyDescent="0.65">
      <c r="A38">
        <v>3.85</v>
      </c>
      <c r="B38">
        <f t="shared" si="0"/>
        <v>51.470588235294116</v>
      </c>
      <c r="C38">
        <v>5944.91</v>
      </c>
      <c r="D38">
        <f t="shared" si="1"/>
        <v>21.739130434782609</v>
      </c>
      <c r="E38">
        <v>3611.69</v>
      </c>
      <c r="F38">
        <f t="shared" si="2"/>
        <v>71.428571428571431</v>
      </c>
      <c r="G38">
        <v>4957.58</v>
      </c>
      <c r="H38">
        <f t="shared" si="3"/>
        <v>76.08695652173914</v>
      </c>
      <c r="I38">
        <v>5028.34</v>
      </c>
      <c r="J38">
        <f t="shared" si="4"/>
        <v>79.545454545454547</v>
      </c>
      <c r="K38">
        <v>6931.4</v>
      </c>
      <c r="L38">
        <f t="shared" si="5"/>
        <v>76.08695652173914</v>
      </c>
      <c r="M38">
        <v>7540.55</v>
      </c>
      <c r="N38">
        <f t="shared" si="6"/>
        <v>62.5</v>
      </c>
      <c r="O38">
        <v>4318.3999999999996</v>
      </c>
      <c r="P38">
        <f t="shared" si="7"/>
        <v>43.75</v>
      </c>
      <c r="Q38">
        <v>3386.5</v>
      </c>
      <c r="R38">
        <f t="shared" si="8"/>
        <v>79.545454545454547</v>
      </c>
      <c r="S38">
        <v>6367.56</v>
      </c>
      <c r="T38">
        <f t="shared" si="9"/>
        <v>76.08695652173914</v>
      </c>
      <c r="U38">
        <v>9606.0499999999993</v>
      </c>
      <c r="V38">
        <f t="shared" si="10"/>
        <v>76.08695652173914</v>
      </c>
      <c r="W38">
        <v>10467.379999999999</v>
      </c>
      <c r="Z38">
        <f t="shared" si="12"/>
        <v>51.470588235294116</v>
      </c>
      <c r="AA38">
        <v>7589</v>
      </c>
      <c r="AD38">
        <f t="shared" si="14"/>
        <v>59.322033898305079</v>
      </c>
      <c r="AE38">
        <v>6085.73</v>
      </c>
      <c r="AF38">
        <f t="shared" si="14"/>
        <v>59.322033898305079</v>
      </c>
      <c r="AG38">
        <v>5210.55</v>
      </c>
      <c r="AH38">
        <f t="shared" si="15"/>
        <v>97.222222222222214</v>
      </c>
      <c r="AI38">
        <v>10512.44</v>
      </c>
      <c r="AJ38">
        <f t="shared" si="16"/>
        <v>87.5</v>
      </c>
      <c r="AK38">
        <v>15727.2</v>
      </c>
      <c r="AL38">
        <f t="shared" si="17"/>
        <v>62.5</v>
      </c>
      <c r="AM38">
        <v>7805.43</v>
      </c>
      <c r="AN38">
        <f t="shared" si="18"/>
        <v>87.5</v>
      </c>
      <c r="AO38">
        <v>7284.27</v>
      </c>
      <c r="AP38">
        <f t="shared" si="19"/>
        <v>100</v>
      </c>
      <c r="AQ38">
        <v>5842.01</v>
      </c>
      <c r="AT38">
        <f t="shared" si="21"/>
        <v>94.594594594594597</v>
      </c>
      <c r="AU38">
        <v>10501.32</v>
      </c>
      <c r="AV38">
        <f t="shared" si="22"/>
        <v>72.916666666666657</v>
      </c>
      <c r="AW38">
        <v>9099.18</v>
      </c>
      <c r="AX38">
        <f t="shared" si="23"/>
        <v>85.365853658536594</v>
      </c>
      <c r="AY38">
        <v>15833.6</v>
      </c>
    </row>
    <row r="39" spans="1:51" x14ac:dyDescent="0.65">
      <c r="A39">
        <v>3.96</v>
      </c>
      <c r="B39">
        <f t="shared" si="0"/>
        <v>52.941176470588239</v>
      </c>
      <c r="C39">
        <v>5690.63</v>
      </c>
      <c r="D39">
        <f t="shared" si="1"/>
        <v>22.360248447204967</v>
      </c>
      <c r="E39">
        <v>3704.48</v>
      </c>
      <c r="F39">
        <f t="shared" si="2"/>
        <v>73.469387755102048</v>
      </c>
      <c r="G39">
        <v>5373.01</v>
      </c>
      <c r="H39">
        <f t="shared" si="3"/>
        <v>78.260869565217391</v>
      </c>
      <c r="I39">
        <v>4966.74</v>
      </c>
      <c r="J39">
        <f t="shared" si="4"/>
        <v>81.818181818181827</v>
      </c>
      <c r="K39">
        <v>7434.7</v>
      </c>
      <c r="L39">
        <f t="shared" si="5"/>
        <v>78.260869565217391</v>
      </c>
      <c r="M39">
        <v>7538.67</v>
      </c>
      <c r="N39">
        <f t="shared" si="6"/>
        <v>64.285714285714278</v>
      </c>
      <c r="O39">
        <v>3896.64</v>
      </c>
      <c r="P39">
        <f t="shared" si="7"/>
        <v>44.999999999999993</v>
      </c>
      <c r="Q39">
        <v>3638.35</v>
      </c>
      <c r="R39">
        <f t="shared" si="8"/>
        <v>81.818181818181827</v>
      </c>
      <c r="S39">
        <v>5542.87</v>
      </c>
      <c r="T39">
        <f t="shared" si="9"/>
        <v>78.260869565217391</v>
      </c>
      <c r="U39">
        <v>10187.799999999999</v>
      </c>
      <c r="V39">
        <f t="shared" si="10"/>
        <v>78.260869565217391</v>
      </c>
      <c r="W39">
        <v>11197.67</v>
      </c>
      <c r="Z39">
        <f t="shared" si="12"/>
        <v>52.941176470588239</v>
      </c>
      <c r="AA39">
        <v>7629.16</v>
      </c>
      <c r="AD39">
        <f t="shared" si="14"/>
        <v>61.016949152542367</v>
      </c>
      <c r="AE39">
        <v>6272.3</v>
      </c>
      <c r="AF39">
        <f t="shared" si="14"/>
        <v>61.016949152542367</v>
      </c>
      <c r="AG39">
        <v>5351.12</v>
      </c>
      <c r="AH39">
        <f t="shared" si="15"/>
        <v>100</v>
      </c>
      <c r="AI39">
        <v>9592.2999999999993</v>
      </c>
      <c r="AJ39">
        <f t="shared" si="16"/>
        <v>89.999999999999986</v>
      </c>
      <c r="AK39">
        <v>15548</v>
      </c>
      <c r="AL39">
        <f t="shared" si="17"/>
        <v>64.285714285714278</v>
      </c>
      <c r="AM39">
        <v>9538.5499999999993</v>
      </c>
      <c r="AN39">
        <f t="shared" si="18"/>
        <v>89.999999999999986</v>
      </c>
      <c r="AO39">
        <v>6736.36</v>
      </c>
      <c r="AT39">
        <f t="shared" si="21"/>
        <v>97.297297297297291</v>
      </c>
      <c r="AU39">
        <v>10062.51</v>
      </c>
      <c r="AV39">
        <f t="shared" si="22"/>
        <v>75</v>
      </c>
      <c r="AW39">
        <v>8670.64</v>
      </c>
      <c r="AX39">
        <f t="shared" si="23"/>
        <v>87.804878048780495</v>
      </c>
      <c r="AY39">
        <v>14611.34</v>
      </c>
    </row>
    <row r="40" spans="1:51" x14ac:dyDescent="0.65">
      <c r="A40">
        <v>4.07</v>
      </c>
      <c r="B40">
        <f t="shared" si="0"/>
        <v>54.411764705882348</v>
      </c>
      <c r="C40">
        <v>5264.57</v>
      </c>
      <c r="D40">
        <f t="shared" si="1"/>
        <v>22.981366459627331</v>
      </c>
      <c r="E40">
        <v>3881.68</v>
      </c>
      <c r="F40">
        <f t="shared" si="2"/>
        <v>75.510204081632665</v>
      </c>
      <c r="G40">
        <v>5773.62</v>
      </c>
      <c r="H40">
        <f t="shared" si="3"/>
        <v>80.43478260869567</v>
      </c>
      <c r="I40">
        <v>4888.3999999999996</v>
      </c>
      <c r="J40">
        <f t="shared" si="4"/>
        <v>84.090909090909093</v>
      </c>
      <c r="K40">
        <v>7975.59</v>
      </c>
      <c r="L40">
        <f t="shared" si="5"/>
        <v>80.43478260869567</v>
      </c>
      <c r="M40">
        <v>7417.29</v>
      </c>
      <c r="N40">
        <f t="shared" si="6"/>
        <v>66.071428571428569</v>
      </c>
      <c r="O40">
        <v>3903.68</v>
      </c>
      <c r="P40">
        <f t="shared" si="7"/>
        <v>46.25</v>
      </c>
      <c r="Q40">
        <v>3661.2</v>
      </c>
      <c r="R40">
        <f t="shared" si="8"/>
        <v>84.090909090909093</v>
      </c>
      <c r="S40">
        <v>5046.92</v>
      </c>
      <c r="T40">
        <f t="shared" si="9"/>
        <v>80.43478260869567</v>
      </c>
      <c r="U40">
        <v>9736.39</v>
      </c>
      <c r="V40">
        <f t="shared" si="10"/>
        <v>80.43478260869567</v>
      </c>
      <c r="W40">
        <v>11173.66</v>
      </c>
      <c r="Z40">
        <f t="shared" si="12"/>
        <v>54.411764705882348</v>
      </c>
      <c r="AA40">
        <v>7446.38</v>
      </c>
      <c r="AD40">
        <f t="shared" si="14"/>
        <v>62.711864406779661</v>
      </c>
      <c r="AE40">
        <v>6527.38</v>
      </c>
      <c r="AF40">
        <f t="shared" si="14"/>
        <v>62.711864406779661</v>
      </c>
      <c r="AG40">
        <v>5146.24</v>
      </c>
      <c r="AJ40">
        <f t="shared" si="16"/>
        <v>92.5</v>
      </c>
      <c r="AK40">
        <v>16316.8</v>
      </c>
      <c r="AL40">
        <f t="shared" si="17"/>
        <v>66.071428571428569</v>
      </c>
      <c r="AM40">
        <v>10874.04</v>
      </c>
      <c r="AN40">
        <f t="shared" si="18"/>
        <v>92.5</v>
      </c>
      <c r="AO40">
        <v>7215.73</v>
      </c>
      <c r="AT40">
        <f t="shared" si="21"/>
        <v>100</v>
      </c>
      <c r="AU40">
        <v>8879.6299999999992</v>
      </c>
      <c r="AV40">
        <f t="shared" si="22"/>
        <v>77.083333333333343</v>
      </c>
      <c r="AW40">
        <v>9154.91</v>
      </c>
      <c r="AX40">
        <f t="shared" si="23"/>
        <v>90.24390243902441</v>
      </c>
      <c r="AY40">
        <v>13747.23</v>
      </c>
    </row>
    <row r="41" spans="1:51" x14ac:dyDescent="0.65">
      <c r="A41">
        <v>4.18</v>
      </c>
      <c r="B41">
        <f t="shared" si="0"/>
        <v>55.882352941176464</v>
      </c>
      <c r="C41">
        <v>4960.12</v>
      </c>
      <c r="D41">
        <f t="shared" si="1"/>
        <v>23.602484472049685</v>
      </c>
      <c r="E41">
        <v>3889.33</v>
      </c>
      <c r="F41">
        <f t="shared" si="2"/>
        <v>77.551020408163268</v>
      </c>
      <c r="G41">
        <v>5309.61</v>
      </c>
      <c r="H41">
        <f t="shared" si="3"/>
        <v>82.608695652173907</v>
      </c>
      <c r="I41">
        <v>5085.79</v>
      </c>
      <c r="J41">
        <f t="shared" si="4"/>
        <v>86.36363636363636</v>
      </c>
      <c r="K41">
        <v>7568.64</v>
      </c>
      <c r="L41">
        <f t="shared" si="5"/>
        <v>82.608695652173907</v>
      </c>
      <c r="M41">
        <v>7819.1</v>
      </c>
      <c r="N41">
        <f t="shared" si="6"/>
        <v>67.857142857142847</v>
      </c>
      <c r="O41">
        <v>3872.64</v>
      </c>
      <c r="P41">
        <f t="shared" si="7"/>
        <v>47.499999999999993</v>
      </c>
      <c r="Q41">
        <v>3642.16</v>
      </c>
      <c r="R41">
        <f t="shared" si="8"/>
        <v>86.36363636363636</v>
      </c>
      <c r="S41">
        <v>4799.01</v>
      </c>
      <c r="T41">
        <f t="shared" si="9"/>
        <v>82.608695652173907</v>
      </c>
      <c r="U41">
        <v>9279.24</v>
      </c>
      <c r="V41">
        <f t="shared" si="10"/>
        <v>82.608695652173907</v>
      </c>
      <c r="W41">
        <v>10499.49</v>
      </c>
      <c r="Z41">
        <f t="shared" si="12"/>
        <v>55.882352941176464</v>
      </c>
      <c r="AA41">
        <v>6866.31</v>
      </c>
      <c r="AD41">
        <f t="shared" si="14"/>
        <v>64.406779661016941</v>
      </c>
      <c r="AE41">
        <v>6934.98</v>
      </c>
      <c r="AF41">
        <f t="shared" si="14"/>
        <v>64.406779661016941</v>
      </c>
      <c r="AG41">
        <v>4744.2</v>
      </c>
      <c r="AJ41">
        <f t="shared" si="16"/>
        <v>94.999999999999986</v>
      </c>
      <c r="AK41">
        <v>16988</v>
      </c>
      <c r="AL41">
        <f t="shared" si="17"/>
        <v>67.857142857142847</v>
      </c>
      <c r="AM41">
        <v>11035.32</v>
      </c>
      <c r="AN41">
        <f t="shared" si="18"/>
        <v>94.999999999999986</v>
      </c>
      <c r="AO41">
        <v>7992.32</v>
      </c>
      <c r="AV41">
        <f t="shared" si="22"/>
        <v>79.166666666666657</v>
      </c>
      <c r="AW41">
        <v>9806.27</v>
      </c>
      <c r="AX41">
        <f t="shared" si="23"/>
        <v>92.682926829268283</v>
      </c>
      <c r="AY41">
        <v>13326.3</v>
      </c>
    </row>
    <row r="42" spans="1:51" x14ac:dyDescent="0.65">
      <c r="A42">
        <v>4.29</v>
      </c>
      <c r="B42">
        <f t="shared" si="0"/>
        <v>57.352941176470587</v>
      </c>
      <c r="C42">
        <v>4863.17</v>
      </c>
      <c r="D42">
        <f t="shared" si="1"/>
        <v>24.22360248447205</v>
      </c>
      <c r="E42">
        <v>3993.65</v>
      </c>
      <c r="F42">
        <f t="shared" si="2"/>
        <v>79.591836734693885</v>
      </c>
      <c r="G42">
        <v>5265.8</v>
      </c>
      <c r="H42">
        <f t="shared" si="3"/>
        <v>84.782608695652186</v>
      </c>
      <c r="I42">
        <v>5064.93</v>
      </c>
      <c r="J42">
        <f t="shared" si="4"/>
        <v>88.63636363636364</v>
      </c>
      <c r="K42">
        <v>7183.73</v>
      </c>
      <c r="L42">
        <f t="shared" si="5"/>
        <v>84.782608695652186</v>
      </c>
      <c r="M42">
        <v>7317.42</v>
      </c>
      <c r="N42">
        <f t="shared" si="6"/>
        <v>69.642857142857139</v>
      </c>
      <c r="O42">
        <v>3668.16</v>
      </c>
      <c r="P42">
        <f t="shared" si="7"/>
        <v>48.75</v>
      </c>
      <c r="Q42">
        <v>3789.59</v>
      </c>
      <c r="R42">
        <f t="shared" si="8"/>
        <v>88.63636363636364</v>
      </c>
      <c r="S42">
        <v>4669.88</v>
      </c>
      <c r="T42">
        <f t="shared" si="9"/>
        <v>84.782608695652186</v>
      </c>
      <c r="U42">
        <v>8450.7900000000009</v>
      </c>
      <c r="V42">
        <f t="shared" si="10"/>
        <v>84.782608695652186</v>
      </c>
      <c r="W42">
        <v>8947.56</v>
      </c>
      <c r="Z42">
        <f t="shared" si="12"/>
        <v>57.352941176470587</v>
      </c>
      <c r="AA42">
        <v>6720.83</v>
      </c>
      <c r="AD42">
        <f t="shared" si="14"/>
        <v>66.101694915254242</v>
      </c>
      <c r="AE42">
        <v>7499.88</v>
      </c>
      <c r="AF42">
        <f t="shared" si="14"/>
        <v>66.101694915254242</v>
      </c>
      <c r="AG42">
        <v>4703.3100000000004</v>
      </c>
      <c r="AJ42">
        <f t="shared" si="16"/>
        <v>97.5</v>
      </c>
      <c r="AK42">
        <v>17076.8</v>
      </c>
      <c r="AL42">
        <f t="shared" si="17"/>
        <v>69.642857142857139</v>
      </c>
      <c r="AM42">
        <v>10685.67</v>
      </c>
      <c r="AN42">
        <f t="shared" si="18"/>
        <v>97.5</v>
      </c>
      <c r="AO42">
        <v>8149.44</v>
      </c>
      <c r="AV42">
        <f t="shared" si="22"/>
        <v>81.25</v>
      </c>
      <c r="AW42">
        <v>9339.76</v>
      </c>
      <c r="AX42">
        <f t="shared" si="23"/>
        <v>95.121951219512198</v>
      </c>
      <c r="AY42">
        <v>12656.79</v>
      </c>
    </row>
    <row r="43" spans="1:51" x14ac:dyDescent="0.65">
      <c r="A43">
        <v>4.4000000000000004</v>
      </c>
      <c r="B43">
        <f t="shared" si="0"/>
        <v>58.82352941176471</v>
      </c>
      <c r="C43">
        <v>5032.72</v>
      </c>
      <c r="D43">
        <f t="shared" si="1"/>
        <v>24.844720496894411</v>
      </c>
      <c r="E43">
        <v>3842.93</v>
      </c>
      <c r="F43">
        <f t="shared" si="2"/>
        <v>81.632653061224502</v>
      </c>
      <c r="G43">
        <v>5028.21</v>
      </c>
      <c r="H43">
        <f t="shared" si="3"/>
        <v>86.956521739130437</v>
      </c>
      <c r="I43">
        <v>4890.9799999999996</v>
      </c>
      <c r="J43">
        <f t="shared" si="4"/>
        <v>90.909090909090921</v>
      </c>
      <c r="K43">
        <v>6625.9</v>
      </c>
      <c r="L43">
        <f t="shared" si="5"/>
        <v>86.956521739130437</v>
      </c>
      <c r="M43">
        <v>6214.16</v>
      </c>
      <c r="N43">
        <f t="shared" si="6"/>
        <v>71.428571428571431</v>
      </c>
      <c r="O43">
        <v>4134.3999999999996</v>
      </c>
      <c r="P43">
        <f t="shared" si="7"/>
        <v>50</v>
      </c>
      <c r="Q43">
        <v>3703.09</v>
      </c>
      <c r="R43">
        <f t="shared" si="8"/>
        <v>90.909090909090921</v>
      </c>
      <c r="S43">
        <v>4681.3599999999997</v>
      </c>
      <c r="T43">
        <f t="shared" si="9"/>
        <v>86.956521739130437</v>
      </c>
      <c r="U43">
        <v>7480.85</v>
      </c>
      <c r="V43">
        <f t="shared" si="10"/>
        <v>86.956521739130437</v>
      </c>
      <c r="W43">
        <v>7747.55</v>
      </c>
      <c r="Z43">
        <f t="shared" si="12"/>
        <v>58.82352941176471</v>
      </c>
      <c r="AA43">
        <v>6683.38</v>
      </c>
      <c r="AD43">
        <f t="shared" si="14"/>
        <v>67.79661016949153</v>
      </c>
      <c r="AE43">
        <v>8048.94</v>
      </c>
      <c r="AF43">
        <f t="shared" si="14"/>
        <v>67.79661016949153</v>
      </c>
      <c r="AG43">
        <v>4532.78</v>
      </c>
      <c r="AJ43">
        <f t="shared" si="16"/>
        <v>100</v>
      </c>
      <c r="AK43">
        <v>17391.2</v>
      </c>
      <c r="AL43">
        <f t="shared" si="17"/>
        <v>71.428571428571431</v>
      </c>
      <c r="AM43">
        <v>10560.83</v>
      </c>
      <c r="AN43">
        <f t="shared" si="18"/>
        <v>100</v>
      </c>
      <c r="AO43">
        <v>7177.13</v>
      </c>
      <c r="AV43">
        <f t="shared" si="22"/>
        <v>83.333333333333343</v>
      </c>
      <c r="AW43">
        <v>8648.8799999999992</v>
      </c>
      <c r="AX43">
        <f t="shared" si="23"/>
        <v>97.560975609756113</v>
      </c>
      <c r="AY43">
        <v>12189.79</v>
      </c>
    </row>
    <row r="44" spans="1:51" x14ac:dyDescent="0.65">
      <c r="A44">
        <v>4.51</v>
      </c>
      <c r="B44">
        <f t="shared" si="0"/>
        <v>60.294117647058819</v>
      </c>
      <c r="C44">
        <v>5574.78</v>
      </c>
      <c r="D44">
        <f t="shared" si="1"/>
        <v>25.465838509316768</v>
      </c>
      <c r="E44">
        <v>4083.49</v>
      </c>
      <c r="F44">
        <f t="shared" si="2"/>
        <v>83.673469387755105</v>
      </c>
      <c r="G44">
        <v>4961.68</v>
      </c>
      <c r="H44">
        <f t="shared" si="3"/>
        <v>89.130434782608702</v>
      </c>
      <c r="I44">
        <v>4547.3599999999997</v>
      </c>
      <c r="J44">
        <f t="shared" si="4"/>
        <v>93.181818181818173</v>
      </c>
      <c r="K44">
        <v>6062.31</v>
      </c>
      <c r="L44">
        <f t="shared" si="5"/>
        <v>89.130434782608702</v>
      </c>
      <c r="M44">
        <v>5595.44</v>
      </c>
      <c r="N44">
        <f t="shared" si="6"/>
        <v>73.214285714285708</v>
      </c>
      <c r="O44">
        <v>4818.24</v>
      </c>
      <c r="P44">
        <f t="shared" si="7"/>
        <v>51.249999999999993</v>
      </c>
      <c r="Q44">
        <v>3585.54</v>
      </c>
      <c r="R44">
        <f t="shared" si="8"/>
        <v>93.181818181818173</v>
      </c>
      <c r="S44">
        <v>4588.6400000000003</v>
      </c>
      <c r="T44">
        <f t="shared" si="9"/>
        <v>89.130434782608702</v>
      </c>
      <c r="U44">
        <v>5867.55</v>
      </c>
      <c r="V44">
        <f t="shared" si="10"/>
        <v>89.130434782608702</v>
      </c>
      <c r="W44">
        <v>7634.88</v>
      </c>
      <c r="Z44">
        <f t="shared" si="12"/>
        <v>60.294117647058819</v>
      </c>
      <c r="AA44">
        <v>6895.09</v>
      </c>
      <c r="AD44">
        <f t="shared" si="14"/>
        <v>69.491525423728802</v>
      </c>
      <c r="AE44">
        <v>8199.3700000000008</v>
      </c>
      <c r="AF44">
        <f t="shared" si="14"/>
        <v>69.491525423728802</v>
      </c>
      <c r="AG44">
        <v>5378.52</v>
      </c>
      <c r="AL44">
        <f t="shared" si="17"/>
        <v>73.214285714285708</v>
      </c>
      <c r="AM44">
        <v>12018.88</v>
      </c>
      <c r="AV44">
        <f t="shared" si="22"/>
        <v>85.416666666666657</v>
      </c>
      <c r="AW44">
        <v>7621.8</v>
      </c>
      <c r="AX44">
        <f t="shared" si="23"/>
        <v>100</v>
      </c>
      <c r="AY44">
        <v>11898.18</v>
      </c>
    </row>
    <row r="45" spans="1:51" x14ac:dyDescent="0.65">
      <c r="A45">
        <v>4.62</v>
      </c>
      <c r="B45">
        <f t="shared" si="0"/>
        <v>61.764705882352942</v>
      </c>
      <c r="C45">
        <v>5439.63</v>
      </c>
      <c r="D45">
        <f t="shared" si="1"/>
        <v>26.086956521739129</v>
      </c>
      <c r="E45">
        <v>4261.7</v>
      </c>
      <c r="F45">
        <f t="shared" si="2"/>
        <v>85.714285714285722</v>
      </c>
      <c r="G45">
        <v>5066.62</v>
      </c>
      <c r="H45">
        <f t="shared" si="3"/>
        <v>91.304347826086968</v>
      </c>
      <c r="I45">
        <v>4313.17</v>
      </c>
      <c r="J45">
        <f t="shared" si="4"/>
        <v>95.454545454545453</v>
      </c>
      <c r="K45">
        <v>6449.59</v>
      </c>
      <c r="L45">
        <f t="shared" si="5"/>
        <v>91.304347826086968</v>
      </c>
      <c r="M45">
        <v>5632.72</v>
      </c>
      <c r="N45">
        <f t="shared" si="6"/>
        <v>75</v>
      </c>
      <c r="O45">
        <v>4941.76</v>
      </c>
      <c r="P45">
        <f t="shared" si="7"/>
        <v>52.5</v>
      </c>
      <c r="Q45">
        <v>3642.56</v>
      </c>
      <c r="R45">
        <f t="shared" si="8"/>
        <v>95.454545454545453</v>
      </c>
      <c r="S45">
        <v>4346.46</v>
      </c>
      <c r="T45">
        <f t="shared" si="9"/>
        <v>91.304347826086968</v>
      </c>
      <c r="U45">
        <v>5687.76</v>
      </c>
      <c r="V45">
        <f t="shared" si="10"/>
        <v>91.304347826086968</v>
      </c>
      <c r="W45">
        <v>7616.57</v>
      </c>
      <c r="Z45">
        <f t="shared" si="12"/>
        <v>61.764705882352942</v>
      </c>
      <c r="AA45">
        <v>8021.14</v>
      </c>
      <c r="AD45">
        <f t="shared" si="14"/>
        <v>71.186440677966104</v>
      </c>
      <c r="AE45">
        <v>8437.82</v>
      </c>
      <c r="AF45">
        <f t="shared" si="14"/>
        <v>71.186440677966104</v>
      </c>
      <c r="AG45">
        <v>5636.52</v>
      </c>
      <c r="AL45">
        <f t="shared" si="17"/>
        <v>75</v>
      </c>
      <c r="AM45">
        <v>13593.03</v>
      </c>
      <c r="AV45">
        <f t="shared" si="22"/>
        <v>87.5</v>
      </c>
      <c r="AW45">
        <v>6457.54</v>
      </c>
    </row>
    <row r="46" spans="1:51" x14ac:dyDescent="0.65">
      <c r="A46">
        <v>4.7300000000000004</v>
      </c>
      <c r="B46">
        <f t="shared" si="0"/>
        <v>63.235294117647058</v>
      </c>
      <c r="C46">
        <v>5037.8</v>
      </c>
      <c r="D46">
        <f t="shared" si="1"/>
        <v>26.70807453416149</v>
      </c>
      <c r="E46">
        <v>3967.8</v>
      </c>
      <c r="F46">
        <f t="shared" si="2"/>
        <v>87.75510204081634</v>
      </c>
      <c r="G46">
        <v>4841.09</v>
      </c>
      <c r="H46">
        <f t="shared" si="3"/>
        <v>93.478260869565233</v>
      </c>
      <c r="I46">
        <v>4757.43</v>
      </c>
      <c r="J46">
        <f t="shared" si="4"/>
        <v>97.727272727272734</v>
      </c>
      <c r="K46">
        <v>6170.09</v>
      </c>
      <c r="L46">
        <f t="shared" si="5"/>
        <v>93.478260869565233</v>
      </c>
      <c r="M46">
        <v>5292.65</v>
      </c>
      <c r="N46">
        <f t="shared" si="6"/>
        <v>76.785714285714292</v>
      </c>
      <c r="O46">
        <v>4442.24</v>
      </c>
      <c r="P46">
        <f t="shared" si="7"/>
        <v>53.75</v>
      </c>
      <c r="Q46">
        <v>3589.92</v>
      </c>
      <c r="R46">
        <f t="shared" si="8"/>
        <v>97.727272727272734</v>
      </c>
      <c r="S46">
        <v>4273.75</v>
      </c>
      <c r="T46">
        <f t="shared" si="9"/>
        <v>93.478260869565233</v>
      </c>
      <c r="U46">
        <v>5858.83</v>
      </c>
      <c r="V46">
        <f t="shared" si="10"/>
        <v>93.478260869565233</v>
      </c>
      <c r="W46">
        <v>7419.8</v>
      </c>
      <c r="Z46">
        <f t="shared" si="12"/>
        <v>63.235294117647058</v>
      </c>
      <c r="AA46">
        <v>8587.14</v>
      </c>
      <c r="AD46">
        <f t="shared" si="14"/>
        <v>72.881355932203391</v>
      </c>
      <c r="AE46">
        <v>8994.34</v>
      </c>
      <c r="AF46">
        <f t="shared" si="14"/>
        <v>72.881355932203391</v>
      </c>
      <c r="AG46">
        <v>5887.21</v>
      </c>
      <c r="AL46">
        <f t="shared" si="17"/>
        <v>76.785714285714292</v>
      </c>
      <c r="AM46">
        <v>13476.61</v>
      </c>
      <c r="AV46">
        <f t="shared" si="22"/>
        <v>89.583333333333343</v>
      </c>
      <c r="AW46">
        <v>5758.63</v>
      </c>
    </row>
    <row r="47" spans="1:51" x14ac:dyDescent="0.65">
      <c r="A47">
        <v>4.84</v>
      </c>
      <c r="B47">
        <f t="shared" si="0"/>
        <v>64.705882352941174</v>
      </c>
      <c r="C47">
        <v>5034.82</v>
      </c>
      <c r="D47">
        <f t="shared" si="1"/>
        <v>27.329192546583847</v>
      </c>
      <c r="E47">
        <v>4231.2</v>
      </c>
      <c r="F47">
        <f t="shared" si="2"/>
        <v>89.795918367346943</v>
      </c>
      <c r="G47">
        <v>4748.3100000000004</v>
      </c>
      <c r="H47">
        <f t="shared" si="3"/>
        <v>95.652173913043484</v>
      </c>
      <c r="I47">
        <v>4885.34</v>
      </c>
      <c r="J47">
        <f t="shared" si="4"/>
        <v>100</v>
      </c>
      <c r="K47">
        <v>5997.21</v>
      </c>
      <c r="L47">
        <f t="shared" si="5"/>
        <v>95.652173913043484</v>
      </c>
      <c r="M47">
        <v>5221.59</v>
      </c>
      <c r="N47">
        <f t="shared" si="6"/>
        <v>78.571428571428569</v>
      </c>
      <c r="O47">
        <v>4447.68</v>
      </c>
      <c r="P47">
        <f t="shared" si="7"/>
        <v>54.999999999999993</v>
      </c>
      <c r="Q47">
        <v>3633.7</v>
      </c>
      <c r="R47">
        <f t="shared" si="8"/>
        <v>100</v>
      </c>
      <c r="S47">
        <v>4118.97</v>
      </c>
      <c r="T47">
        <f t="shared" si="9"/>
        <v>95.652173913043484</v>
      </c>
      <c r="U47">
        <v>6461.75</v>
      </c>
      <c r="V47">
        <f t="shared" si="10"/>
        <v>95.652173913043484</v>
      </c>
      <c r="W47">
        <v>7133.14</v>
      </c>
      <c r="Z47">
        <f t="shared" si="12"/>
        <v>64.705882352941174</v>
      </c>
      <c r="AA47">
        <v>8527.5300000000007</v>
      </c>
      <c r="AD47">
        <f t="shared" si="14"/>
        <v>74.576271186440664</v>
      </c>
      <c r="AE47">
        <v>8984.02</v>
      </c>
      <c r="AF47">
        <f t="shared" si="14"/>
        <v>74.576271186440664</v>
      </c>
      <c r="AG47">
        <v>5695.75</v>
      </c>
      <c r="AL47">
        <f t="shared" si="17"/>
        <v>78.571428571428569</v>
      </c>
      <c r="AM47">
        <v>11699.2</v>
      </c>
      <c r="AV47">
        <f t="shared" si="22"/>
        <v>91.666666666666657</v>
      </c>
      <c r="AW47">
        <v>5781.53</v>
      </c>
    </row>
    <row r="48" spans="1:51" x14ac:dyDescent="0.65">
      <c r="A48">
        <v>4.95</v>
      </c>
      <c r="B48">
        <f t="shared" si="0"/>
        <v>66.17647058823529</v>
      </c>
      <c r="C48">
        <v>5188.99</v>
      </c>
      <c r="D48">
        <f t="shared" si="1"/>
        <v>27.950310559006208</v>
      </c>
      <c r="E48">
        <v>4111.42</v>
      </c>
      <c r="F48">
        <f t="shared" si="2"/>
        <v>91.83673469387756</v>
      </c>
      <c r="G48">
        <v>4589.6099999999997</v>
      </c>
      <c r="H48">
        <f t="shared" si="3"/>
        <v>97.826086956521749</v>
      </c>
      <c r="I48">
        <v>4949.75</v>
      </c>
      <c r="L48">
        <f t="shared" si="5"/>
        <v>97.826086956521749</v>
      </c>
      <c r="M48">
        <v>5177.6499999999996</v>
      </c>
      <c r="N48">
        <f t="shared" si="6"/>
        <v>80.357142857142861</v>
      </c>
      <c r="O48">
        <v>4056</v>
      </c>
      <c r="P48">
        <f t="shared" si="7"/>
        <v>56.25</v>
      </c>
      <c r="Q48">
        <v>3853.06</v>
      </c>
      <c r="T48">
        <f t="shared" si="9"/>
        <v>97.826086956521749</v>
      </c>
      <c r="U48">
        <v>6929.94</v>
      </c>
      <c r="V48">
        <f t="shared" si="10"/>
        <v>97.826086956521749</v>
      </c>
      <c r="W48">
        <v>7118.23</v>
      </c>
      <c r="Z48">
        <f t="shared" si="12"/>
        <v>66.17647058823529</v>
      </c>
      <c r="AA48">
        <v>8348.99</v>
      </c>
      <c r="AD48">
        <f t="shared" si="14"/>
        <v>76.271186440677965</v>
      </c>
      <c r="AE48">
        <v>8754.7800000000007</v>
      </c>
      <c r="AF48">
        <f t="shared" si="14"/>
        <v>76.271186440677965</v>
      </c>
      <c r="AG48">
        <v>6380.47</v>
      </c>
      <c r="AL48">
        <f t="shared" si="17"/>
        <v>80.357142857142861</v>
      </c>
      <c r="AM48">
        <v>10227.86</v>
      </c>
      <c r="AV48">
        <f t="shared" si="22"/>
        <v>93.75</v>
      </c>
      <c r="AW48">
        <v>6058.96</v>
      </c>
    </row>
    <row r="49" spans="1:49" x14ac:dyDescent="0.65">
      <c r="A49">
        <v>5.0599999999999996</v>
      </c>
      <c r="B49">
        <f t="shared" si="0"/>
        <v>67.647058823529406</v>
      </c>
      <c r="C49">
        <v>5350.3</v>
      </c>
      <c r="D49">
        <f t="shared" si="1"/>
        <v>28.571428571428569</v>
      </c>
      <c r="E49">
        <v>4034.16</v>
      </c>
      <c r="F49">
        <f t="shared" si="2"/>
        <v>93.877551020408163</v>
      </c>
      <c r="G49">
        <v>4426.25</v>
      </c>
      <c r="H49">
        <f t="shared" si="3"/>
        <v>100</v>
      </c>
      <c r="I49">
        <v>4804.8100000000004</v>
      </c>
      <c r="L49">
        <f t="shared" si="5"/>
        <v>100</v>
      </c>
      <c r="M49">
        <v>4951.12</v>
      </c>
      <c r="N49">
        <f t="shared" si="6"/>
        <v>82.142857142857139</v>
      </c>
      <c r="O49">
        <v>3640.32</v>
      </c>
      <c r="P49">
        <f t="shared" si="7"/>
        <v>57.499999999999993</v>
      </c>
      <c r="Q49">
        <v>4036.81</v>
      </c>
      <c r="T49">
        <f t="shared" si="9"/>
        <v>100</v>
      </c>
      <c r="U49">
        <v>6571.88</v>
      </c>
      <c r="V49">
        <f t="shared" si="10"/>
        <v>100</v>
      </c>
      <c r="W49">
        <v>6838.81</v>
      </c>
      <c r="Z49">
        <f t="shared" si="12"/>
        <v>67.647058823529406</v>
      </c>
      <c r="AA49">
        <v>7838.27</v>
      </c>
      <c r="AD49">
        <f t="shared" si="14"/>
        <v>77.966101694915253</v>
      </c>
      <c r="AE49">
        <v>8930.5499999999993</v>
      </c>
      <c r="AF49">
        <f t="shared" si="14"/>
        <v>77.966101694915253</v>
      </c>
      <c r="AG49">
        <v>5905.47</v>
      </c>
      <c r="AL49">
        <f t="shared" si="17"/>
        <v>82.142857142857139</v>
      </c>
      <c r="AM49">
        <v>9991.15</v>
      </c>
      <c r="AV49">
        <f t="shared" si="22"/>
        <v>95.833333333333329</v>
      </c>
      <c r="AW49">
        <v>6687.74</v>
      </c>
    </row>
    <row r="50" spans="1:49" x14ac:dyDescent="0.65">
      <c r="A50">
        <v>5.17</v>
      </c>
      <c r="B50">
        <f t="shared" si="0"/>
        <v>69.117647058823522</v>
      </c>
      <c r="C50">
        <v>5628.2</v>
      </c>
      <c r="D50">
        <f t="shared" si="1"/>
        <v>29.19254658385093</v>
      </c>
      <c r="E50">
        <v>3862.43</v>
      </c>
      <c r="F50">
        <f t="shared" si="2"/>
        <v>95.91836734693878</v>
      </c>
      <c r="G50">
        <v>4366.1499999999996</v>
      </c>
      <c r="N50">
        <f t="shared" si="6"/>
        <v>83.928571428571431</v>
      </c>
      <c r="O50">
        <v>3757.44</v>
      </c>
      <c r="P50">
        <f t="shared" si="7"/>
        <v>58.749999999999993</v>
      </c>
      <c r="Q50">
        <v>3963.65</v>
      </c>
      <c r="Z50">
        <f t="shared" si="12"/>
        <v>69.117647058823522</v>
      </c>
      <c r="AA50">
        <v>7039.02</v>
      </c>
      <c r="AD50">
        <f t="shared" si="14"/>
        <v>79.66101694915254</v>
      </c>
      <c r="AE50">
        <v>8946.33</v>
      </c>
      <c r="AF50">
        <f t="shared" si="14"/>
        <v>79.66101694915254</v>
      </c>
      <c r="AG50">
        <v>6068.72</v>
      </c>
      <c r="AL50">
        <f t="shared" si="17"/>
        <v>83.928571428571431</v>
      </c>
      <c r="AM50">
        <v>9168.16</v>
      </c>
      <c r="AV50">
        <f t="shared" si="22"/>
        <v>97.916666666666657</v>
      </c>
      <c r="AW50">
        <v>6880.57</v>
      </c>
    </row>
    <row r="51" spans="1:49" x14ac:dyDescent="0.65">
      <c r="A51">
        <v>5.28</v>
      </c>
      <c r="B51">
        <f t="shared" si="0"/>
        <v>70.588235294117652</v>
      </c>
      <c r="C51">
        <v>5861.81</v>
      </c>
      <c r="D51">
        <f t="shared" si="1"/>
        <v>29.813664596273291</v>
      </c>
      <c r="E51">
        <v>3990.68</v>
      </c>
      <c r="F51">
        <f t="shared" si="2"/>
        <v>97.959183673469397</v>
      </c>
      <c r="G51">
        <v>4122.12</v>
      </c>
      <c r="N51">
        <f t="shared" si="6"/>
        <v>85.714285714285722</v>
      </c>
      <c r="O51">
        <v>3728.64</v>
      </c>
      <c r="P51">
        <f t="shared" si="7"/>
        <v>60</v>
      </c>
      <c r="Q51">
        <v>3660.31</v>
      </c>
      <c r="Z51">
        <f t="shared" si="12"/>
        <v>70.588235294117652</v>
      </c>
      <c r="AA51">
        <v>7524.38</v>
      </c>
      <c r="AD51">
        <f t="shared" si="14"/>
        <v>81.355932203389841</v>
      </c>
      <c r="AE51">
        <v>8835.27</v>
      </c>
      <c r="AF51">
        <f t="shared" si="14"/>
        <v>81.355932203389841</v>
      </c>
      <c r="AG51">
        <v>5893.47</v>
      </c>
      <c r="AL51">
        <f t="shared" si="17"/>
        <v>85.714285714285722</v>
      </c>
      <c r="AM51">
        <v>8799.0400000000009</v>
      </c>
      <c r="AV51">
        <f t="shared" si="22"/>
        <v>100</v>
      </c>
      <c r="AW51">
        <v>6113.31</v>
      </c>
    </row>
    <row r="52" spans="1:49" x14ac:dyDescent="0.65">
      <c r="A52">
        <v>5.39</v>
      </c>
      <c r="B52">
        <f t="shared" si="0"/>
        <v>72.058823529411754</v>
      </c>
      <c r="C52">
        <v>6213.52</v>
      </c>
      <c r="D52">
        <f t="shared" si="1"/>
        <v>30.434782608695649</v>
      </c>
      <c r="E52">
        <v>4022.11</v>
      </c>
      <c r="F52">
        <f t="shared" si="2"/>
        <v>100</v>
      </c>
      <c r="G52">
        <v>4279.8</v>
      </c>
      <c r="N52">
        <f t="shared" si="6"/>
        <v>87.499999999999986</v>
      </c>
      <c r="O52">
        <v>3916.16</v>
      </c>
      <c r="P52">
        <f t="shared" si="7"/>
        <v>61.249999999999993</v>
      </c>
      <c r="Q52">
        <v>3609.61</v>
      </c>
      <c r="Z52">
        <f t="shared" si="12"/>
        <v>72.058823529411754</v>
      </c>
      <c r="AA52">
        <v>8290.75</v>
      </c>
      <c r="AD52">
        <f t="shared" si="14"/>
        <v>83.050847457627114</v>
      </c>
      <c r="AE52">
        <v>8209.58</v>
      </c>
      <c r="AF52">
        <f t="shared" si="14"/>
        <v>83.050847457627114</v>
      </c>
      <c r="AG52">
        <v>5746.78</v>
      </c>
      <c r="AL52">
        <f t="shared" si="17"/>
        <v>87.499999999999986</v>
      </c>
      <c r="AM52">
        <v>9020.52</v>
      </c>
    </row>
    <row r="53" spans="1:49" x14ac:dyDescent="0.65">
      <c r="A53">
        <v>5.5</v>
      </c>
      <c r="B53">
        <f t="shared" si="0"/>
        <v>73.52941176470587</v>
      </c>
      <c r="C53">
        <v>6319.7</v>
      </c>
      <c r="D53">
        <f t="shared" si="1"/>
        <v>31.05590062111801</v>
      </c>
      <c r="E53">
        <v>4398.04</v>
      </c>
      <c r="N53">
        <f t="shared" si="6"/>
        <v>89.285714285714278</v>
      </c>
      <c r="O53">
        <v>3480.96</v>
      </c>
      <c r="P53">
        <f t="shared" si="7"/>
        <v>62.5</v>
      </c>
      <c r="Q53">
        <v>3589.62</v>
      </c>
      <c r="Z53">
        <f t="shared" si="12"/>
        <v>73.52941176470587</v>
      </c>
      <c r="AA53">
        <v>9548.59</v>
      </c>
      <c r="AD53">
        <f t="shared" si="14"/>
        <v>84.745762711864401</v>
      </c>
      <c r="AE53">
        <v>6856.75</v>
      </c>
      <c r="AF53">
        <f t="shared" si="14"/>
        <v>84.745762711864401</v>
      </c>
      <c r="AG53">
        <v>5538.23</v>
      </c>
      <c r="AL53">
        <f t="shared" si="17"/>
        <v>89.285714285714278</v>
      </c>
      <c r="AM53">
        <v>9046.2099999999991</v>
      </c>
    </row>
    <row r="54" spans="1:49" x14ac:dyDescent="0.65">
      <c r="A54">
        <v>5.61</v>
      </c>
      <c r="B54">
        <f t="shared" si="0"/>
        <v>75</v>
      </c>
      <c r="C54">
        <v>6941.97</v>
      </c>
      <c r="D54">
        <f t="shared" si="1"/>
        <v>31.677018633540371</v>
      </c>
      <c r="E54">
        <v>4707.26</v>
      </c>
      <c r="N54">
        <f t="shared" si="6"/>
        <v>91.071428571428569</v>
      </c>
      <c r="O54">
        <v>3472</v>
      </c>
      <c r="P54">
        <f t="shared" si="7"/>
        <v>63.749999999999993</v>
      </c>
      <c r="Q54">
        <v>3715.67</v>
      </c>
      <c r="Z54">
        <f t="shared" si="12"/>
        <v>75</v>
      </c>
      <c r="AA54">
        <v>9642.0499999999993</v>
      </c>
      <c r="AD54">
        <f t="shared" si="14"/>
        <v>86.440677966101703</v>
      </c>
      <c r="AE54">
        <v>6417.69</v>
      </c>
      <c r="AF54">
        <f t="shared" si="14"/>
        <v>86.440677966101703</v>
      </c>
      <c r="AG54">
        <v>5696.94</v>
      </c>
      <c r="AL54">
        <f t="shared" si="17"/>
        <v>91.071428571428569</v>
      </c>
      <c r="AM54">
        <v>8756.08</v>
      </c>
    </row>
    <row r="55" spans="1:49" x14ac:dyDescent="0.65">
      <c r="A55">
        <v>5.72</v>
      </c>
      <c r="B55">
        <f t="shared" si="0"/>
        <v>76.470588235294116</v>
      </c>
      <c r="C55">
        <v>7902.24</v>
      </c>
      <c r="D55">
        <f t="shared" si="1"/>
        <v>32.298136645962728</v>
      </c>
      <c r="E55">
        <v>4558.3100000000004</v>
      </c>
      <c r="N55">
        <f t="shared" si="6"/>
        <v>92.857142857142847</v>
      </c>
      <c r="O55">
        <v>3675.84</v>
      </c>
      <c r="P55">
        <f t="shared" si="7"/>
        <v>64.999999999999986</v>
      </c>
      <c r="Q55">
        <v>3494.01</v>
      </c>
      <c r="Z55">
        <f t="shared" si="12"/>
        <v>76.470588235294116</v>
      </c>
      <c r="AA55">
        <v>10165.6</v>
      </c>
      <c r="AD55">
        <f t="shared" si="14"/>
        <v>88.135593220338976</v>
      </c>
      <c r="AE55">
        <v>6824.24</v>
      </c>
      <c r="AF55">
        <f t="shared" si="14"/>
        <v>88.135593220338976</v>
      </c>
      <c r="AG55">
        <v>5526.42</v>
      </c>
      <c r="AL55">
        <f t="shared" si="17"/>
        <v>92.857142857142847</v>
      </c>
      <c r="AM55">
        <v>7673.45</v>
      </c>
    </row>
    <row r="56" spans="1:49" x14ac:dyDescent="0.65">
      <c r="A56">
        <v>5.83</v>
      </c>
      <c r="B56">
        <f t="shared" si="0"/>
        <v>77.941176470588232</v>
      </c>
      <c r="C56">
        <v>8703.61</v>
      </c>
      <c r="D56">
        <f t="shared" si="1"/>
        <v>32.919254658385093</v>
      </c>
      <c r="E56">
        <v>4118.87</v>
      </c>
      <c r="N56">
        <f t="shared" si="6"/>
        <v>94.642857142857139</v>
      </c>
      <c r="O56">
        <v>3319.36</v>
      </c>
      <c r="P56">
        <f t="shared" si="7"/>
        <v>66.25</v>
      </c>
      <c r="Q56">
        <v>3517.22</v>
      </c>
      <c r="Z56">
        <f t="shared" si="12"/>
        <v>77.941176470588232</v>
      </c>
      <c r="AA56">
        <v>11515.74</v>
      </c>
      <c r="AD56">
        <f t="shared" si="14"/>
        <v>89.830508474576263</v>
      </c>
      <c r="AE56">
        <v>6979.45</v>
      </c>
      <c r="AF56">
        <f t="shared" si="14"/>
        <v>89.830508474576263</v>
      </c>
      <c r="AG56">
        <v>5490.19</v>
      </c>
      <c r="AL56">
        <f t="shared" si="17"/>
        <v>94.642857142857139</v>
      </c>
      <c r="AM56">
        <v>6673.58</v>
      </c>
    </row>
    <row r="57" spans="1:49" x14ac:dyDescent="0.65">
      <c r="A57">
        <v>5.94</v>
      </c>
      <c r="B57">
        <f t="shared" si="0"/>
        <v>79.411764705882348</v>
      </c>
      <c r="C57">
        <v>9061.2800000000007</v>
      </c>
      <c r="D57">
        <f t="shared" si="1"/>
        <v>33.540372670807457</v>
      </c>
      <c r="E57">
        <v>4009.56</v>
      </c>
      <c r="N57">
        <f t="shared" si="6"/>
        <v>96.428571428571431</v>
      </c>
      <c r="O57">
        <v>3453.12</v>
      </c>
      <c r="P57">
        <f t="shared" si="7"/>
        <v>67.5</v>
      </c>
      <c r="Q57">
        <v>3703.02</v>
      </c>
      <c r="Z57">
        <f t="shared" si="12"/>
        <v>79.411764705882348</v>
      </c>
      <c r="AA57">
        <v>12730.69</v>
      </c>
      <c r="AD57">
        <f t="shared" si="14"/>
        <v>91.525423728813564</v>
      </c>
      <c r="AE57">
        <v>6968.95</v>
      </c>
      <c r="AF57">
        <f t="shared" si="14"/>
        <v>91.525423728813564</v>
      </c>
      <c r="AG57">
        <v>5738.4</v>
      </c>
      <c r="AL57">
        <f t="shared" si="17"/>
        <v>96.428571428571431</v>
      </c>
      <c r="AM57">
        <v>5969.14</v>
      </c>
    </row>
    <row r="58" spans="1:49" x14ac:dyDescent="0.65">
      <c r="A58">
        <v>6.05</v>
      </c>
      <c r="B58">
        <f t="shared" si="0"/>
        <v>80.882352941176464</v>
      </c>
      <c r="C58">
        <v>8483.2000000000007</v>
      </c>
      <c r="D58">
        <f t="shared" si="1"/>
        <v>34.161490683229815</v>
      </c>
      <c r="E58">
        <v>4133.7299999999996</v>
      </c>
      <c r="N58">
        <f t="shared" si="6"/>
        <v>98.214285714285708</v>
      </c>
      <c r="O58">
        <v>3377.6</v>
      </c>
      <c r="P58">
        <f t="shared" si="7"/>
        <v>68.749999999999986</v>
      </c>
      <c r="Q58">
        <v>3287.73</v>
      </c>
      <c r="Z58">
        <f t="shared" si="12"/>
        <v>80.882352941176464</v>
      </c>
      <c r="AA58">
        <v>12420.38</v>
      </c>
      <c r="AD58">
        <f t="shared" si="14"/>
        <v>93.220338983050837</v>
      </c>
      <c r="AE58">
        <v>6913.91</v>
      </c>
      <c r="AF58">
        <f t="shared" si="14"/>
        <v>93.220338983050837</v>
      </c>
      <c r="AG58">
        <v>5958.83</v>
      </c>
      <c r="AL58">
        <f t="shared" si="17"/>
        <v>98.214285714285708</v>
      </c>
      <c r="AM58">
        <v>4936.18</v>
      </c>
    </row>
    <row r="59" spans="1:49" x14ac:dyDescent="0.65">
      <c r="A59">
        <v>6.16</v>
      </c>
      <c r="B59">
        <f t="shared" si="0"/>
        <v>82.35294117647058</v>
      </c>
      <c r="C59">
        <v>7342.88</v>
      </c>
      <c r="D59">
        <f t="shared" si="1"/>
        <v>34.782608695652172</v>
      </c>
      <c r="E59">
        <v>4040.18</v>
      </c>
      <c r="N59">
        <f t="shared" si="6"/>
        <v>100</v>
      </c>
      <c r="O59">
        <v>3658.24</v>
      </c>
      <c r="P59">
        <f t="shared" si="7"/>
        <v>70</v>
      </c>
      <c r="Q59">
        <v>3362.75</v>
      </c>
      <c r="Z59">
        <f t="shared" si="12"/>
        <v>82.35294117647058</v>
      </c>
      <c r="AA59">
        <v>12088.16</v>
      </c>
      <c r="AD59">
        <f t="shared" si="14"/>
        <v>94.915254237288138</v>
      </c>
      <c r="AE59">
        <v>6771.09</v>
      </c>
      <c r="AF59">
        <f t="shared" si="14"/>
        <v>94.915254237288138</v>
      </c>
      <c r="AG59">
        <v>5803.28</v>
      </c>
      <c r="AL59">
        <f t="shared" si="17"/>
        <v>100</v>
      </c>
      <c r="AM59">
        <v>5100.7</v>
      </c>
    </row>
    <row r="60" spans="1:49" x14ac:dyDescent="0.65">
      <c r="A60">
        <v>6.27</v>
      </c>
      <c r="B60">
        <f t="shared" si="0"/>
        <v>83.823529411764696</v>
      </c>
      <c r="C60">
        <v>6040.48</v>
      </c>
      <c r="D60">
        <f t="shared" si="1"/>
        <v>35.403726708074529</v>
      </c>
      <c r="E60">
        <v>4067.68</v>
      </c>
      <c r="P60">
        <f t="shared" si="7"/>
        <v>71.249999999999986</v>
      </c>
      <c r="Q60">
        <v>3580.14</v>
      </c>
      <c r="Z60">
        <f t="shared" si="12"/>
        <v>83.823529411764696</v>
      </c>
      <c r="AA60">
        <v>10720.22</v>
      </c>
      <c r="AD60">
        <f t="shared" si="14"/>
        <v>96.610169491525411</v>
      </c>
      <c r="AE60">
        <v>6541.19</v>
      </c>
      <c r="AF60">
        <f t="shared" si="14"/>
        <v>96.610169491525411</v>
      </c>
      <c r="AG60">
        <v>5163.97</v>
      </c>
    </row>
    <row r="61" spans="1:49" x14ac:dyDescent="0.65">
      <c r="A61">
        <v>6.38</v>
      </c>
      <c r="B61">
        <f t="shared" si="0"/>
        <v>85.294117647058826</v>
      </c>
      <c r="C61">
        <v>6091.36</v>
      </c>
      <c r="D61">
        <f t="shared" si="1"/>
        <v>36.024844720496887</v>
      </c>
      <c r="E61">
        <v>3841.03</v>
      </c>
      <c r="P61">
        <f t="shared" si="7"/>
        <v>72.5</v>
      </c>
      <c r="Q61">
        <v>3412.33</v>
      </c>
      <c r="Z61">
        <f t="shared" si="12"/>
        <v>85.294117647058826</v>
      </c>
      <c r="AA61">
        <v>10058.18</v>
      </c>
      <c r="AD61">
        <f t="shared" si="14"/>
        <v>98.305084745762699</v>
      </c>
      <c r="AE61">
        <v>6201.66</v>
      </c>
      <c r="AF61">
        <f t="shared" si="14"/>
        <v>98.305084745762699</v>
      </c>
      <c r="AG61">
        <v>4618.53</v>
      </c>
    </row>
    <row r="62" spans="1:49" x14ac:dyDescent="0.65">
      <c r="A62">
        <v>6.49</v>
      </c>
      <c r="B62">
        <f t="shared" si="0"/>
        <v>86.764705882352942</v>
      </c>
      <c r="C62">
        <v>5962.56</v>
      </c>
      <c r="D62">
        <f t="shared" si="1"/>
        <v>36.645962732919251</v>
      </c>
      <c r="E62">
        <v>3839.56</v>
      </c>
      <c r="P62">
        <f t="shared" si="7"/>
        <v>73.75</v>
      </c>
      <c r="Q62">
        <v>3384.49</v>
      </c>
      <c r="Z62">
        <f t="shared" si="12"/>
        <v>86.764705882352942</v>
      </c>
      <c r="AA62">
        <v>9641.36</v>
      </c>
      <c r="AD62">
        <f t="shared" si="14"/>
        <v>100</v>
      </c>
      <c r="AE62">
        <v>5657.09</v>
      </c>
      <c r="AF62">
        <f t="shared" si="14"/>
        <v>100</v>
      </c>
      <c r="AG62">
        <v>4503.72</v>
      </c>
    </row>
    <row r="63" spans="1:49" x14ac:dyDescent="0.65">
      <c r="A63">
        <v>6.6</v>
      </c>
      <c r="B63">
        <f t="shared" si="0"/>
        <v>88.235294117647044</v>
      </c>
      <c r="C63">
        <v>6402.52</v>
      </c>
      <c r="D63">
        <f t="shared" si="1"/>
        <v>37.267080745341616</v>
      </c>
      <c r="E63">
        <v>3949.77</v>
      </c>
      <c r="P63">
        <f t="shared" si="7"/>
        <v>74.999999999999986</v>
      </c>
      <c r="Q63">
        <v>3309.23</v>
      </c>
      <c r="Z63">
        <f t="shared" si="12"/>
        <v>88.235294117647044</v>
      </c>
      <c r="AA63">
        <v>8764.57</v>
      </c>
    </row>
    <row r="64" spans="1:49" x14ac:dyDescent="0.65">
      <c r="A64">
        <v>6.71</v>
      </c>
      <c r="B64">
        <f t="shared" si="0"/>
        <v>89.705882352941174</v>
      </c>
      <c r="C64">
        <v>6291.53</v>
      </c>
      <c r="D64">
        <f t="shared" si="1"/>
        <v>37.888198757763973</v>
      </c>
      <c r="E64">
        <v>4235.03</v>
      </c>
      <c r="P64">
        <f t="shared" si="7"/>
        <v>76.25</v>
      </c>
      <c r="Q64">
        <v>3389.49</v>
      </c>
      <c r="Z64">
        <f t="shared" si="12"/>
        <v>89.705882352941174</v>
      </c>
      <c r="AA64">
        <v>7793.74</v>
      </c>
    </row>
    <row r="65" spans="1:27" x14ac:dyDescent="0.65">
      <c r="A65">
        <v>6.82</v>
      </c>
      <c r="B65">
        <f t="shared" si="0"/>
        <v>91.17647058823529</v>
      </c>
      <c r="C65">
        <v>6205.97</v>
      </c>
      <c r="D65">
        <f t="shared" si="1"/>
        <v>38.509316770186338</v>
      </c>
      <c r="E65">
        <v>4379.7700000000004</v>
      </c>
      <c r="P65">
        <f t="shared" si="7"/>
        <v>77.5</v>
      </c>
      <c r="Q65">
        <v>3452.68</v>
      </c>
      <c r="Z65">
        <f t="shared" si="12"/>
        <v>91.17647058823529</v>
      </c>
      <c r="AA65">
        <v>7258.57</v>
      </c>
    </row>
    <row r="66" spans="1:27" x14ac:dyDescent="0.65">
      <c r="A66">
        <v>6.93</v>
      </c>
      <c r="B66">
        <f t="shared" si="0"/>
        <v>92.647058823529406</v>
      </c>
      <c r="C66">
        <v>6459.59</v>
      </c>
      <c r="D66">
        <f t="shared" si="1"/>
        <v>39.130434782608688</v>
      </c>
      <c r="E66">
        <v>4157.42</v>
      </c>
      <c r="P66">
        <f t="shared" si="7"/>
        <v>78.749999999999986</v>
      </c>
      <c r="Q66">
        <v>3615.75</v>
      </c>
      <c r="Z66">
        <f t="shared" si="12"/>
        <v>92.647058823529406</v>
      </c>
      <c r="AA66">
        <v>6677.98</v>
      </c>
    </row>
    <row r="67" spans="1:27" x14ac:dyDescent="0.65">
      <c r="A67">
        <v>7.04</v>
      </c>
      <c r="B67">
        <f t="shared" si="0"/>
        <v>94.117647058823522</v>
      </c>
      <c r="C67">
        <v>6383.08</v>
      </c>
      <c r="D67">
        <f t="shared" si="1"/>
        <v>39.751552795031053</v>
      </c>
      <c r="E67">
        <v>3763.72</v>
      </c>
      <c r="P67">
        <f t="shared" si="7"/>
        <v>80</v>
      </c>
      <c r="Q67">
        <v>3879.03</v>
      </c>
      <c r="Z67">
        <f t="shared" si="12"/>
        <v>94.117647058823522</v>
      </c>
      <c r="AA67">
        <v>6459.72</v>
      </c>
    </row>
    <row r="68" spans="1:27" x14ac:dyDescent="0.65">
      <c r="A68">
        <v>7.15</v>
      </c>
      <c r="B68">
        <f t="shared" ref="B68:B71" si="24">($A68/7.48)*100</f>
        <v>95.588235294117652</v>
      </c>
      <c r="C68">
        <v>6179.02</v>
      </c>
      <c r="D68">
        <f t="shared" ref="D68:D131" si="25">($A68/17.71)*100</f>
        <v>40.372670807453417</v>
      </c>
      <c r="E68">
        <v>3699.64</v>
      </c>
      <c r="P68">
        <f t="shared" ref="P68:P83" si="26">($A68/8.8)*100</f>
        <v>81.25</v>
      </c>
      <c r="Q68">
        <v>4131.32</v>
      </c>
      <c r="Z68">
        <f t="shared" ref="Z68:Z71" si="27">($A68/7.48)*100</f>
        <v>95.588235294117652</v>
      </c>
      <c r="AA68">
        <v>6141.19</v>
      </c>
    </row>
    <row r="69" spans="1:27" x14ac:dyDescent="0.65">
      <c r="A69">
        <v>7.26</v>
      </c>
      <c r="B69">
        <f t="shared" si="24"/>
        <v>97.058823529411754</v>
      </c>
      <c r="C69">
        <v>5950.23</v>
      </c>
      <c r="D69">
        <f t="shared" si="25"/>
        <v>40.993788819875768</v>
      </c>
      <c r="E69">
        <v>3795.18</v>
      </c>
      <c r="P69">
        <f t="shared" si="26"/>
        <v>82.5</v>
      </c>
      <c r="Q69">
        <v>3753.92</v>
      </c>
      <c r="Z69">
        <f t="shared" si="27"/>
        <v>97.058823529411754</v>
      </c>
      <c r="AA69">
        <v>6108.43</v>
      </c>
    </row>
    <row r="70" spans="1:27" x14ac:dyDescent="0.65">
      <c r="A70">
        <v>7.37</v>
      </c>
      <c r="B70">
        <f t="shared" si="24"/>
        <v>98.52941176470587</v>
      </c>
      <c r="C70">
        <v>5468.95</v>
      </c>
      <c r="D70">
        <f t="shared" si="25"/>
        <v>41.614906832298139</v>
      </c>
      <c r="E70">
        <v>3776.08</v>
      </c>
      <c r="P70">
        <f t="shared" si="26"/>
        <v>83.749999999999986</v>
      </c>
      <c r="Q70">
        <v>3706.65</v>
      </c>
      <c r="Z70">
        <f t="shared" si="27"/>
        <v>98.52941176470587</v>
      </c>
      <c r="AA70">
        <v>6228.34</v>
      </c>
    </row>
    <row r="71" spans="1:27" x14ac:dyDescent="0.65">
      <c r="A71">
        <v>7.48</v>
      </c>
      <c r="B71">
        <f t="shared" si="24"/>
        <v>100</v>
      </c>
      <c r="C71">
        <v>5739.64</v>
      </c>
      <c r="D71">
        <f t="shared" si="25"/>
        <v>42.236024844720497</v>
      </c>
      <c r="E71">
        <v>3965</v>
      </c>
      <c r="P71">
        <f t="shared" si="26"/>
        <v>85</v>
      </c>
      <c r="Q71">
        <v>3674.31</v>
      </c>
      <c r="Z71">
        <f t="shared" si="27"/>
        <v>100</v>
      </c>
      <c r="AA71">
        <v>6550.05</v>
      </c>
    </row>
    <row r="72" spans="1:27" x14ac:dyDescent="0.65">
      <c r="A72">
        <v>7.59</v>
      </c>
      <c r="D72">
        <f t="shared" si="25"/>
        <v>42.857142857142854</v>
      </c>
      <c r="E72">
        <v>3871.79</v>
      </c>
      <c r="P72">
        <f t="shared" si="26"/>
        <v>86.25</v>
      </c>
      <c r="Q72">
        <v>3800.27</v>
      </c>
    </row>
    <row r="73" spans="1:27" x14ac:dyDescent="0.65">
      <c r="A73">
        <v>7.7</v>
      </c>
      <c r="D73">
        <f t="shared" si="25"/>
        <v>43.478260869565219</v>
      </c>
      <c r="E73">
        <v>3755.52</v>
      </c>
      <c r="P73">
        <f t="shared" si="26"/>
        <v>87.5</v>
      </c>
      <c r="Q73">
        <v>3587.83</v>
      </c>
    </row>
    <row r="74" spans="1:27" x14ac:dyDescent="0.65">
      <c r="A74">
        <v>7.81</v>
      </c>
      <c r="D74">
        <f t="shared" si="25"/>
        <v>44.099378881987569</v>
      </c>
      <c r="E74">
        <v>3842.79</v>
      </c>
      <c r="P74">
        <f t="shared" si="26"/>
        <v>88.749999999999986</v>
      </c>
      <c r="Q74">
        <v>3580.9</v>
      </c>
    </row>
    <row r="75" spans="1:27" x14ac:dyDescent="0.65">
      <c r="A75">
        <v>7.92</v>
      </c>
      <c r="D75">
        <f t="shared" si="25"/>
        <v>44.720496894409933</v>
      </c>
      <c r="E75">
        <v>3691.41</v>
      </c>
      <c r="P75">
        <f t="shared" si="26"/>
        <v>89.999999999999986</v>
      </c>
      <c r="Q75">
        <v>3513.4</v>
      </c>
    </row>
    <row r="76" spans="1:27" x14ac:dyDescent="0.65">
      <c r="A76">
        <v>8.0299999999999994</v>
      </c>
      <c r="D76">
        <f t="shared" si="25"/>
        <v>45.341614906832298</v>
      </c>
      <c r="E76">
        <v>3786.15</v>
      </c>
      <c r="P76">
        <f t="shared" si="26"/>
        <v>91.249999999999986</v>
      </c>
      <c r="Q76">
        <v>3431.42</v>
      </c>
    </row>
    <row r="77" spans="1:27" x14ac:dyDescent="0.65">
      <c r="A77">
        <v>8.14</v>
      </c>
      <c r="D77">
        <f t="shared" si="25"/>
        <v>45.962732919254663</v>
      </c>
      <c r="E77">
        <v>3834.08</v>
      </c>
      <c r="P77">
        <f t="shared" si="26"/>
        <v>92.5</v>
      </c>
      <c r="Q77">
        <v>3489.46</v>
      </c>
    </row>
    <row r="78" spans="1:27" x14ac:dyDescent="0.65">
      <c r="A78">
        <v>8.25</v>
      </c>
      <c r="D78">
        <f t="shared" si="25"/>
        <v>46.58385093167702</v>
      </c>
      <c r="E78">
        <v>3722.22</v>
      </c>
      <c r="P78">
        <f t="shared" si="26"/>
        <v>93.749999999999986</v>
      </c>
      <c r="Q78">
        <v>3236.34</v>
      </c>
    </row>
    <row r="79" spans="1:27" x14ac:dyDescent="0.65">
      <c r="A79">
        <v>8.36</v>
      </c>
      <c r="D79">
        <f t="shared" si="25"/>
        <v>47.20496894409937</v>
      </c>
      <c r="E79">
        <v>3650.62</v>
      </c>
      <c r="P79">
        <f t="shared" si="26"/>
        <v>94.999999999999986</v>
      </c>
      <c r="Q79">
        <v>3506.32</v>
      </c>
    </row>
    <row r="80" spans="1:27" x14ac:dyDescent="0.65">
      <c r="A80">
        <v>8.4700000000000006</v>
      </c>
      <c r="D80">
        <f t="shared" si="25"/>
        <v>47.826086956521742</v>
      </c>
      <c r="E80">
        <v>3896.53</v>
      </c>
      <c r="P80">
        <f t="shared" si="26"/>
        <v>96.25</v>
      </c>
      <c r="Q80">
        <v>3521.82</v>
      </c>
    </row>
    <row r="81" spans="1:17" x14ac:dyDescent="0.65">
      <c r="A81">
        <v>8.58</v>
      </c>
      <c r="D81">
        <f t="shared" si="25"/>
        <v>48.447204968944099</v>
      </c>
      <c r="E81">
        <v>4131.79</v>
      </c>
      <c r="P81">
        <f t="shared" si="26"/>
        <v>97.5</v>
      </c>
      <c r="Q81">
        <v>3297.24</v>
      </c>
    </row>
    <row r="82" spans="1:17" x14ac:dyDescent="0.65">
      <c r="A82">
        <v>8.69</v>
      </c>
      <c r="D82">
        <f t="shared" si="25"/>
        <v>49.06832298136645</v>
      </c>
      <c r="E82">
        <v>3928.45</v>
      </c>
      <c r="P82">
        <f t="shared" si="26"/>
        <v>98.749999999999986</v>
      </c>
      <c r="Q82">
        <v>3348.88</v>
      </c>
    </row>
    <row r="83" spans="1:17" x14ac:dyDescent="0.65">
      <c r="A83">
        <v>8.8000000000000007</v>
      </c>
      <c r="D83">
        <f t="shared" si="25"/>
        <v>49.689440993788821</v>
      </c>
      <c r="E83">
        <v>4159.32</v>
      </c>
      <c r="P83">
        <f t="shared" si="26"/>
        <v>100</v>
      </c>
      <c r="Q83">
        <v>3296.01</v>
      </c>
    </row>
    <row r="84" spans="1:17" x14ac:dyDescent="0.65">
      <c r="A84">
        <v>8.91</v>
      </c>
      <c r="D84">
        <f t="shared" si="25"/>
        <v>50.310559006211179</v>
      </c>
      <c r="E84">
        <v>4166.8</v>
      </c>
    </row>
    <row r="85" spans="1:17" x14ac:dyDescent="0.65">
      <c r="A85">
        <v>9.02</v>
      </c>
      <c r="D85">
        <f t="shared" si="25"/>
        <v>50.931677018633536</v>
      </c>
      <c r="E85">
        <v>4171.47</v>
      </c>
    </row>
    <row r="86" spans="1:17" x14ac:dyDescent="0.65">
      <c r="A86">
        <v>9.1300000000000008</v>
      </c>
      <c r="D86">
        <f t="shared" si="25"/>
        <v>51.552795031055901</v>
      </c>
      <c r="E86">
        <v>4147.5600000000004</v>
      </c>
    </row>
    <row r="87" spans="1:17" x14ac:dyDescent="0.65">
      <c r="A87">
        <v>9.24</v>
      </c>
      <c r="D87">
        <f t="shared" si="25"/>
        <v>52.173913043478258</v>
      </c>
      <c r="E87">
        <v>4092.78</v>
      </c>
    </row>
    <row r="88" spans="1:17" x14ac:dyDescent="0.65">
      <c r="A88">
        <v>9.35</v>
      </c>
      <c r="D88">
        <f t="shared" si="25"/>
        <v>52.795031055900623</v>
      </c>
      <c r="E88">
        <v>4002.35</v>
      </c>
    </row>
    <row r="89" spans="1:17" x14ac:dyDescent="0.65">
      <c r="A89">
        <v>9.4600000000000009</v>
      </c>
      <c r="D89">
        <f t="shared" si="25"/>
        <v>53.41614906832298</v>
      </c>
      <c r="E89">
        <v>3837.99</v>
      </c>
    </row>
    <row r="90" spans="1:17" x14ac:dyDescent="0.65">
      <c r="A90">
        <v>9.57</v>
      </c>
      <c r="D90">
        <f t="shared" si="25"/>
        <v>54.037267080745345</v>
      </c>
      <c r="E90">
        <v>3780.86</v>
      </c>
    </row>
    <row r="91" spans="1:17" x14ac:dyDescent="0.65">
      <c r="A91">
        <v>9.68</v>
      </c>
      <c r="D91">
        <f t="shared" si="25"/>
        <v>54.658385093167695</v>
      </c>
      <c r="E91">
        <v>3735.33</v>
      </c>
    </row>
    <row r="92" spans="1:17" x14ac:dyDescent="0.65">
      <c r="A92">
        <v>9.7899999999999991</v>
      </c>
      <c r="D92">
        <f t="shared" si="25"/>
        <v>55.279503105590052</v>
      </c>
      <c r="E92">
        <v>3830.12</v>
      </c>
    </row>
    <row r="93" spans="1:17" x14ac:dyDescent="0.65">
      <c r="A93">
        <v>9.9</v>
      </c>
      <c r="D93">
        <f t="shared" si="25"/>
        <v>55.900621118012417</v>
      </c>
      <c r="E93">
        <v>3925.98</v>
      </c>
    </row>
    <row r="94" spans="1:17" x14ac:dyDescent="0.65">
      <c r="A94">
        <v>10.01</v>
      </c>
      <c r="D94">
        <f t="shared" si="25"/>
        <v>56.521739130434781</v>
      </c>
      <c r="E94">
        <v>3725.32</v>
      </c>
    </row>
    <row r="95" spans="1:17" x14ac:dyDescent="0.65">
      <c r="A95">
        <v>10.119999999999999</v>
      </c>
      <c r="D95">
        <f t="shared" si="25"/>
        <v>57.142857142857139</v>
      </c>
      <c r="E95">
        <v>3679.63</v>
      </c>
    </row>
    <row r="96" spans="1:17" x14ac:dyDescent="0.65">
      <c r="A96">
        <v>10.23</v>
      </c>
      <c r="D96">
        <f t="shared" si="25"/>
        <v>57.763975155279503</v>
      </c>
      <c r="E96">
        <v>3945.49</v>
      </c>
    </row>
    <row r="97" spans="1:5" x14ac:dyDescent="0.65">
      <c r="A97">
        <v>10.34</v>
      </c>
      <c r="D97">
        <f t="shared" si="25"/>
        <v>58.385093167701861</v>
      </c>
      <c r="E97">
        <v>3729.92</v>
      </c>
    </row>
    <row r="98" spans="1:5" x14ac:dyDescent="0.65">
      <c r="A98">
        <v>10.45</v>
      </c>
      <c r="D98">
        <f t="shared" si="25"/>
        <v>59.006211180124211</v>
      </c>
      <c r="E98">
        <v>3880.47</v>
      </c>
    </row>
    <row r="99" spans="1:5" x14ac:dyDescent="0.65">
      <c r="A99">
        <v>10.56</v>
      </c>
      <c r="D99">
        <f t="shared" si="25"/>
        <v>59.627329192546583</v>
      </c>
      <c r="E99">
        <v>4080.85</v>
      </c>
    </row>
    <row r="100" spans="1:5" x14ac:dyDescent="0.65">
      <c r="A100">
        <v>10.67</v>
      </c>
      <c r="D100">
        <f t="shared" si="25"/>
        <v>60.248447204968933</v>
      </c>
      <c r="E100">
        <v>4578.62</v>
      </c>
    </row>
    <row r="101" spans="1:5" x14ac:dyDescent="0.65">
      <c r="A101">
        <v>10.78</v>
      </c>
      <c r="D101">
        <f t="shared" si="25"/>
        <v>60.869565217391298</v>
      </c>
      <c r="E101">
        <v>4864.28</v>
      </c>
    </row>
    <row r="102" spans="1:5" x14ac:dyDescent="0.65">
      <c r="A102">
        <v>10.89</v>
      </c>
      <c r="D102">
        <f t="shared" si="25"/>
        <v>61.490683229813669</v>
      </c>
      <c r="E102">
        <v>4934.59</v>
      </c>
    </row>
    <row r="103" spans="1:5" x14ac:dyDescent="0.65">
      <c r="A103">
        <v>11</v>
      </c>
      <c r="D103">
        <f t="shared" si="25"/>
        <v>62.11180124223602</v>
      </c>
      <c r="E103">
        <v>4667.45</v>
      </c>
    </row>
    <row r="104" spans="1:5" x14ac:dyDescent="0.65">
      <c r="A104">
        <v>11.11</v>
      </c>
      <c r="D104">
        <f t="shared" si="25"/>
        <v>62.732919254658384</v>
      </c>
      <c r="E104">
        <v>4199.3900000000003</v>
      </c>
    </row>
    <row r="105" spans="1:5" x14ac:dyDescent="0.65">
      <c r="A105">
        <v>11.22</v>
      </c>
      <c r="D105">
        <f t="shared" si="25"/>
        <v>63.354037267080741</v>
      </c>
      <c r="E105">
        <v>3795.13</v>
      </c>
    </row>
    <row r="106" spans="1:5" x14ac:dyDescent="0.65">
      <c r="A106">
        <v>11.33</v>
      </c>
      <c r="D106">
        <f t="shared" si="25"/>
        <v>63.975155279503106</v>
      </c>
      <c r="E106">
        <v>3537.13</v>
      </c>
    </row>
    <row r="107" spans="1:5" x14ac:dyDescent="0.65">
      <c r="A107">
        <v>11.44</v>
      </c>
      <c r="D107">
        <f t="shared" si="25"/>
        <v>64.596273291925456</v>
      </c>
      <c r="E107">
        <v>3559.65</v>
      </c>
    </row>
    <row r="108" spans="1:5" x14ac:dyDescent="0.65">
      <c r="A108">
        <v>11.55</v>
      </c>
      <c r="D108">
        <f t="shared" si="25"/>
        <v>65.217391304347828</v>
      </c>
      <c r="E108">
        <v>3638.1</v>
      </c>
    </row>
    <row r="109" spans="1:5" x14ac:dyDescent="0.65">
      <c r="A109">
        <v>11.66</v>
      </c>
      <c r="D109">
        <f t="shared" si="25"/>
        <v>65.838509316770185</v>
      </c>
      <c r="E109">
        <v>3794.23</v>
      </c>
    </row>
    <row r="110" spans="1:5" x14ac:dyDescent="0.65">
      <c r="A110">
        <v>11.77</v>
      </c>
      <c r="D110">
        <f t="shared" si="25"/>
        <v>66.459627329192543</v>
      </c>
      <c r="E110">
        <v>3699.32</v>
      </c>
    </row>
    <row r="111" spans="1:5" x14ac:dyDescent="0.65">
      <c r="A111">
        <v>11.88</v>
      </c>
      <c r="D111">
        <f t="shared" si="25"/>
        <v>67.080745341614914</v>
      </c>
      <c r="E111">
        <v>3944.7</v>
      </c>
    </row>
    <row r="112" spans="1:5" x14ac:dyDescent="0.65">
      <c r="A112">
        <v>11.99</v>
      </c>
      <c r="D112">
        <f t="shared" si="25"/>
        <v>67.701863354037258</v>
      </c>
      <c r="E112">
        <v>3811.2</v>
      </c>
    </row>
    <row r="113" spans="1:5" x14ac:dyDescent="0.65">
      <c r="A113">
        <v>12.1</v>
      </c>
      <c r="D113">
        <f t="shared" si="25"/>
        <v>68.322981366459629</v>
      </c>
      <c r="E113">
        <v>3802.11</v>
      </c>
    </row>
    <row r="114" spans="1:5" x14ac:dyDescent="0.65">
      <c r="A114">
        <v>12.21</v>
      </c>
      <c r="D114">
        <f t="shared" si="25"/>
        <v>68.944099378881987</v>
      </c>
      <c r="E114">
        <v>3944.77</v>
      </c>
    </row>
    <row r="115" spans="1:5" x14ac:dyDescent="0.65">
      <c r="A115">
        <v>12.32</v>
      </c>
      <c r="D115">
        <f t="shared" si="25"/>
        <v>69.565217391304344</v>
      </c>
      <c r="E115">
        <v>3867.73</v>
      </c>
    </row>
    <row r="116" spans="1:5" x14ac:dyDescent="0.65">
      <c r="A116">
        <v>12.43</v>
      </c>
      <c r="D116">
        <f t="shared" si="25"/>
        <v>70.186335403726702</v>
      </c>
      <c r="E116">
        <v>4079.93</v>
      </c>
    </row>
    <row r="117" spans="1:5" x14ac:dyDescent="0.65">
      <c r="A117">
        <v>12.54</v>
      </c>
      <c r="D117">
        <f t="shared" si="25"/>
        <v>70.807453416149059</v>
      </c>
      <c r="E117">
        <v>4129.3500000000004</v>
      </c>
    </row>
    <row r="118" spans="1:5" x14ac:dyDescent="0.65">
      <c r="A118">
        <v>12.65</v>
      </c>
      <c r="D118">
        <f t="shared" si="25"/>
        <v>71.428571428571431</v>
      </c>
      <c r="E118">
        <v>4257.9799999999996</v>
      </c>
    </row>
    <row r="119" spans="1:5" x14ac:dyDescent="0.65">
      <c r="A119">
        <v>12.76</v>
      </c>
      <c r="D119">
        <f t="shared" si="25"/>
        <v>72.049689440993774</v>
      </c>
      <c r="E119">
        <v>4001.11</v>
      </c>
    </row>
    <row r="120" spans="1:5" x14ac:dyDescent="0.65">
      <c r="A120">
        <v>12.87</v>
      </c>
      <c r="D120">
        <f t="shared" si="25"/>
        <v>72.670807453416145</v>
      </c>
      <c r="E120">
        <v>3760.94</v>
      </c>
    </row>
    <row r="121" spans="1:5" x14ac:dyDescent="0.65">
      <c r="A121">
        <v>12.98</v>
      </c>
      <c r="D121">
        <f t="shared" si="25"/>
        <v>73.291925465838503</v>
      </c>
      <c r="E121">
        <v>3662.6</v>
      </c>
    </row>
    <row r="122" spans="1:5" x14ac:dyDescent="0.65">
      <c r="A122">
        <v>13.09</v>
      </c>
      <c r="D122">
        <f t="shared" si="25"/>
        <v>73.91304347826086</v>
      </c>
      <c r="E122">
        <v>3683.89</v>
      </c>
    </row>
    <row r="123" spans="1:5" x14ac:dyDescent="0.65">
      <c r="A123">
        <v>13.2</v>
      </c>
      <c r="D123">
        <f t="shared" si="25"/>
        <v>74.534161490683232</v>
      </c>
      <c r="E123">
        <v>3751.94</v>
      </c>
    </row>
    <row r="124" spans="1:5" x14ac:dyDescent="0.65">
      <c r="A124">
        <v>13.31</v>
      </c>
      <c r="D124">
        <f t="shared" si="25"/>
        <v>75.155279503105589</v>
      </c>
      <c r="E124">
        <v>4031.55</v>
      </c>
    </row>
    <row r="125" spans="1:5" x14ac:dyDescent="0.65">
      <c r="A125">
        <v>13.42</v>
      </c>
      <c r="D125">
        <f t="shared" si="25"/>
        <v>75.776397515527947</v>
      </c>
      <c r="E125">
        <v>4522.25</v>
      </c>
    </row>
    <row r="126" spans="1:5" x14ac:dyDescent="0.65">
      <c r="A126">
        <v>13.53</v>
      </c>
      <c r="D126">
        <f t="shared" si="25"/>
        <v>76.397515527950304</v>
      </c>
      <c r="E126">
        <v>4433.3100000000004</v>
      </c>
    </row>
    <row r="127" spans="1:5" x14ac:dyDescent="0.65">
      <c r="A127">
        <v>13.64</v>
      </c>
      <c r="D127">
        <f t="shared" si="25"/>
        <v>77.018633540372676</v>
      </c>
      <c r="E127">
        <v>4585.1400000000003</v>
      </c>
    </row>
    <row r="128" spans="1:5" x14ac:dyDescent="0.65">
      <c r="A128">
        <v>13.75</v>
      </c>
      <c r="D128">
        <f t="shared" si="25"/>
        <v>77.639751552795019</v>
      </c>
      <c r="E128">
        <v>4451.45</v>
      </c>
    </row>
    <row r="129" spans="1:5" x14ac:dyDescent="0.65">
      <c r="A129">
        <v>13.86</v>
      </c>
      <c r="D129">
        <f t="shared" si="25"/>
        <v>78.260869565217376</v>
      </c>
      <c r="E129">
        <v>4384.25</v>
      </c>
    </row>
    <row r="130" spans="1:5" x14ac:dyDescent="0.65">
      <c r="A130">
        <v>13.97</v>
      </c>
      <c r="D130">
        <f t="shared" si="25"/>
        <v>78.881987577639762</v>
      </c>
      <c r="E130">
        <v>4711.6400000000003</v>
      </c>
    </row>
    <row r="131" spans="1:5" x14ac:dyDescent="0.65">
      <c r="A131">
        <v>14.08</v>
      </c>
      <c r="D131">
        <f t="shared" si="25"/>
        <v>79.503105590062106</v>
      </c>
      <c r="E131">
        <v>4423.01</v>
      </c>
    </row>
    <row r="132" spans="1:5" x14ac:dyDescent="0.65">
      <c r="A132">
        <v>14.19</v>
      </c>
      <c r="D132">
        <f t="shared" ref="D132:D164" si="28">($A132/17.71)*100</f>
        <v>80.124223602484463</v>
      </c>
      <c r="E132">
        <v>4241.4799999999996</v>
      </c>
    </row>
    <row r="133" spans="1:5" x14ac:dyDescent="0.65">
      <c r="A133">
        <v>14.3</v>
      </c>
      <c r="D133">
        <f t="shared" si="28"/>
        <v>80.745341614906835</v>
      </c>
      <c r="E133">
        <v>4181.72</v>
      </c>
    </row>
    <row r="134" spans="1:5" x14ac:dyDescent="0.65">
      <c r="A134">
        <v>14.41</v>
      </c>
      <c r="D134">
        <f t="shared" si="28"/>
        <v>81.366459627329192</v>
      </c>
      <c r="E134">
        <v>4430.41</v>
      </c>
    </row>
    <row r="135" spans="1:5" x14ac:dyDescent="0.65">
      <c r="A135">
        <v>14.52</v>
      </c>
      <c r="D135">
        <f t="shared" si="28"/>
        <v>81.987577639751535</v>
      </c>
      <c r="E135">
        <v>4487.8100000000004</v>
      </c>
    </row>
    <row r="136" spans="1:5" x14ac:dyDescent="0.65">
      <c r="A136">
        <v>14.63</v>
      </c>
      <c r="D136">
        <f t="shared" si="28"/>
        <v>82.608695652173907</v>
      </c>
      <c r="E136">
        <v>4320.43</v>
      </c>
    </row>
    <row r="137" spans="1:5" x14ac:dyDescent="0.65">
      <c r="A137">
        <v>14.74</v>
      </c>
      <c r="D137">
        <f t="shared" si="28"/>
        <v>83.229813664596278</v>
      </c>
      <c r="E137">
        <v>4033.99</v>
      </c>
    </row>
    <row r="138" spans="1:5" x14ac:dyDescent="0.65">
      <c r="A138">
        <v>14.85</v>
      </c>
      <c r="D138">
        <f t="shared" si="28"/>
        <v>83.850931677018622</v>
      </c>
      <c r="E138">
        <v>3921.43</v>
      </c>
    </row>
    <row r="139" spans="1:5" x14ac:dyDescent="0.65">
      <c r="A139">
        <v>14.96</v>
      </c>
      <c r="D139">
        <f t="shared" si="28"/>
        <v>84.472049689440993</v>
      </c>
      <c r="E139">
        <v>3616.91</v>
      </c>
    </row>
    <row r="140" spans="1:5" x14ac:dyDescent="0.65">
      <c r="A140">
        <v>15.07</v>
      </c>
      <c r="D140">
        <f t="shared" si="28"/>
        <v>85.093167701863351</v>
      </c>
      <c r="E140">
        <v>3427.07</v>
      </c>
    </row>
    <row r="141" spans="1:5" x14ac:dyDescent="0.65">
      <c r="A141">
        <v>15.18</v>
      </c>
      <c r="D141">
        <f t="shared" si="28"/>
        <v>85.714285714285708</v>
      </c>
      <c r="E141">
        <v>3394.34</v>
      </c>
    </row>
    <row r="142" spans="1:5" x14ac:dyDescent="0.65">
      <c r="A142">
        <v>15.29</v>
      </c>
      <c r="D142">
        <f t="shared" si="28"/>
        <v>86.335403726708066</v>
      </c>
      <c r="E142">
        <v>3395.88</v>
      </c>
    </row>
    <row r="143" spans="1:5" x14ac:dyDescent="0.65">
      <c r="A143">
        <v>15.4</v>
      </c>
      <c r="D143">
        <f t="shared" si="28"/>
        <v>86.956521739130437</v>
      </c>
      <c r="E143">
        <v>3473.51</v>
      </c>
    </row>
    <row r="144" spans="1:5" x14ac:dyDescent="0.65">
      <c r="A144">
        <v>15.51</v>
      </c>
      <c r="D144">
        <f t="shared" si="28"/>
        <v>87.577639751552795</v>
      </c>
      <c r="E144">
        <v>3676.87</v>
      </c>
    </row>
    <row r="145" spans="1:5" x14ac:dyDescent="0.65">
      <c r="A145">
        <v>15.62</v>
      </c>
      <c r="D145">
        <f t="shared" si="28"/>
        <v>88.198757763975138</v>
      </c>
      <c r="E145">
        <v>3884.54</v>
      </c>
    </row>
    <row r="146" spans="1:5" x14ac:dyDescent="0.65">
      <c r="A146">
        <v>15.73</v>
      </c>
      <c r="D146">
        <f t="shared" si="28"/>
        <v>88.81987577639751</v>
      </c>
      <c r="E146">
        <v>3920.63</v>
      </c>
    </row>
    <row r="147" spans="1:5" x14ac:dyDescent="0.65">
      <c r="A147">
        <v>15.84</v>
      </c>
      <c r="D147">
        <f t="shared" si="28"/>
        <v>89.440993788819867</v>
      </c>
      <c r="E147">
        <v>3880.52</v>
      </c>
    </row>
    <row r="148" spans="1:5" x14ac:dyDescent="0.65">
      <c r="A148">
        <v>15.95</v>
      </c>
      <c r="D148">
        <f t="shared" si="28"/>
        <v>90.062111801242224</v>
      </c>
      <c r="E148">
        <v>3803.13</v>
      </c>
    </row>
    <row r="149" spans="1:5" x14ac:dyDescent="0.65">
      <c r="A149">
        <v>16.059999999999999</v>
      </c>
      <c r="D149">
        <f t="shared" si="28"/>
        <v>90.683229813664596</v>
      </c>
      <c r="E149">
        <v>3681.33</v>
      </c>
    </row>
    <row r="150" spans="1:5" x14ac:dyDescent="0.65">
      <c r="A150">
        <v>16.170000000000002</v>
      </c>
      <c r="D150">
        <f t="shared" si="28"/>
        <v>91.304347826086968</v>
      </c>
      <c r="E150">
        <v>3839.37</v>
      </c>
    </row>
    <row r="151" spans="1:5" x14ac:dyDescent="0.65">
      <c r="A151">
        <v>16.28</v>
      </c>
      <c r="D151">
        <f t="shared" si="28"/>
        <v>91.925465838509325</v>
      </c>
      <c r="E151">
        <v>3940.13</v>
      </c>
    </row>
    <row r="152" spans="1:5" x14ac:dyDescent="0.65">
      <c r="A152">
        <v>16.39</v>
      </c>
      <c r="D152">
        <f t="shared" si="28"/>
        <v>92.546583850931668</v>
      </c>
      <c r="E152">
        <v>3431.62</v>
      </c>
    </row>
    <row r="153" spans="1:5" x14ac:dyDescent="0.65">
      <c r="A153">
        <v>16.5</v>
      </c>
      <c r="D153">
        <f t="shared" si="28"/>
        <v>93.16770186335404</v>
      </c>
      <c r="E153">
        <v>3291.33</v>
      </c>
    </row>
    <row r="154" spans="1:5" x14ac:dyDescent="0.65">
      <c r="A154">
        <v>16.61</v>
      </c>
      <c r="D154">
        <f t="shared" si="28"/>
        <v>93.788819875776383</v>
      </c>
      <c r="E154">
        <v>3341.71</v>
      </c>
    </row>
    <row r="155" spans="1:5" x14ac:dyDescent="0.65">
      <c r="A155">
        <v>16.72</v>
      </c>
      <c r="D155">
        <f t="shared" si="28"/>
        <v>94.409937888198741</v>
      </c>
      <c r="E155">
        <v>3455.07</v>
      </c>
    </row>
    <row r="156" spans="1:5" x14ac:dyDescent="0.65">
      <c r="A156">
        <v>16.829999999999998</v>
      </c>
      <c r="D156">
        <f t="shared" si="28"/>
        <v>95.031055900621112</v>
      </c>
      <c r="E156">
        <v>3378.59</v>
      </c>
    </row>
    <row r="157" spans="1:5" x14ac:dyDescent="0.65">
      <c r="A157">
        <v>16.940000000000001</v>
      </c>
      <c r="D157">
        <f t="shared" si="28"/>
        <v>95.652173913043484</v>
      </c>
      <c r="E157">
        <v>3276.44</v>
      </c>
    </row>
    <row r="158" spans="1:5" x14ac:dyDescent="0.65">
      <c r="A158">
        <v>17.05</v>
      </c>
      <c r="D158">
        <f t="shared" si="28"/>
        <v>96.273291925465841</v>
      </c>
      <c r="E158">
        <v>3221</v>
      </c>
    </row>
    <row r="159" spans="1:5" x14ac:dyDescent="0.65">
      <c r="A159">
        <v>17.16</v>
      </c>
      <c r="D159">
        <f t="shared" si="28"/>
        <v>96.894409937888199</v>
      </c>
      <c r="E159">
        <v>3336.65</v>
      </c>
    </row>
    <row r="160" spans="1:5" x14ac:dyDescent="0.65">
      <c r="A160">
        <v>17.27</v>
      </c>
      <c r="D160">
        <f t="shared" si="28"/>
        <v>97.515527950310556</v>
      </c>
      <c r="E160">
        <v>3377.37</v>
      </c>
    </row>
    <row r="161" spans="1:56" x14ac:dyDescent="0.65">
      <c r="A161">
        <v>17.38</v>
      </c>
      <c r="D161">
        <f t="shared" si="28"/>
        <v>98.136645962732899</v>
      </c>
      <c r="E161">
        <v>3477.98</v>
      </c>
    </row>
    <row r="162" spans="1:56" x14ac:dyDescent="0.65">
      <c r="A162">
        <v>17.489999999999998</v>
      </c>
      <c r="D162">
        <f t="shared" si="28"/>
        <v>98.757763975155271</v>
      </c>
      <c r="E162">
        <v>3681.84</v>
      </c>
    </row>
    <row r="163" spans="1:56" x14ac:dyDescent="0.65">
      <c r="A163">
        <v>17.600000000000001</v>
      </c>
      <c r="D163">
        <f t="shared" si="28"/>
        <v>99.378881987577643</v>
      </c>
      <c r="E163">
        <v>3595.07</v>
      </c>
    </row>
    <row r="164" spans="1:56" x14ac:dyDescent="0.65">
      <c r="A164">
        <v>17.71</v>
      </c>
      <c r="D164">
        <f t="shared" si="28"/>
        <v>100</v>
      </c>
      <c r="E164">
        <v>3093.3</v>
      </c>
    </row>
    <row r="165" spans="1:56" s="1" customFormat="1" x14ac:dyDescent="0.65">
      <c r="AB165" s="3"/>
      <c r="AC165" s="3"/>
    </row>
    <row r="169" spans="1:56" x14ac:dyDescent="0.65">
      <c r="B169">
        <v>0</v>
      </c>
      <c r="D169">
        <v>0</v>
      </c>
      <c r="F169">
        <v>0</v>
      </c>
      <c r="H169">
        <v>0</v>
      </c>
      <c r="J169">
        <v>0</v>
      </c>
      <c r="L169">
        <v>0</v>
      </c>
      <c r="N169">
        <v>0</v>
      </c>
      <c r="P169">
        <v>0</v>
      </c>
      <c r="R169">
        <v>0</v>
      </c>
      <c r="T169">
        <v>0</v>
      </c>
      <c r="V169">
        <v>0</v>
      </c>
      <c r="X169">
        <v>0</v>
      </c>
      <c r="Z169">
        <v>0</v>
      </c>
      <c r="AB169" s="3">
        <v>0</v>
      </c>
      <c r="AD169">
        <v>0</v>
      </c>
      <c r="AF169">
        <v>0</v>
      </c>
      <c r="AH169">
        <v>0</v>
      </c>
      <c r="AJ169">
        <v>0</v>
      </c>
      <c r="AL169">
        <v>0</v>
      </c>
      <c r="AN169">
        <v>0</v>
      </c>
      <c r="AP169">
        <v>0</v>
      </c>
      <c r="AR169">
        <v>0</v>
      </c>
      <c r="AT169">
        <v>0</v>
      </c>
      <c r="AV169">
        <v>0</v>
      </c>
      <c r="AX169">
        <v>0</v>
      </c>
      <c r="BB169" t="s">
        <v>3</v>
      </c>
      <c r="BC169" t="s">
        <v>4</v>
      </c>
      <c r="BD169" t="s">
        <v>5</v>
      </c>
    </row>
    <row r="170" spans="1:56" x14ac:dyDescent="0.65">
      <c r="B170">
        <v>5</v>
      </c>
      <c r="C170">
        <f>AVERAGEIFS(C$3:C$164,B$3:B$164,"&gt;="&amp;B169,B$3:B$164,"&lt;="&amp;B170)</f>
        <v>10953.805</v>
      </c>
      <c r="D170">
        <v>5</v>
      </c>
      <c r="E170">
        <f>AVERAGEIFS(E$3:E$164,D$3:D$164,"&gt;="&amp;D169,D$3:D$164,"&lt;="&amp;D170)</f>
        <v>5643.4000000000005</v>
      </c>
      <c r="F170">
        <v>5</v>
      </c>
      <c r="G170">
        <f>AVERAGEIFS(G$3:G$164,F$3:F$164,"&gt;="&amp;F169,F$3:F$164,"&lt;="&amp;F170)</f>
        <v>6562.0566666666664</v>
      </c>
      <c r="H170">
        <v>5</v>
      </c>
      <c r="I170">
        <f>AVERAGEIFS(I$3:I$164,H$3:H$164,"&gt;="&amp;H169,H$3:H$164,"&lt;="&amp;H170)</f>
        <v>7905.0099999999993</v>
      </c>
      <c r="J170">
        <v>5</v>
      </c>
      <c r="K170">
        <f>AVERAGEIFS(K$3:K$164,J$3:J$164,"&gt;="&amp;J169,J$3:J$164,"&lt;="&amp;J170)</f>
        <v>10600.256666666666</v>
      </c>
      <c r="L170">
        <v>5</v>
      </c>
      <c r="M170">
        <f>AVERAGEIFS(M$3:M$164,L$3:L$164,"&gt;="&amp;L169,L$3:L$164,"&lt;="&amp;L170)</f>
        <v>16811.943333333333</v>
      </c>
      <c r="N170">
        <v>5</v>
      </c>
      <c r="O170">
        <f>AVERAGEIFS(O$3:O$164,N$3:N$164,"&gt;="&amp;N169,N$3:N$164,"&lt;="&amp;N170)</f>
        <v>7312.12</v>
      </c>
      <c r="P170">
        <v>5</v>
      </c>
      <c r="Q170">
        <f>AVERAGEIFS(Q$3:Q$164,P$3:P$164,"&gt;="&amp;P169,P$3:P$164,"&lt;="&amp;P170)</f>
        <v>8694.1260000000002</v>
      </c>
      <c r="R170">
        <v>5</v>
      </c>
      <c r="S170">
        <f>AVERAGEIFS(S$3:S$164,R$3:R$164,"&gt;="&amp;R169,R$3:R$164,"&lt;="&amp;R170)</f>
        <v>12062.856666666667</v>
      </c>
      <c r="T170">
        <v>5</v>
      </c>
      <c r="U170">
        <f>AVERAGEIFS(U$3:U$164,T$3:T$164,"&gt;="&amp;T169,T$3:T$164,"&lt;="&amp;T170)</f>
        <v>14249.183333333334</v>
      </c>
      <c r="V170">
        <v>5</v>
      </c>
      <c r="W170">
        <f>AVERAGEIFS(W$3:W$164,V$3:V$164,"&gt;="&amp;V169,V$3:V$164,"&lt;="&amp;V170)</f>
        <v>15440.813333333334</v>
      </c>
      <c r="X170">
        <v>5</v>
      </c>
      <c r="Y170">
        <f>AVERAGEIFS(Y$3:Y$164,X$3:X$164,"&gt;="&amp;X169,X$3:X$164,"&lt;="&amp;X170)</f>
        <v>26563.395</v>
      </c>
      <c r="Z170">
        <v>5</v>
      </c>
      <c r="AA170">
        <f>AVERAGEIFS(AA$3:AA$164,Z$3:Z$164,"&gt;="&amp;Z169,Z$3:Z$164,"&lt;="&amp;Z170)</f>
        <v>22857.765000000003</v>
      </c>
      <c r="AB170" s="3">
        <v>5</v>
      </c>
      <c r="AC170" s="3">
        <f>AVERAGEIFS(AC$3:AC$164,AB$3:AB$164,"&gt;="&amp;AB169,AB$3:AB$164,"&lt;="&amp;AB170)</f>
        <v>28880.584999999999</v>
      </c>
      <c r="AD170">
        <v>5</v>
      </c>
      <c r="AE170">
        <f>AVERAGEIFS(AE$3:AE$164,AD$3:AD$164,"&gt;="&amp;AD169,AD$3:AD$164,"&lt;="&amp;AD170)</f>
        <v>15482.456666666667</v>
      </c>
      <c r="AF170">
        <v>5</v>
      </c>
      <c r="AG170">
        <f>AVERAGEIFS(AG$3:AG$164,AF$3:AF$164,"&gt;="&amp;AF169,AF$3:AF$164,"&lt;="&amp;AF170)</f>
        <v>7506.8966666666665</v>
      </c>
      <c r="AH170">
        <v>5</v>
      </c>
      <c r="AI170">
        <f>AVERAGEIFS(AI$3:AI$164,AH$3:AH$164,"&gt;="&amp;AH169,AH$3:AH$164,"&lt;="&amp;AH170)</f>
        <v>20590.68</v>
      </c>
      <c r="AJ170">
        <v>5</v>
      </c>
      <c r="AK170">
        <f>AVERAGEIFS(AK$3:AK$164,AJ$3:AJ$164,"&gt;="&amp;AJ169,AJ$3:AJ$164,"&lt;="&amp;AJ170)</f>
        <v>37689.176666666666</v>
      </c>
      <c r="AL170">
        <v>5</v>
      </c>
      <c r="AM170">
        <f>AVERAGEIFS(AM$3:AM$164,AL$3:AL$164,"&gt;="&amp;AL169,AL$3:AL$164,"&lt;="&amp;AL170)</f>
        <v>18741.333333333332</v>
      </c>
      <c r="AN170">
        <v>5</v>
      </c>
      <c r="AO170">
        <f>AVERAGEIFS(AO$3:AO$164,AN$3:AN$164,"&gt;="&amp;AN169,AN$3:AN$164,"&lt;="&amp;AN170)</f>
        <v>14635.453333333333</v>
      </c>
      <c r="AP170">
        <v>5</v>
      </c>
      <c r="AQ170">
        <f>AVERAGEIFS(AQ$3:AQ$164,AP$3:AP$164,"&gt;="&amp;AP169,AP$3:AP$164,"&lt;="&amp;AP170)</f>
        <v>18149.5</v>
      </c>
      <c r="AR170">
        <v>5</v>
      </c>
      <c r="AS170">
        <f>AVERAGEIFS(AS$3:AS$164,AR$3:AR$164,"&gt;="&amp;AR169,AR$3:AR$164,"&lt;="&amp;AR170)</f>
        <v>6825.45</v>
      </c>
      <c r="AT170">
        <v>5</v>
      </c>
      <c r="AU170">
        <f>AVERAGEIFS(AU$3:AU$164,AT$3:AT$164,"&gt;="&amp;AT169,AT$3:AT$164,"&lt;="&amp;AT170)</f>
        <v>19616.41</v>
      </c>
      <c r="AV170">
        <v>5</v>
      </c>
      <c r="AW170">
        <f>AVERAGEIFS(AW$3:AW$164,AV$3:AV$164,"&gt;="&amp;AV169,AV$3:AV$164,"&lt;="&amp;AV170)</f>
        <v>12402.276666666667</v>
      </c>
      <c r="AX170">
        <v>5</v>
      </c>
      <c r="AY170">
        <f>AVERAGEIFS(AY$3:AY$164,AX$3:AX$164,"&gt;="&amp;AX169,AX$3:AX$164,"&lt;="&amp;AX170)</f>
        <v>27428.639999999999</v>
      </c>
      <c r="BA170" s="3" t="s">
        <v>6</v>
      </c>
      <c r="BB170" s="3">
        <f>AVERAGE(C170,E170,G170,I170,K170,M170,O170,Q170,S170,U170,W170,Y170,AA170,AC170,AE170,AG170,AI170,AK170,AM170,AO170,AQ170,AS170,AU170,AW170,AY170)</f>
        <v>15744.223573333329</v>
      </c>
      <c r="BC170" s="3">
        <f>_xlfn.STDEV.P(C170,E170,G170,I170,K170,M170,O170,Q170,S170,U170,W170,Y170,AA170,AC170,AE170,AG170,AI170,AK170,AM170,AO170,AQ170,AS170,AU170,AW170,AY170)</f>
        <v>8016.1501825911946</v>
      </c>
      <c r="BD170" s="3">
        <f>BC170/(SQRT(25))</f>
        <v>1603.2300365182389</v>
      </c>
    </row>
    <row r="171" spans="1:56" x14ac:dyDescent="0.65">
      <c r="B171">
        <v>10</v>
      </c>
      <c r="C171">
        <f t="shared" ref="C171:E189" si="29">AVERAGEIFS(C$3:C$164,B$3:B$164,"&gt;="&amp;B170,B$3:B$164,"&lt;="&amp;B171)</f>
        <v>7483.88</v>
      </c>
      <c r="D171">
        <v>10</v>
      </c>
      <c r="E171">
        <f t="shared" si="29"/>
        <v>4623.8887500000001</v>
      </c>
      <c r="F171">
        <v>10</v>
      </c>
      <c r="G171">
        <f t="shared" ref="G171" si="30">AVERAGEIFS(G$3:G$164,F$3:F$164,"&gt;="&amp;F170,F$3:F$164,"&lt;="&amp;F171)</f>
        <v>5612.46</v>
      </c>
      <c r="H171">
        <v>10</v>
      </c>
      <c r="I171">
        <f t="shared" ref="I171" si="31">AVERAGEIFS(I$3:I$164,H$3:H$164,"&gt;="&amp;H170,H$3:H$164,"&lt;="&amp;H171)</f>
        <v>6106.46</v>
      </c>
      <c r="J171">
        <v>10</v>
      </c>
      <c r="K171">
        <f t="shared" ref="K171" si="32">AVERAGEIFS(K$3:K$164,J$3:J$164,"&gt;="&amp;J170,J$3:J$164,"&lt;="&amp;J171)</f>
        <v>10474.565000000001</v>
      </c>
      <c r="L171">
        <v>10</v>
      </c>
      <c r="M171">
        <f t="shared" ref="M171" si="33">AVERAGEIFS(M$3:M$164,L$3:L$164,"&gt;="&amp;L170,L$3:L$164,"&lt;="&amp;L171)</f>
        <v>13793.584999999999</v>
      </c>
      <c r="N171">
        <v>10</v>
      </c>
      <c r="O171">
        <f t="shared" ref="O171" si="34">AVERAGEIFS(O$3:O$164,N$3:N$164,"&gt;="&amp;N170,N$3:N$164,"&lt;="&amp;N171)</f>
        <v>6802.1433333333334</v>
      </c>
      <c r="P171">
        <v>10</v>
      </c>
      <c r="Q171">
        <f t="shared" ref="Q171:Q189" si="35">AVERAGEIFS(Q$3:Q$164,P$3:P$164,"&gt;="&amp;P170,P$3:P$164,"&lt;="&amp;P171)</f>
        <v>6257.5820000000003</v>
      </c>
      <c r="R171">
        <v>10</v>
      </c>
      <c r="S171">
        <f t="shared" ref="S171:S189" si="36">AVERAGEIFS(S$3:S$164,R$3:R$164,"&gt;="&amp;R170,R$3:R$164,"&lt;="&amp;R171)</f>
        <v>9362.6549999999988</v>
      </c>
      <c r="T171">
        <v>10</v>
      </c>
      <c r="U171">
        <f t="shared" ref="U171:U189" si="37">AVERAGEIFS(U$3:U$164,T$3:T$164,"&gt;="&amp;T170,T$3:T$164,"&lt;="&amp;T171)</f>
        <v>12268.785</v>
      </c>
      <c r="V171">
        <v>10</v>
      </c>
      <c r="W171">
        <f t="shared" ref="W171" si="38">AVERAGEIFS(W$3:W$164,V$3:V$164,"&gt;="&amp;V170,V$3:V$164,"&lt;="&amp;V171)</f>
        <v>12019.494999999999</v>
      </c>
      <c r="X171">
        <v>10</v>
      </c>
      <c r="Y171">
        <f t="shared" ref="Y171" si="39">AVERAGEIFS(Y$3:Y$164,X$3:X$164,"&gt;="&amp;X170,X$3:X$164,"&lt;="&amp;X171)</f>
        <v>23922.62</v>
      </c>
      <c r="Z171">
        <v>10</v>
      </c>
      <c r="AA171">
        <f t="shared" ref="AA171:AA189" si="40">AVERAGEIFS(AA$3:AA$164,Z$3:Z$164,"&gt;="&amp;Z170,Z$3:Z$164,"&lt;="&amp;Z171)</f>
        <v>13113.773333333333</v>
      </c>
      <c r="AB171" s="3">
        <v>10</v>
      </c>
      <c r="AC171" s="3">
        <f t="shared" ref="AC171:AC189" si="41">AVERAGEIFS(AC$3:AC$164,AB$3:AB$164,"&gt;="&amp;AB170,AB$3:AB$164,"&lt;="&amp;AB171)</f>
        <v>28810.825000000001</v>
      </c>
      <c r="AD171">
        <v>10</v>
      </c>
      <c r="AE171">
        <f t="shared" ref="AE171:AE189" si="42">AVERAGEIFS(AE$3:AE$164,AD$3:AD$164,"&gt;="&amp;AD170,AD$3:AD$164,"&lt;="&amp;AD171)</f>
        <v>11662.103333333333</v>
      </c>
      <c r="AF171">
        <v>10</v>
      </c>
      <c r="AG171">
        <f t="shared" ref="AG171:AG189" si="43">AVERAGEIFS(AG$3:AG$164,AF$3:AF$164,"&gt;="&amp;AF170,AF$3:AF$164,"&lt;="&amp;AF171)</f>
        <v>6682.579999999999</v>
      </c>
      <c r="AH171">
        <v>10</v>
      </c>
      <c r="AI171">
        <f t="shared" ref="AI171:AI189" si="44">AVERAGEIFS(AI$3:AI$164,AH$3:AH$164,"&gt;="&amp;AH170,AH$3:AH$164,"&lt;="&amp;AH171)</f>
        <v>17833.89</v>
      </c>
      <c r="AJ171">
        <v>10</v>
      </c>
      <c r="AK171">
        <f t="shared" ref="AK171:AK189" si="45">AVERAGEIFS(AK$3:AK$164,AJ$3:AJ$164,"&gt;="&amp;AJ170,AJ$3:AJ$164,"&lt;="&amp;AJ171)</f>
        <v>34001.279999999992</v>
      </c>
      <c r="AL171">
        <v>10</v>
      </c>
      <c r="AM171">
        <f t="shared" ref="AM171:AM189" si="46">AVERAGEIFS(AM$3:AM$164,AL$3:AL$164,"&gt;="&amp;AL170,AL$3:AL$164,"&lt;="&amp;AL171)</f>
        <v>12181.333333333334</v>
      </c>
      <c r="AN171">
        <v>10</v>
      </c>
      <c r="AO171">
        <f t="shared" ref="AO171:AO189" si="47">AVERAGEIFS(AO$3:AO$164,AN$3:AN$164,"&gt;="&amp;AN170,AN$3:AN$164,"&lt;="&amp;AN171)</f>
        <v>13706.96</v>
      </c>
      <c r="AP171">
        <v>10</v>
      </c>
      <c r="AQ171">
        <f t="shared" ref="AQ171:AQ189" si="48">AVERAGEIFS(AQ$3:AQ$164,AP$3:AP$164,"&gt;="&amp;AP170,AP$3:AP$164,"&lt;="&amp;AP171)</f>
        <v>14380.22</v>
      </c>
      <c r="AR171">
        <v>10</v>
      </c>
      <c r="AS171">
        <f t="shared" ref="AS171:AS189" si="49">AVERAGEIFS(AS$3:AS$164,AR$3:AR$164,"&gt;="&amp;AR170,AR$3:AR$164,"&lt;="&amp;AR171)</f>
        <v>6484.03</v>
      </c>
      <c r="AT171">
        <v>10</v>
      </c>
      <c r="AU171">
        <f t="shared" ref="AU171:AU189" si="50">AVERAGEIFS(AU$3:AU$164,AT$3:AT$164,"&gt;="&amp;AT170,AT$3:AT$164,"&lt;="&amp;AT171)</f>
        <v>18807.400000000001</v>
      </c>
      <c r="AV171">
        <v>10</v>
      </c>
      <c r="AW171">
        <f t="shared" ref="AW171:AW189" si="51">AVERAGEIFS(AW$3:AW$164,AV$3:AV$164,"&gt;="&amp;AV170,AV$3:AV$164,"&lt;="&amp;AV171)</f>
        <v>13584.92</v>
      </c>
      <c r="AX171">
        <v>10</v>
      </c>
      <c r="AY171">
        <f t="shared" ref="AY171:AY189" si="52">AVERAGEIFS(AY$3:AY$164,AX$3:AX$164,"&gt;="&amp;AX170,AX$3:AX$164,"&lt;="&amp;AX171)</f>
        <v>26339.334999999999</v>
      </c>
      <c r="BA171" s="3"/>
      <c r="BB171" s="3">
        <f t="shared" ref="BB171:BB189" si="53">AVERAGE(C171,E171,G171,I171,K171,M171,O171,Q171,S171,U171,W171,Y171,AA171,AC171,AE171,AG171,AI171,AK171,AM171,AO171,AQ171,AS171,AU171,AW171,AY171)</f>
        <v>13452.670763333335</v>
      </c>
      <c r="BC171" s="3">
        <f t="shared" ref="BC171:BC189" si="54">_xlfn.STDEV.P(C171,E171,G171,I171,K171,M171,O171,Q171,S171,U171,W171,Y171,AA171,AC171,AE171,AG171,AI171,AK171,AM171,AO171,AQ171,AS171,AU171,AW171,AY171)</f>
        <v>7579.250098826833</v>
      </c>
      <c r="BD171" s="3">
        <f t="shared" ref="BD171:BD189" si="55">BC171/(SQRT(25))</f>
        <v>1515.8500197653666</v>
      </c>
    </row>
    <row r="172" spans="1:56" x14ac:dyDescent="0.65">
      <c r="B172">
        <v>15</v>
      </c>
      <c r="C172">
        <f t="shared" si="29"/>
        <v>7254.8674999999994</v>
      </c>
      <c r="D172">
        <v>15</v>
      </c>
      <c r="E172">
        <f t="shared" si="29"/>
        <v>3911.8987499999994</v>
      </c>
      <c r="F172">
        <v>15</v>
      </c>
      <c r="G172">
        <f t="shared" ref="G172" si="56">AVERAGEIFS(G$3:G$164,F$3:F$164,"&gt;="&amp;F171,F$3:F$164,"&lt;="&amp;F172)</f>
        <v>4815.8233333333337</v>
      </c>
      <c r="H172">
        <v>15</v>
      </c>
      <c r="I172">
        <f t="shared" ref="I172" si="57">AVERAGEIFS(I$3:I$164,H$3:H$164,"&gt;="&amp;H171,H$3:H$164,"&lt;="&amp;H172)</f>
        <v>4955.3099999999995</v>
      </c>
      <c r="J172">
        <v>15</v>
      </c>
      <c r="K172">
        <f t="shared" ref="K172" si="58">AVERAGEIFS(K$3:K$164,J$3:J$164,"&gt;="&amp;J171,J$3:J$164,"&lt;="&amp;J172)</f>
        <v>9444.4449999999997</v>
      </c>
      <c r="L172">
        <v>15</v>
      </c>
      <c r="M172">
        <f t="shared" ref="M172" si="59">AVERAGEIFS(M$3:M$164,L$3:L$164,"&gt;="&amp;L171,L$3:L$164,"&lt;="&amp;L172)</f>
        <v>10337.465</v>
      </c>
      <c r="N172">
        <v>15</v>
      </c>
      <c r="O172">
        <f t="shared" ref="O172" si="60">AVERAGEIFS(O$3:O$164,N$3:N$164,"&gt;="&amp;N171,N$3:N$164,"&lt;="&amp;N172)</f>
        <v>5061.7866666666669</v>
      </c>
      <c r="P172">
        <v>15</v>
      </c>
      <c r="Q172">
        <f t="shared" si="35"/>
        <v>4816.7579999999998</v>
      </c>
      <c r="R172">
        <v>15</v>
      </c>
      <c r="S172">
        <f t="shared" si="36"/>
        <v>7404.74</v>
      </c>
      <c r="T172">
        <v>15</v>
      </c>
      <c r="U172">
        <f t="shared" si="37"/>
        <v>9822.7099999999991</v>
      </c>
      <c r="V172">
        <v>15</v>
      </c>
      <c r="W172">
        <f t="shared" ref="W172" si="61">AVERAGEIFS(W$3:W$164,V$3:V$164,"&gt;="&amp;V171,V$3:V$164,"&lt;="&amp;V172)</f>
        <v>9456.42</v>
      </c>
      <c r="X172">
        <v>15</v>
      </c>
      <c r="Y172">
        <f t="shared" ref="Y172" si="62">AVERAGEIFS(Y$3:Y$164,X$3:X$164,"&gt;="&amp;X171,X$3:X$164,"&lt;="&amp;X172)</f>
        <v>22274.33</v>
      </c>
      <c r="Z172">
        <v>15</v>
      </c>
      <c r="AA172">
        <f t="shared" si="40"/>
        <v>9894.7775000000001</v>
      </c>
      <c r="AB172" s="3">
        <v>15</v>
      </c>
      <c r="AC172" s="3">
        <f t="shared" si="41"/>
        <v>25618.17</v>
      </c>
      <c r="AD172">
        <v>15</v>
      </c>
      <c r="AE172">
        <f t="shared" si="42"/>
        <v>9110.503333333334</v>
      </c>
      <c r="AF172">
        <v>15</v>
      </c>
      <c r="AG172">
        <f t="shared" si="43"/>
        <v>4662.0566666666673</v>
      </c>
      <c r="AH172">
        <v>15</v>
      </c>
      <c r="AI172">
        <f t="shared" si="44"/>
        <v>11992.764999999999</v>
      </c>
      <c r="AJ172">
        <v>15</v>
      </c>
      <c r="AK172">
        <f t="shared" si="45"/>
        <v>27750.14333333333</v>
      </c>
      <c r="AL172">
        <v>15</v>
      </c>
      <c r="AM172">
        <f t="shared" si="46"/>
        <v>10261.333333333334</v>
      </c>
      <c r="AN172">
        <v>15</v>
      </c>
      <c r="AO172">
        <f t="shared" si="47"/>
        <v>10577.466666666667</v>
      </c>
      <c r="AP172">
        <v>15</v>
      </c>
      <c r="AQ172">
        <f t="shared" si="48"/>
        <v>10983.695</v>
      </c>
      <c r="AR172">
        <v>15</v>
      </c>
      <c r="AS172">
        <f t="shared" si="49"/>
        <v>6472.06</v>
      </c>
      <c r="AT172">
        <v>15</v>
      </c>
      <c r="AU172">
        <f t="shared" si="50"/>
        <v>13361.369999999999</v>
      </c>
      <c r="AV172">
        <v>15</v>
      </c>
      <c r="AW172">
        <f t="shared" si="51"/>
        <v>10556.89</v>
      </c>
      <c r="AX172">
        <v>15</v>
      </c>
      <c r="AY172">
        <f t="shared" si="52"/>
        <v>21329.135000000002</v>
      </c>
      <c r="BB172" s="3">
        <f t="shared" si="53"/>
        <v>10885.076803333335</v>
      </c>
      <c r="BC172" s="3">
        <f t="shared" si="54"/>
        <v>6427.3574331320424</v>
      </c>
      <c r="BD172" s="3">
        <f t="shared" si="55"/>
        <v>1285.4714866264085</v>
      </c>
    </row>
    <row r="173" spans="1:56" x14ac:dyDescent="0.65">
      <c r="B173">
        <v>20</v>
      </c>
      <c r="C173">
        <f t="shared" si="29"/>
        <v>6344.8466666666673</v>
      </c>
      <c r="D173">
        <v>20</v>
      </c>
      <c r="E173">
        <f t="shared" si="29"/>
        <v>3760.7925</v>
      </c>
      <c r="F173">
        <v>20</v>
      </c>
      <c r="G173">
        <f t="shared" ref="G173" si="63">AVERAGEIFS(G$3:G$164,F$3:F$164,"&gt;="&amp;F172,F$3:F$164,"&lt;="&amp;F173)</f>
        <v>4573.9650000000001</v>
      </c>
      <c r="H173">
        <v>20</v>
      </c>
      <c r="I173">
        <f t="shared" ref="I173" si="64">AVERAGEIFS(I$3:I$164,H$3:H$164,"&gt;="&amp;H172,H$3:H$164,"&lt;="&amp;H173)</f>
        <v>4591.1033333333335</v>
      </c>
      <c r="J173">
        <v>20</v>
      </c>
      <c r="K173">
        <f t="shared" ref="K173" si="65">AVERAGEIFS(K$3:K$164,J$3:J$164,"&gt;="&amp;J172,J$3:J$164,"&lt;="&amp;J173)</f>
        <v>7907.47</v>
      </c>
      <c r="L173">
        <v>20</v>
      </c>
      <c r="M173">
        <f t="shared" ref="M173" si="66">AVERAGEIFS(M$3:M$164,L$3:L$164,"&gt;="&amp;L172,L$3:L$164,"&lt;="&amp;L173)</f>
        <v>8229.9866666666658</v>
      </c>
      <c r="N173">
        <v>20</v>
      </c>
      <c r="O173">
        <f t="shared" ref="O173" si="67">AVERAGEIFS(O$3:O$164,N$3:N$164,"&gt;="&amp;N172,N$3:N$164,"&lt;="&amp;N173)</f>
        <v>4719.3666666666659</v>
      </c>
      <c r="P173">
        <v>20</v>
      </c>
      <c r="Q173">
        <f t="shared" si="35"/>
        <v>4251.6600000000008</v>
      </c>
      <c r="R173">
        <v>20</v>
      </c>
      <c r="S173">
        <f t="shared" si="36"/>
        <v>6761.3250000000007</v>
      </c>
      <c r="T173">
        <v>20</v>
      </c>
      <c r="U173">
        <f t="shared" si="37"/>
        <v>8075.3500000000013</v>
      </c>
      <c r="V173">
        <v>20</v>
      </c>
      <c r="W173">
        <f t="shared" ref="W173" si="68">AVERAGEIFS(W$3:W$164,V$3:V$164,"&gt;="&amp;V172,V$3:V$164,"&lt;="&amp;V173)</f>
        <v>7845.2033333333338</v>
      </c>
      <c r="X173">
        <v>20</v>
      </c>
      <c r="Y173">
        <f t="shared" ref="Y173" si="69">AVERAGEIFS(Y$3:Y$164,X$3:X$164,"&gt;="&amp;X172,X$3:X$164,"&lt;="&amp;X173)</f>
        <v>21429</v>
      </c>
      <c r="Z173">
        <v>20</v>
      </c>
      <c r="AA173">
        <f t="shared" si="40"/>
        <v>8937.253333333334</v>
      </c>
      <c r="AB173" s="3">
        <v>20</v>
      </c>
      <c r="AC173" s="3">
        <f t="shared" si="41"/>
        <v>24994.54</v>
      </c>
      <c r="AD173">
        <v>20</v>
      </c>
      <c r="AE173">
        <f t="shared" si="42"/>
        <v>9630.5333333333328</v>
      </c>
      <c r="AF173">
        <v>20</v>
      </c>
      <c r="AG173">
        <f t="shared" si="43"/>
        <v>4453.5366666666669</v>
      </c>
      <c r="AH173">
        <v>20</v>
      </c>
      <c r="AI173">
        <f t="shared" si="44"/>
        <v>9842.43</v>
      </c>
      <c r="AJ173">
        <v>20</v>
      </c>
      <c r="AK173">
        <f t="shared" si="45"/>
        <v>21856.559999999998</v>
      </c>
      <c r="AL173">
        <v>20</v>
      </c>
      <c r="AM173">
        <f t="shared" si="46"/>
        <v>8048</v>
      </c>
      <c r="AN173">
        <v>20</v>
      </c>
      <c r="AO173">
        <f t="shared" si="47"/>
        <v>9086.6433333333334</v>
      </c>
      <c r="AP173">
        <v>20</v>
      </c>
      <c r="AQ173">
        <f t="shared" si="48"/>
        <v>10601.89</v>
      </c>
      <c r="AR173">
        <v>20</v>
      </c>
      <c r="AS173">
        <f t="shared" si="49"/>
        <v>6316.59</v>
      </c>
      <c r="AT173">
        <v>20</v>
      </c>
      <c r="AU173">
        <f t="shared" si="50"/>
        <v>9613.1049999999996</v>
      </c>
      <c r="AV173">
        <v>20</v>
      </c>
      <c r="AW173">
        <f t="shared" si="51"/>
        <v>8871.3950000000004</v>
      </c>
      <c r="AX173">
        <v>20</v>
      </c>
      <c r="AY173">
        <f t="shared" si="52"/>
        <v>16576.03</v>
      </c>
      <c r="BB173" s="3">
        <f t="shared" si="53"/>
        <v>9492.7430333333323</v>
      </c>
      <c r="BC173" s="3">
        <f t="shared" si="54"/>
        <v>5597.0060748476108</v>
      </c>
      <c r="BD173" s="3">
        <f t="shared" si="55"/>
        <v>1119.4012149695222</v>
      </c>
    </row>
    <row r="174" spans="1:56" x14ac:dyDescent="0.65">
      <c r="B174">
        <v>25</v>
      </c>
      <c r="C174">
        <f t="shared" si="29"/>
        <v>6241.4724999999999</v>
      </c>
      <c r="D174">
        <v>25</v>
      </c>
      <c r="E174">
        <f t="shared" si="29"/>
        <v>3778.4575000000004</v>
      </c>
      <c r="F174">
        <v>25</v>
      </c>
      <c r="G174">
        <f t="shared" ref="G174" si="70">AVERAGEIFS(G$3:G$164,F$3:F$164,"&gt;="&amp;F173,F$3:F$164,"&lt;="&amp;F174)</f>
        <v>4375.1733333333332</v>
      </c>
      <c r="H174">
        <v>25</v>
      </c>
      <c r="I174">
        <f t="shared" ref="I174" si="71">AVERAGEIFS(I$3:I$164,H$3:H$164,"&gt;="&amp;H173,H$3:H$164,"&lt;="&amp;H174)</f>
        <v>4606.57</v>
      </c>
      <c r="J174">
        <v>25</v>
      </c>
      <c r="K174">
        <f t="shared" ref="K174" si="72">AVERAGEIFS(K$3:K$164,J$3:J$164,"&gt;="&amp;J173,J$3:J$164,"&lt;="&amp;J174)</f>
        <v>5954.1066666666666</v>
      </c>
      <c r="L174">
        <v>25</v>
      </c>
      <c r="M174">
        <f t="shared" ref="M174" si="73">AVERAGEIFS(M$3:M$164,L$3:L$164,"&gt;="&amp;L173,L$3:L$164,"&lt;="&amp;L174)</f>
        <v>7790.625</v>
      </c>
      <c r="N174">
        <v>25</v>
      </c>
      <c r="O174">
        <f t="shared" ref="O174" si="74">AVERAGEIFS(O$3:O$164,N$3:N$164,"&gt;="&amp;N173,N$3:N$164,"&lt;="&amp;N174)</f>
        <v>4933.3133333333326</v>
      </c>
      <c r="P174">
        <v>25</v>
      </c>
      <c r="Q174">
        <f t="shared" si="35"/>
        <v>3827.4320000000007</v>
      </c>
      <c r="R174">
        <v>25</v>
      </c>
      <c r="S174">
        <f t="shared" si="36"/>
        <v>6587.21</v>
      </c>
      <c r="T174">
        <v>25</v>
      </c>
      <c r="U174">
        <f t="shared" si="37"/>
        <v>6731.4650000000001</v>
      </c>
      <c r="V174">
        <v>25</v>
      </c>
      <c r="W174">
        <f t="shared" ref="W174" si="75">AVERAGEIFS(W$3:W$164,V$3:V$164,"&gt;="&amp;V173,V$3:V$164,"&lt;="&amp;V174)</f>
        <v>7772.0749999999998</v>
      </c>
      <c r="X174">
        <v>25</v>
      </c>
      <c r="Y174">
        <f t="shared" ref="Y174" si="76">AVERAGEIFS(Y$3:Y$164,X$3:X$164,"&gt;="&amp;X173,X$3:X$164,"&lt;="&amp;X174)</f>
        <v>19788.810000000001</v>
      </c>
      <c r="Z174">
        <v>25</v>
      </c>
      <c r="AA174">
        <f t="shared" si="40"/>
        <v>8348.6849999999995</v>
      </c>
      <c r="AB174" s="3">
        <v>25</v>
      </c>
      <c r="AC174" s="3">
        <f t="shared" si="41"/>
        <v>26070.97</v>
      </c>
      <c r="AD174">
        <v>25</v>
      </c>
      <c r="AE174">
        <f t="shared" si="42"/>
        <v>9674.0666666666657</v>
      </c>
      <c r="AF174">
        <v>25</v>
      </c>
      <c r="AG174">
        <f t="shared" si="43"/>
        <v>4400.8033333333333</v>
      </c>
      <c r="AH174">
        <v>25</v>
      </c>
      <c r="AI174">
        <f t="shared" si="44"/>
        <v>9445.52</v>
      </c>
      <c r="AJ174">
        <v>25</v>
      </c>
      <c r="AK174">
        <f t="shared" si="45"/>
        <v>18873.039999999997</v>
      </c>
      <c r="AL174">
        <v>25</v>
      </c>
      <c r="AM174">
        <f t="shared" si="46"/>
        <v>7146.0633333333326</v>
      </c>
      <c r="AN174">
        <v>25</v>
      </c>
      <c r="AO174">
        <f t="shared" si="47"/>
        <v>8429.4033333333336</v>
      </c>
      <c r="AP174">
        <v>25</v>
      </c>
      <c r="AQ174">
        <f t="shared" si="48"/>
        <v>10350.404999999999</v>
      </c>
      <c r="AR174">
        <v>25</v>
      </c>
      <c r="AS174">
        <f t="shared" si="49"/>
        <v>5768.15</v>
      </c>
      <c r="AT174">
        <v>25</v>
      </c>
      <c r="AU174">
        <f t="shared" si="50"/>
        <v>9439.8149999999987</v>
      </c>
      <c r="AV174">
        <v>25</v>
      </c>
      <c r="AW174">
        <f t="shared" si="51"/>
        <v>7443.3500000000013</v>
      </c>
      <c r="AX174">
        <v>25</v>
      </c>
      <c r="AY174">
        <f t="shared" si="52"/>
        <v>13392.83</v>
      </c>
      <c r="BB174" s="3">
        <f t="shared" si="53"/>
        <v>8846.7924799999982</v>
      </c>
      <c r="BC174" s="3">
        <f t="shared" si="54"/>
        <v>5317.7257154119343</v>
      </c>
      <c r="BD174" s="3">
        <f t="shared" si="55"/>
        <v>1063.5451430823869</v>
      </c>
    </row>
    <row r="175" spans="1:56" x14ac:dyDescent="0.65">
      <c r="B175">
        <v>30</v>
      </c>
      <c r="C175">
        <f t="shared" si="29"/>
        <v>7061.8950000000004</v>
      </c>
      <c r="D175">
        <v>30</v>
      </c>
      <c r="E175">
        <f t="shared" si="29"/>
        <v>4067.86</v>
      </c>
      <c r="F175">
        <v>30</v>
      </c>
      <c r="G175">
        <f t="shared" ref="G175" si="77">AVERAGEIFS(G$3:G$164,F$3:F$164,"&gt;="&amp;F174,F$3:F$164,"&lt;="&amp;F175)</f>
        <v>4458.1450000000004</v>
      </c>
      <c r="H175">
        <v>30</v>
      </c>
      <c r="I175">
        <f t="shared" ref="I175" si="78">AVERAGEIFS(I$3:I$164,H$3:H$164,"&gt;="&amp;H174,H$3:H$164,"&lt;="&amp;H175)</f>
        <v>4442.2950000000001</v>
      </c>
      <c r="J175">
        <v>30</v>
      </c>
      <c r="K175">
        <f t="shared" ref="K175" si="79">AVERAGEIFS(K$3:K$164,J$3:J$164,"&gt;="&amp;J174,J$3:J$164,"&lt;="&amp;J175)</f>
        <v>5726.6733333333332</v>
      </c>
      <c r="L175">
        <v>30</v>
      </c>
      <c r="M175">
        <f t="shared" ref="M175" si="80">AVERAGEIFS(M$3:M$164,L$3:L$164,"&gt;="&amp;L174,L$3:L$164,"&lt;="&amp;L175)</f>
        <v>7726.0300000000007</v>
      </c>
      <c r="N175">
        <v>30</v>
      </c>
      <c r="O175">
        <f t="shared" ref="O175" si="81">AVERAGEIFS(O$3:O$164,N$3:N$164,"&gt;="&amp;N174,N$3:N$164,"&lt;="&amp;N175)</f>
        <v>4736.03</v>
      </c>
      <c r="P175">
        <v>30</v>
      </c>
      <c r="Q175">
        <f t="shared" si="35"/>
        <v>3646.5699999999997</v>
      </c>
      <c r="R175">
        <v>30</v>
      </c>
      <c r="S175">
        <f t="shared" si="36"/>
        <v>6725.9633333333331</v>
      </c>
      <c r="T175">
        <v>30</v>
      </c>
      <c r="U175">
        <f t="shared" si="37"/>
        <v>7232.2800000000007</v>
      </c>
      <c r="V175">
        <v>30</v>
      </c>
      <c r="W175">
        <f t="shared" ref="W175" si="82">AVERAGEIFS(W$3:W$164,V$3:V$164,"&gt;="&amp;V174,V$3:V$164,"&lt;="&amp;V175)</f>
        <v>7456.4050000000007</v>
      </c>
      <c r="X175">
        <v>30</v>
      </c>
      <c r="Y175">
        <f t="shared" ref="Y175" si="83">AVERAGEIFS(Y$3:Y$164,X$3:X$164,"&gt;="&amp;X174,X$3:X$164,"&lt;="&amp;X175)</f>
        <v>18352.52</v>
      </c>
      <c r="Z175">
        <v>30</v>
      </c>
      <c r="AA175">
        <f t="shared" si="40"/>
        <v>8095.81</v>
      </c>
      <c r="AB175" s="3">
        <v>30</v>
      </c>
      <c r="AC175" s="3">
        <f t="shared" si="41"/>
        <v>27028.814999999999</v>
      </c>
      <c r="AD175">
        <v>30</v>
      </c>
      <c r="AE175">
        <f t="shared" si="42"/>
        <v>7750.123333333333</v>
      </c>
      <c r="AF175">
        <v>30</v>
      </c>
      <c r="AG175">
        <f t="shared" si="43"/>
        <v>4184.8966666666665</v>
      </c>
      <c r="AH175">
        <v>30</v>
      </c>
      <c r="AI175">
        <f t="shared" si="44"/>
        <v>9751.3150000000005</v>
      </c>
      <c r="AJ175">
        <v>30</v>
      </c>
      <c r="AK175">
        <f t="shared" si="45"/>
        <v>19368.173333333336</v>
      </c>
      <c r="AL175">
        <v>30</v>
      </c>
      <c r="AM175">
        <f t="shared" si="46"/>
        <v>8061.6966666666658</v>
      </c>
      <c r="AN175">
        <v>30</v>
      </c>
      <c r="AO175">
        <f t="shared" si="47"/>
        <v>8375.68</v>
      </c>
      <c r="AP175">
        <v>30</v>
      </c>
      <c r="AQ175">
        <f t="shared" si="48"/>
        <v>8981.5649999999987</v>
      </c>
      <c r="AR175">
        <v>30</v>
      </c>
      <c r="AS175">
        <f t="shared" si="49"/>
        <v>5388.0249999999996</v>
      </c>
      <c r="AT175">
        <v>30</v>
      </c>
      <c r="AU175">
        <f t="shared" si="50"/>
        <v>9852.02</v>
      </c>
      <c r="AV175">
        <v>30</v>
      </c>
      <c r="AW175">
        <f t="shared" si="51"/>
        <v>7048.626666666667</v>
      </c>
      <c r="AX175">
        <v>30</v>
      </c>
      <c r="AY175">
        <f t="shared" si="52"/>
        <v>13144.08</v>
      </c>
      <c r="BB175" s="3">
        <f t="shared" si="53"/>
        <v>8746.5397333333312</v>
      </c>
      <c r="BC175" s="3">
        <f t="shared" si="54"/>
        <v>5366.1709201976691</v>
      </c>
      <c r="BD175" s="3">
        <f t="shared" si="55"/>
        <v>1073.2341840395338</v>
      </c>
    </row>
    <row r="176" spans="1:56" x14ac:dyDescent="0.65">
      <c r="B176">
        <v>35</v>
      </c>
      <c r="C176">
        <f t="shared" si="29"/>
        <v>6994.8866666666663</v>
      </c>
      <c r="D176">
        <v>35</v>
      </c>
      <c r="E176">
        <f t="shared" si="29"/>
        <v>4248.5074999999997</v>
      </c>
      <c r="F176">
        <v>35</v>
      </c>
      <c r="G176">
        <f t="shared" ref="G176" si="84">AVERAGEIFS(G$3:G$164,F$3:F$164,"&gt;="&amp;F175,F$3:F$164,"&lt;="&amp;F176)</f>
        <v>4375.28</v>
      </c>
      <c r="H176">
        <v>35</v>
      </c>
      <c r="I176">
        <f t="shared" ref="I176" si="85">AVERAGEIFS(I$3:I$164,H$3:H$164,"&gt;="&amp;H175,H$3:H$164,"&lt;="&amp;H176)</f>
        <v>4619.8966666666665</v>
      </c>
      <c r="J176">
        <v>35</v>
      </c>
      <c r="K176">
        <f t="shared" ref="K176" si="86">AVERAGEIFS(K$3:K$164,J$3:J$164,"&gt;="&amp;J175,J$3:J$164,"&lt;="&amp;J176)</f>
        <v>5709.3449999999993</v>
      </c>
      <c r="L176">
        <v>35</v>
      </c>
      <c r="M176">
        <f t="shared" ref="M176" si="87">AVERAGEIFS(M$3:M$164,L$3:L$164,"&gt;="&amp;L175,L$3:L$164,"&lt;="&amp;L176)</f>
        <v>7341.57</v>
      </c>
      <c r="N176">
        <v>35</v>
      </c>
      <c r="O176">
        <f t="shared" ref="O176" si="88">AVERAGEIFS(O$3:O$164,N$3:N$164,"&gt;="&amp;N175,N$3:N$164,"&lt;="&amp;N176)</f>
        <v>4586.8066666666664</v>
      </c>
      <c r="P176">
        <v>35</v>
      </c>
      <c r="Q176">
        <f t="shared" si="35"/>
        <v>3655.4359999999992</v>
      </c>
      <c r="R176">
        <v>35</v>
      </c>
      <c r="S176">
        <f t="shared" si="36"/>
        <v>6825.7749999999996</v>
      </c>
      <c r="T176">
        <v>35</v>
      </c>
      <c r="U176">
        <f t="shared" si="37"/>
        <v>8380.89</v>
      </c>
      <c r="V176">
        <v>35</v>
      </c>
      <c r="W176">
        <f t="shared" ref="W176" si="89">AVERAGEIFS(W$3:W$164,V$3:V$164,"&gt;="&amp;V175,V$3:V$164,"&lt;="&amp;V176)</f>
        <v>8270.36</v>
      </c>
      <c r="X176">
        <v>35</v>
      </c>
      <c r="Y176">
        <f t="shared" ref="Y176" si="90">AVERAGEIFS(Y$3:Y$164,X$3:X$164,"&gt;="&amp;X175,X$3:X$164,"&lt;="&amp;X176)</f>
        <v>17595.485000000001</v>
      </c>
      <c r="Z176">
        <v>35</v>
      </c>
      <c r="AA176">
        <f t="shared" si="40"/>
        <v>8747.6333333333332</v>
      </c>
      <c r="AB176" s="3">
        <v>35</v>
      </c>
      <c r="AC176" s="3">
        <f t="shared" si="41"/>
        <v>30183.7</v>
      </c>
      <c r="AD176">
        <v>35</v>
      </c>
      <c r="AE176">
        <f t="shared" si="42"/>
        <v>6626.2733333333335</v>
      </c>
      <c r="AF176">
        <v>35</v>
      </c>
      <c r="AG176">
        <f t="shared" si="43"/>
        <v>4226.78</v>
      </c>
      <c r="AH176">
        <v>35</v>
      </c>
      <c r="AI176">
        <f t="shared" si="44"/>
        <v>10088.59</v>
      </c>
      <c r="AJ176">
        <v>35</v>
      </c>
      <c r="AK176">
        <f t="shared" si="45"/>
        <v>21595.383333333335</v>
      </c>
      <c r="AL176">
        <v>35</v>
      </c>
      <c r="AM176">
        <f t="shared" si="46"/>
        <v>8577.4100000000017</v>
      </c>
      <c r="AN176">
        <v>35</v>
      </c>
      <c r="AO176">
        <f t="shared" si="47"/>
        <v>8852.0466666666671</v>
      </c>
      <c r="AP176">
        <v>35</v>
      </c>
      <c r="AQ176">
        <f t="shared" si="48"/>
        <v>8859.619999999999</v>
      </c>
      <c r="AR176">
        <v>35</v>
      </c>
      <c r="AS176">
        <f t="shared" si="49"/>
        <v>5369.37</v>
      </c>
      <c r="AT176">
        <v>35</v>
      </c>
      <c r="AU176">
        <f t="shared" si="50"/>
        <v>10493.71</v>
      </c>
      <c r="AV176">
        <v>35</v>
      </c>
      <c r="AW176">
        <f t="shared" si="51"/>
        <v>8211.44</v>
      </c>
      <c r="AX176">
        <v>35</v>
      </c>
      <c r="AY176">
        <f t="shared" si="52"/>
        <v>13265.545</v>
      </c>
      <c r="BB176" s="3">
        <f t="shared" si="53"/>
        <v>9108.069606666666</v>
      </c>
      <c r="BC176" s="3">
        <f t="shared" si="54"/>
        <v>5931.3827350914962</v>
      </c>
      <c r="BD176" s="3">
        <f t="shared" si="55"/>
        <v>1186.2765470182992</v>
      </c>
    </row>
    <row r="177" spans="2:56" x14ac:dyDescent="0.65">
      <c r="B177">
        <v>40</v>
      </c>
      <c r="C177">
        <f t="shared" si="29"/>
        <v>5910.8525</v>
      </c>
      <c r="D177">
        <v>40</v>
      </c>
      <c r="E177">
        <f t="shared" si="29"/>
        <v>4029.2475000000004</v>
      </c>
      <c r="F177">
        <v>40</v>
      </c>
      <c r="G177">
        <f t="shared" ref="G177" si="91">AVERAGEIFS(G$3:G$164,F$3:F$164,"&gt;="&amp;F176,F$3:F$164,"&lt;="&amp;F177)</f>
        <v>4600.4549999999999</v>
      </c>
      <c r="H177">
        <v>40</v>
      </c>
      <c r="I177">
        <f t="shared" ref="I177" si="92">AVERAGEIFS(I$3:I$164,H$3:H$164,"&gt;="&amp;H176,H$3:H$164,"&lt;="&amp;H177)</f>
        <v>4849.8249999999998</v>
      </c>
      <c r="J177">
        <v>40</v>
      </c>
      <c r="K177">
        <f t="shared" ref="K177" si="93">AVERAGEIFS(K$3:K$164,J$3:J$164,"&gt;="&amp;J176,J$3:J$164,"&lt;="&amp;J177)</f>
        <v>5808.29</v>
      </c>
      <c r="L177">
        <v>40</v>
      </c>
      <c r="M177">
        <f t="shared" ref="M177" si="94">AVERAGEIFS(M$3:M$164,L$3:L$164,"&gt;="&amp;L176,L$3:L$164,"&lt;="&amp;L177)</f>
        <v>6289.1350000000002</v>
      </c>
      <c r="N177">
        <v>40</v>
      </c>
      <c r="O177">
        <f t="shared" ref="O177" si="95">AVERAGEIFS(O$3:O$164,N$3:N$164,"&gt;="&amp;N176,N$3:N$164,"&lt;="&amp;N177)</f>
        <v>4447.63</v>
      </c>
      <c r="P177">
        <v>40</v>
      </c>
      <c r="Q177">
        <f t="shared" si="35"/>
        <v>3597.4520000000002</v>
      </c>
      <c r="R177">
        <v>40</v>
      </c>
      <c r="S177">
        <f t="shared" si="36"/>
        <v>7015.6900000000005</v>
      </c>
      <c r="T177">
        <v>40</v>
      </c>
      <c r="U177">
        <f t="shared" si="37"/>
        <v>9061.6149999999998</v>
      </c>
      <c r="V177">
        <v>40</v>
      </c>
      <c r="W177">
        <f t="shared" ref="W177" si="96">AVERAGEIFS(W$3:W$164,V$3:V$164,"&gt;="&amp;V176,V$3:V$164,"&lt;="&amp;V177)</f>
        <v>8792.06</v>
      </c>
      <c r="X177">
        <v>40</v>
      </c>
      <c r="Y177">
        <f t="shared" ref="Y177" si="97">AVERAGEIFS(Y$3:Y$164,X$3:X$164,"&gt;="&amp;X176,X$3:X$164,"&lt;="&amp;X177)</f>
        <v>17901.91</v>
      </c>
      <c r="Z177">
        <v>40</v>
      </c>
      <c r="AA177">
        <f t="shared" si="40"/>
        <v>8713.1825000000008</v>
      </c>
      <c r="AB177" s="3">
        <v>40</v>
      </c>
      <c r="AC177" s="3">
        <f t="shared" si="41"/>
        <v>34574.574999999997</v>
      </c>
      <c r="AD177">
        <v>40</v>
      </c>
      <c r="AE177">
        <f t="shared" si="42"/>
        <v>6803.81</v>
      </c>
      <c r="AF177">
        <v>40</v>
      </c>
      <c r="AG177">
        <f t="shared" si="43"/>
        <v>4156.8833333333341</v>
      </c>
      <c r="AH177">
        <v>40</v>
      </c>
      <c r="AI177">
        <f t="shared" si="44"/>
        <v>9538.9500000000007</v>
      </c>
      <c r="AJ177">
        <v>40</v>
      </c>
      <c r="AK177">
        <f t="shared" si="45"/>
        <v>21481.97</v>
      </c>
      <c r="AL177">
        <v>40</v>
      </c>
      <c r="AM177">
        <f t="shared" si="46"/>
        <v>10830.77</v>
      </c>
      <c r="AN177">
        <v>40</v>
      </c>
      <c r="AO177">
        <f t="shared" si="47"/>
        <v>8163.8633333333319</v>
      </c>
      <c r="AP177">
        <v>40</v>
      </c>
      <c r="AQ177">
        <f t="shared" si="48"/>
        <v>9650.1450000000004</v>
      </c>
      <c r="AR177">
        <v>40</v>
      </c>
      <c r="AS177">
        <f t="shared" si="49"/>
        <v>5303.55</v>
      </c>
      <c r="AT177">
        <v>40</v>
      </c>
      <c r="AU177">
        <f t="shared" si="50"/>
        <v>9912.744999999999</v>
      </c>
      <c r="AV177">
        <v>40</v>
      </c>
      <c r="AW177">
        <f t="shared" si="51"/>
        <v>8448.2799999999988</v>
      </c>
      <c r="AX177">
        <v>40</v>
      </c>
      <c r="AY177">
        <f t="shared" si="52"/>
        <v>14639.6</v>
      </c>
      <c r="BB177" s="3">
        <f t="shared" si="53"/>
        <v>9380.8994466666663</v>
      </c>
      <c r="BC177" s="3">
        <f t="shared" si="54"/>
        <v>6655.7345431650529</v>
      </c>
      <c r="BD177" s="3">
        <f t="shared" si="55"/>
        <v>1331.1469086330105</v>
      </c>
    </row>
    <row r="178" spans="2:56" x14ac:dyDescent="0.65">
      <c r="B178">
        <v>45</v>
      </c>
      <c r="C178">
        <f t="shared" si="29"/>
        <v>5466.2400000000007</v>
      </c>
      <c r="D178">
        <v>45</v>
      </c>
      <c r="E178">
        <f t="shared" si="29"/>
        <v>3799.67625</v>
      </c>
      <c r="F178">
        <v>45</v>
      </c>
      <c r="G178">
        <f t="shared" ref="G178" si="98">AVERAGEIFS(G$3:G$164,F$3:F$164,"&gt;="&amp;F177,F$3:F$164,"&lt;="&amp;F178)</f>
        <v>4372.3566666666666</v>
      </c>
      <c r="H178">
        <v>45</v>
      </c>
      <c r="I178">
        <f t="shared" ref="I178" si="99">AVERAGEIFS(I$3:I$164,H$3:H$164,"&gt;="&amp;H177,H$3:H$164,"&lt;="&amp;H178)</f>
        <v>5102.34</v>
      </c>
      <c r="J178">
        <v>45</v>
      </c>
      <c r="K178">
        <f t="shared" ref="K178" si="100">AVERAGEIFS(K$3:K$164,J$3:J$164,"&gt;="&amp;J177,J$3:J$164,"&lt;="&amp;J178)</f>
        <v>6025.23</v>
      </c>
      <c r="L178">
        <v>45</v>
      </c>
      <c r="M178">
        <f t="shared" ref="M178" si="101">AVERAGEIFS(M$3:M$164,L$3:L$164,"&gt;="&amp;L177,L$3:L$164,"&lt;="&amp;L178)</f>
        <v>5948.1049999999996</v>
      </c>
      <c r="N178">
        <v>45</v>
      </c>
      <c r="O178">
        <f t="shared" ref="O178" si="102">AVERAGEIFS(O$3:O$164,N$3:N$164,"&gt;="&amp;N177,N$3:N$164,"&lt;="&amp;N178)</f>
        <v>4018.6666666666665</v>
      </c>
      <c r="P178">
        <v>45</v>
      </c>
      <c r="Q178">
        <f t="shared" si="35"/>
        <v>3465.1099999999997</v>
      </c>
      <c r="R178">
        <v>45</v>
      </c>
      <c r="S178">
        <f t="shared" si="36"/>
        <v>7126.07</v>
      </c>
      <c r="T178">
        <v>45</v>
      </c>
      <c r="U178">
        <f t="shared" si="37"/>
        <v>9786.1650000000009</v>
      </c>
      <c r="V178">
        <v>45</v>
      </c>
      <c r="W178">
        <f t="shared" ref="W178" si="103">AVERAGEIFS(W$3:W$164,V$3:V$164,"&gt;="&amp;V177,V$3:V$164,"&lt;="&amp;V178)</f>
        <v>8103.2049999999999</v>
      </c>
      <c r="X178">
        <v>45</v>
      </c>
      <c r="Y178">
        <f t="shared" ref="Y178" si="104">AVERAGEIFS(Y$3:Y$164,X$3:X$164,"&gt;="&amp;X177,X$3:X$164,"&lt;="&amp;X178)</f>
        <v>18670.38</v>
      </c>
      <c r="Z178">
        <v>45</v>
      </c>
      <c r="AA178">
        <f t="shared" si="40"/>
        <v>7784.9766666666665</v>
      </c>
      <c r="AB178" s="3">
        <v>45</v>
      </c>
      <c r="AC178" s="3">
        <f t="shared" si="41"/>
        <v>35738.89</v>
      </c>
      <c r="AD178">
        <v>45</v>
      </c>
      <c r="AE178">
        <f t="shared" si="42"/>
        <v>7175.7666666666664</v>
      </c>
      <c r="AF178">
        <v>45</v>
      </c>
      <c r="AG178">
        <f t="shared" si="43"/>
        <v>4845.05</v>
      </c>
      <c r="AH178">
        <v>45</v>
      </c>
      <c r="AI178">
        <f t="shared" si="44"/>
        <v>9622.6899999999987</v>
      </c>
      <c r="AJ178">
        <v>45</v>
      </c>
      <c r="AK178">
        <f t="shared" si="45"/>
        <v>27444.3</v>
      </c>
      <c r="AL178">
        <v>45</v>
      </c>
      <c r="AM178">
        <f t="shared" si="46"/>
        <v>9438.3300000000017</v>
      </c>
      <c r="AN178">
        <v>45</v>
      </c>
      <c r="AO178">
        <f t="shared" si="47"/>
        <v>7318.3933333333334</v>
      </c>
      <c r="AP178">
        <v>45</v>
      </c>
      <c r="AQ178">
        <f t="shared" si="48"/>
        <v>9543.01</v>
      </c>
      <c r="AR178">
        <v>45</v>
      </c>
      <c r="AS178">
        <f t="shared" si="49"/>
        <v>5491.61</v>
      </c>
      <c r="AT178">
        <v>45</v>
      </c>
      <c r="AU178">
        <f t="shared" si="50"/>
        <v>9312.1749999999993</v>
      </c>
      <c r="AV178">
        <v>45</v>
      </c>
      <c r="AW178">
        <f t="shared" si="51"/>
        <v>9756.0400000000009</v>
      </c>
      <c r="AX178">
        <v>45</v>
      </c>
      <c r="AY178">
        <f t="shared" si="52"/>
        <v>15971.885</v>
      </c>
      <c r="BB178" s="3">
        <f t="shared" si="53"/>
        <v>9653.0664500000003</v>
      </c>
      <c r="BC178" s="3">
        <f t="shared" si="54"/>
        <v>7429.8133587369139</v>
      </c>
      <c r="BD178" s="3">
        <f t="shared" si="55"/>
        <v>1485.9626717473827</v>
      </c>
    </row>
    <row r="179" spans="2:56" x14ac:dyDescent="0.65">
      <c r="B179">
        <v>50</v>
      </c>
      <c r="C179">
        <f t="shared" si="29"/>
        <v>5766.8975</v>
      </c>
      <c r="D179">
        <v>50</v>
      </c>
      <c r="E179">
        <f t="shared" si="29"/>
        <v>3888.645</v>
      </c>
      <c r="F179">
        <v>50</v>
      </c>
      <c r="G179">
        <f t="shared" ref="G179" si="105">AVERAGEIFS(G$3:G$164,F$3:F$164,"&gt;="&amp;F178,F$3:F$164,"&lt;="&amp;F179)</f>
        <v>4423.2150000000001</v>
      </c>
      <c r="H179">
        <v>50</v>
      </c>
      <c r="I179">
        <f t="shared" ref="I179" si="106">AVERAGEIFS(I$3:I$164,H$3:H$164,"&gt;="&amp;H178,H$3:H$164,"&lt;="&amp;H179)</f>
        <v>5121.4933333333329</v>
      </c>
      <c r="J179">
        <v>50</v>
      </c>
      <c r="K179">
        <f t="shared" ref="K179" si="107">AVERAGEIFS(K$3:K$164,J$3:J$164,"&gt;="&amp;J178,J$3:J$164,"&lt;="&amp;J179)</f>
        <v>6495.4933333333329</v>
      </c>
      <c r="L179">
        <v>50</v>
      </c>
      <c r="M179">
        <f t="shared" ref="M179" si="108">AVERAGEIFS(M$3:M$164,L$3:L$164,"&gt;="&amp;L178,L$3:L$164,"&lt;="&amp;L179)</f>
        <v>5791.28</v>
      </c>
      <c r="N179">
        <v>50</v>
      </c>
      <c r="O179">
        <f t="shared" ref="O179" si="109">AVERAGEIFS(O$3:O$164,N$3:N$164,"&gt;="&amp;N178,N$3:N$164,"&lt;="&amp;N179)</f>
        <v>3794.7733333333331</v>
      </c>
      <c r="P179">
        <v>50</v>
      </c>
      <c r="Q179">
        <f t="shared" si="35"/>
        <v>3686.8779999999997</v>
      </c>
      <c r="R179">
        <v>50</v>
      </c>
      <c r="S179">
        <f t="shared" si="36"/>
        <v>6921.3600000000006</v>
      </c>
      <c r="T179">
        <v>50</v>
      </c>
      <c r="U179">
        <f t="shared" si="37"/>
        <v>9226.5</v>
      </c>
      <c r="V179">
        <v>50</v>
      </c>
      <c r="W179">
        <f t="shared" ref="W179" si="110">AVERAGEIFS(W$3:W$164,V$3:V$164,"&gt;="&amp;V178,V$3:V$164,"&lt;="&amp;V179)</f>
        <v>7860.9466666666667</v>
      </c>
      <c r="X179">
        <v>50</v>
      </c>
      <c r="Y179">
        <f t="shared" ref="Y179" si="111">AVERAGEIFS(Y$3:Y$164,X$3:X$164,"&gt;="&amp;X178,X$3:X$164,"&lt;="&amp;X179)</f>
        <v>19191.584999999999</v>
      </c>
      <c r="Z179">
        <v>50</v>
      </c>
      <c r="AA179">
        <f t="shared" si="40"/>
        <v>7124.7749999999996</v>
      </c>
      <c r="AB179" s="3">
        <v>50</v>
      </c>
      <c r="AC179" s="3">
        <f t="shared" si="41"/>
        <v>35084.97</v>
      </c>
      <c r="AD179">
        <v>50</v>
      </c>
      <c r="AE179">
        <f t="shared" si="42"/>
        <v>7023.7833333333328</v>
      </c>
      <c r="AF179">
        <v>50</v>
      </c>
      <c r="AG179">
        <f t="shared" si="43"/>
        <v>5143.6066666666666</v>
      </c>
      <c r="AH179">
        <v>50</v>
      </c>
      <c r="AI179">
        <f t="shared" si="44"/>
        <v>11056.434999999999</v>
      </c>
      <c r="AJ179">
        <v>50</v>
      </c>
      <c r="AK179">
        <f t="shared" si="45"/>
        <v>32612.353333333333</v>
      </c>
      <c r="AL179">
        <v>50</v>
      </c>
      <c r="AM179">
        <f t="shared" si="46"/>
        <v>8871.7366666666658</v>
      </c>
      <c r="AN179">
        <v>50</v>
      </c>
      <c r="AO179">
        <f t="shared" si="47"/>
        <v>7575.5966666666673</v>
      </c>
      <c r="AP179">
        <v>50</v>
      </c>
      <c r="AQ179">
        <f t="shared" si="48"/>
        <v>7989.119999999999</v>
      </c>
      <c r="AR179">
        <v>50</v>
      </c>
      <c r="AS179">
        <f t="shared" si="49"/>
        <v>5582.0450000000001</v>
      </c>
      <c r="AT179">
        <v>50</v>
      </c>
      <c r="AU179">
        <f t="shared" si="50"/>
        <v>9980.4449999999997</v>
      </c>
      <c r="AV179">
        <v>50</v>
      </c>
      <c r="AW179">
        <f t="shared" si="51"/>
        <v>9472.93</v>
      </c>
      <c r="AX179">
        <v>50</v>
      </c>
      <c r="AY179">
        <f t="shared" si="52"/>
        <v>16999.504999999997</v>
      </c>
      <c r="BB179" s="3">
        <f t="shared" si="53"/>
        <v>9867.4547533333316</v>
      </c>
      <c r="BC179" s="3">
        <f t="shared" si="54"/>
        <v>7948.8486872984131</v>
      </c>
      <c r="BD179" s="3">
        <f t="shared" si="55"/>
        <v>1589.7697374596826</v>
      </c>
    </row>
    <row r="180" spans="2:56" x14ac:dyDescent="0.65">
      <c r="B180">
        <v>55</v>
      </c>
      <c r="C180">
        <f t="shared" si="29"/>
        <v>5699.3625000000002</v>
      </c>
      <c r="D180">
        <v>55</v>
      </c>
      <c r="E180">
        <f t="shared" si="29"/>
        <v>3991.8924999999999</v>
      </c>
      <c r="F180">
        <v>55</v>
      </c>
      <c r="G180">
        <f t="shared" ref="G180" si="112">AVERAGEIFS(G$3:G$164,F$3:F$164,"&gt;="&amp;F179,F$3:F$164,"&lt;="&amp;F180)</f>
        <v>4643.1049999999996</v>
      </c>
      <c r="H180">
        <v>55</v>
      </c>
      <c r="I180">
        <f t="shared" ref="I180" si="113">AVERAGEIFS(I$3:I$164,H$3:H$164,"&gt;="&amp;H179,H$3:H$164,"&lt;="&amp;H180)</f>
        <v>5078.9399999999996</v>
      </c>
      <c r="J180">
        <v>55</v>
      </c>
      <c r="K180">
        <f t="shared" ref="K180" si="114">AVERAGEIFS(K$3:K$164,J$3:J$164,"&gt;="&amp;J179,J$3:J$164,"&lt;="&amp;J180)</f>
        <v>7157.376666666667</v>
      </c>
      <c r="L180">
        <v>55</v>
      </c>
      <c r="M180">
        <f t="shared" ref="M180" si="115">AVERAGEIFS(M$3:M$164,L$3:L$164,"&gt;="&amp;L179,L$3:L$164,"&lt;="&amp;L180)</f>
        <v>5645.2566666666671</v>
      </c>
      <c r="N180">
        <v>55</v>
      </c>
      <c r="O180">
        <f t="shared" ref="O180" si="116">AVERAGEIFS(O$3:O$164,N$3:N$164,"&gt;="&amp;N179,N$3:N$164,"&lt;="&amp;N180)</f>
        <v>3837.8666666666668</v>
      </c>
      <c r="P180">
        <v>55</v>
      </c>
      <c r="Q180">
        <f t="shared" si="35"/>
        <v>3630.9620000000004</v>
      </c>
      <c r="R180">
        <v>55</v>
      </c>
      <c r="S180">
        <f t="shared" si="36"/>
        <v>7097.2400000000007</v>
      </c>
      <c r="T180">
        <v>55</v>
      </c>
      <c r="U180">
        <f t="shared" si="37"/>
        <v>8498.0266666666666</v>
      </c>
      <c r="V180">
        <v>55</v>
      </c>
      <c r="W180">
        <f t="shared" ref="W180" si="117">AVERAGEIFS(W$3:W$164,V$3:V$164,"&gt;="&amp;V179,V$3:V$164,"&lt;="&amp;V180)</f>
        <v>8055.78</v>
      </c>
      <c r="X180">
        <v>55</v>
      </c>
      <c r="Y180">
        <f t="shared" ref="Y180" si="118">AVERAGEIFS(Y$3:Y$164,X$3:X$164,"&gt;="&amp;X179,X$3:X$164,"&lt;="&amp;X180)</f>
        <v>19804.175000000003</v>
      </c>
      <c r="Z180">
        <v>55</v>
      </c>
      <c r="AA180">
        <f t="shared" si="40"/>
        <v>7517.1150000000007</v>
      </c>
      <c r="AB180" s="3">
        <v>55</v>
      </c>
      <c r="AC180" s="3">
        <f t="shared" si="41"/>
        <v>36697.83</v>
      </c>
      <c r="AD180">
        <v>55</v>
      </c>
      <c r="AE180">
        <f t="shared" si="42"/>
        <v>6169.0466666666662</v>
      </c>
      <c r="AF180">
        <v>55</v>
      </c>
      <c r="AG180">
        <f t="shared" si="43"/>
        <v>4808.8433333333332</v>
      </c>
      <c r="AH180">
        <v>55</v>
      </c>
      <c r="AI180">
        <f t="shared" si="44"/>
        <v>12178.82</v>
      </c>
      <c r="AJ180">
        <v>55</v>
      </c>
      <c r="AK180">
        <f t="shared" si="45"/>
        <v>27925.86</v>
      </c>
      <c r="AL180">
        <v>55</v>
      </c>
      <c r="AM180">
        <f t="shared" si="46"/>
        <v>7526.8633333333337</v>
      </c>
      <c r="AN180">
        <v>55</v>
      </c>
      <c r="AO180">
        <f t="shared" si="47"/>
        <v>8142.6066666666666</v>
      </c>
      <c r="AP180">
        <v>55</v>
      </c>
      <c r="AQ180">
        <f t="shared" si="48"/>
        <v>7513.2800000000007</v>
      </c>
      <c r="AR180">
        <v>55</v>
      </c>
      <c r="AS180">
        <f t="shared" si="49"/>
        <v>5605.7049999999999</v>
      </c>
      <c r="AT180">
        <v>55</v>
      </c>
      <c r="AU180">
        <f t="shared" si="50"/>
        <v>12219.099999999999</v>
      </c>
      <c r="AV180">
        <v>55</v>
      </c>
      <c r="AW180">
        <f t="shared" si="51"/>
        <v>8785.3700000000008</v>
      </c>
      <c r="AX180">
        <v>55</v>
      </c>
      <c r="AY180">
        <f t="shared" si="52"/>
        <v>17987.13</v>
      </c>
      <c r="BB180" s="3">
        <f t="shared" si="53"/>
        <v>9848.7021466666665</v>
      </c>
      <c r="BC180" s="3">
        <f t="shared" si="54"/>
        <v>7784.5978470835535</v>
      </c>
      <c r="BD180" s="3">
        <f t="shared" si="55"/>
        <v>1556.9195694167106</v>
      </c>
    </row>
    <row r="181" spans="2:56" x14ac:dyDescent="0.65">
      <c r="B181">
        <v>60</v>
      </c>
      <c r="C181">
        <f t="shared" si="29"/>
        <v>4952.003333333334</v>
      </c>
      <c r="D181">
        <v>60</v>
      </c>
      <c r="E181">
        <f t="shared" si="29"/>
        <v>3849.7224999999999</v>
      </c>
      <c r="F181">
        <v>60</v>
      </c>
      <c r="G181">
        <f t="shared" ref="G181" si="119">AVERAGEIFS(G$3:G$164,F$3:F$164,"&gt;="&amp;F180,F$3:F$164,"&lt;="&amp;F181)</f>
        <v>4621.5733333333337</v>
      </c>
      <c r="H181">
        <v>60</v>
      </c>
      <c r="I181">
        <f t="shared" ref="I181" si="120">AVERAGEIFS(I$3:I$164,H$3:H$164,"&gt;="&amp;H180,H$3:H$164,"&lt;="&amp;H181)</f>
        <v>5011.71</v>
      </c>
      <c r="J181">
        <v>60</v>
      </c>
      <c r="K181">
        <f t="shared" ref="K181" si="121">AVERAGEIFS(K$3:K$164,J$3:J$164,"&gt;="&amp;J180,J$3:J$164,"&lt;="&amp;J181)</f>
        <v>7069.58</v>
      </c>
      <c r="L181">
        <v>60</v>
      </c>
      <c r="M181">
        <f t="shared" ref="M181" si="122">AVERAGEIFS(M$3:M$164,L$3:L$164,"&gt;="&amp;L180,L$3:L$164,"&lt;="&amp;L181)</f>
        <v>5668.3950000000004</v>
      </c>
      <c r="N181">
        <v>60</v>
      </c>
      <c r="O181">
        <f t="shared" ref="O181" si="123">AVERAGEIFS(O$3:O$164,N$3:N$164,"&gt;="&amp;N180,N$3:N$164,"&lt;="&amp;N181)</f>
        <v>4199.7866666666669</v>
      </c>
      <c r="P181">
        <v>60</v>
      </c>
      <c r="Q181">
        <f t="shared" si="35"/>
        <v>3829.5059999999999</v>
      </c>
      <c r="R181">
        <v>60</v>
      </c>
      <c r="S181">
        <f t="shared" si="36"/>
        <v>6397.7</v>
      </c>
      <c r="T181">
        <v>60</v>
      </c>
      <c r="U181">
        <f t="shared" si="37"/>
        <v>7357.8950000000004</v>
      </c>
      <c r="V181">
        <v>60</v>
      </c>
      <c r="W181">
        <f t="shared" ref="W181" si="124">AVERAGEIFS(W$3:W$164,V$3:V$164,"&gt;="&amp;V180,V$3:V$164,"&lt;="&amp;V181)</f>
        <v>8351.26</v>
      </c>
      <c r="X181">
        <v>60</v>
      </c>
      <c r="Y181">
        <f t="shared" ref="Y181" si="125">AVERAGEIFS(Y$3:Y$164,X$3:X$164,"&gt;="&amp;X180,X$3:X$164,"&lt;="&amp;X181)</f>
        <v>21075.87</v>
      </c>
      <c r="Z181">
        <v>60</v>
      </c>
      <c r="AA181">
        <f t="shared" si="40"/>
        <v>6756.84</v>
      </c>
      <c r="AB181" s="3">
        <v>60</v>
      </c>
      <c r="AC181" s="3">
        <f t="shared" si="41"/>
        <v>39820.184999999998</v>
      </c>
      <c r="AD181">
        <v>60</v>
      </c>
      <c r="AE181">
        <f t="shared" si="42"/>
        <v>6001.38</v>
      </c>
      <c r="AF181">
        <v>60</v>
      </c>
      <c r="AG181">
        <f t="shared" si="43"/>
        <v>4991.8233333333337</v>
      </c>
      <c r="AH181">
        <v>60</v>
      </c>
      <c r="AI181">
        <f t="shared" si="44"/>
        <v>11386.5</v>
      </c>
      <c r="AJ181">
        <v>60</v>
      </c>
      <c r="AK181">
        <f t="shared" si="45"/>
        <v>21044.2</v>
      </c>
      <c r="AL181">
        <v>60</v>
      </c>
      <c r="AM181">
        <f t="shared" si="46"/>
        <v>6231.4233333333332</v>
      </c>
      <c r="AN181">
        <v>60</v>
      </c>
      <c r="AO181">
        <f t="shared" si="47"/>
        <v>7981.3300000000008</v>
      </c>
      <c r="AP181">
        <v>60</v>
      </c>
      <c r="AQ181">
        <f t="shared" si="48"/>
        <v>9147.2000000000007</v>
      </c>
      <c r="AR181">
        <v>60</v>
      </c>
      <c r="AS181">
        <f t="shared" si="49"/>
        <v>6076.67</v>
      </c>
      <c r="AT181">
        <v>60</v>
      </c>
      <c r="AU181">
        <f t="shared" si="50"/>
        <v>10666.03</v>
      </c>
      <c r="AV181">
        <v>60</v>
      </c>
      <c r="AW181">
        <f t="shared" si="51"/>
        <v>7344.3249999999998</v>
      </c>
      <c r="AX181">
        <v>60</v>
      </c>
      <c r="AY181">
        <f t="shared" si="52"/>
        <v>18002.325000000001</v>
      </c>
      <c r="BB181" s="3">
        <f t="shared" si="53"/>
        <v>9513.409340000002</v>
      </c>
      <c r="BC181" s="3">
        <f t="shared" si="54"/>
        <v>7813.5191507589998</v>
      </c>
      <c r="BD181" s="3">
        <f t="shared" si="55"/>
        <v>1562.7038301518</v>
      </c>
    </row>
    <row r="182" spans="2:56" x14ac:dyDescent="0.65">
      <c r="B182">
        <v>65</v>
      </c>
      <c r="C182">
        <f t="shared" si="29"/>
        <v>5271.7574999999997</v>
      </c>
      <c r="D182">
        <v>65</v>
      </c>
      <c r="E182">
        <f t="shared" si="29"/>
        <v>4267.03</v>
      </c>
      <c r="F182">
        <v>65</v>
      </c>
      <c r="G182">
        <f t="shared" ref="G182" si="126">AVERAGEIFS(G$3:G$164,F$3:F$164,"&gt;="&amp;F181,F$3:F$164,"&lt;="&amp;F182)</f>
        <v>4435.6949999999997</v>
      </c>
      <c r="H182">
        <v>65</v>
      </c>
      <c r="I182">
        <f t="shared" ref="I182" si="127">AVERAGEIFS(I$3:I$164,H$3:H$164,"&gt;="&amp;H181,H$3:H$164,"&lt;="&amp;H182)</f>
        <v>5961.1</v>
      </c>
      <c r="J182">
        <v>65</v>
      </c>
      <c r="K182">
        <f t="shared" ref="K182" si="128">AVERAGEIFS(K$3:K$164,J$3:J$164,"&gt;="&amp;J181,J$3:J$164,"&lt;="&amp;J182)</f>
        <v>7386.5050000000001</v>
      </c>
      <c r="L182">
        <v>65</v>
      </c>
      <c r="M182">
        <f t="shared" ref="M182" si="129">AVERAGEIFS(M$3:M$164,L$3:L$164,"&gt;="&amp;L181,L$3:L$164,"&lt;="&amp;L182)</f>
        <v>5808.85</v>
      </c>
      <c r="N182">
        <v>65</v>
      </c>
      <c r="O182">
        <f t="shared" ref="O182" si="130">AVERAGEIFS(O$3:O$164,N$3:N$164,"&gt;="&amp;N181,N$3:N$164,"&lt;="&amp;N182)</f>
        <v>4153.4933333333329</v>
      </c>
      <c r="P182">
        <v>65</v>
      </c>
      <c r="Q182">
        <f t="shared" si="35"/>
        <v>3613.8440000000001</v>
      </c>
      <c r="R182">
        <v>65</v>
      </c>
      <c r="S182">
        <f t="shared" si="36"/>
        <v>5539.17</v>
      </c>
      <c r="T182">
        <v>65</v>
      </c>
      <c r="U182">
        <f t="shared" si="37"/>
        <v>7457.7950000000001</v>
      </c>
      <c r="V182">
        <v>65</v>
      </c>
      <c r="W182">
        <f t="shared" ref="W182" si="131">AVERAGEIFS(W$3:W$164,V$3:V$164,"&gt;="&amp;V181,V$3:V$164,"&lt;="&amp;V182)</f>
        <v>8062.0550000000003</v>
      </c>
      <c r="X182">
        <v>65</v>
      </c>
      <c r="Y182">
        <f t="shared" ref="Y182" si="132">AVERAGEIFS(Y$3:Y$164,X$3:X$164,"&gt;="&amp;X181,X$3:X$164,"&lt;="&amp;X182)</f>
        <v>21797.33</v>
      </c>
      <c r="Z182">
        <v>65</v>
      </c>
      <c r="AA182">
        <f t="shared" si="40"/>
        <v>8007.7250000000004</v>
      </c>
      <c r="AB182" s="3">
        <v>65</v>
      </c>
      <c r="AC182" s="3">
        <f t="shared" si="41"/>
        <v>33207.525000000001</v>
      </c>
      <c r="AD182">
        <v>65</v>
      </c>
      <c r="AE182">
        <f t="shared" si="42"/>
        <v>6578.22</v>
      </c>
      <c r="AF182">
        <v>65</v>
      </c>
      <c r="AG182">
        <f t="shared" si="43"/>
        <v>5080.5200000000004</v>
      </c>
      <c r="AH182">
        <v>65</v>
      </c>
      <c r="AI182">
        <f t="shared" si="44"/>
        <v>9335.9150000000009</v>
      </c>
      <c r="AJ182">
        <v>65</v>
      </c>
      <c r="AK182">
        <f t="shared" si="45"/>
        <v>20102.02</v>
      </c>
      <c r="AL182">
        <v>65</v>
      </c>
      <c r="AM182">
        <f t="shared" si="46"/>
        <v>7935.4733333333324</v>
      </c>
      <c r="AN182">
        <v>65</v>
      </c>
      <c r="AO182">
        <f t="shared" si="47"/>
        <v>7047.416666666667</v>
      </c>
      <c r="AP182">
        <v>65</v>
      </c>
      <c r="AQ182">
        <f t="shared" si="48"/>
        <v>9787.4650000000001</v>
      </c>
      <c r="AR182">
        <v>65</v>
      </c>
      <c r="AS182">
        <f t="shared" si="49"/>
        <v>6578.835</v>
      </c>
      <c r="AT182">
        <v>65</v>
      </c>
      <c r="AU182">
        <f t="shared" si="50"/>
        <v>8769.32</v>
      </c>
      <c r="AV182">
        <v>65</v>
      </c>
      <c r="AW182">
        <f t="shared" si="51"/>
        <v>7265.4466666666667</v>
      </c>
      <c r="AX182">
        <v>65</v>
      </c>
      <c r="AY182">
        <f t="shared" si="52"/>
        <v>17281.919999999998</v>
      </c>
      <c r="BB182" s="3">
        <f t="shared" si="53"/>
        <v>9229.2970599999971</v>
      </c>
      <c r="BC182" s="3">
        <f t="shared" si="54"/>
        <v>6705.2556656107608</v>
      </c>
      <c r="BD182" s="3">
        <f t="shared" si="55"/>
        <v>1341.0511331221521</v>
      </c>
    </row>
    <row r="183" spans="2:56" x14ac:dyDescent="0.65">
      <c r="B183">
        <v>70</v>
      </c>
      <c r="C183">
        <f t="shared" si="29"/>
        <v>5389.1633333333339</v>
      </c>
      <c r="D183">
        <v>70</v>
      </c>
      <c r="E183">
        <f t="shared" si="29"/>
        <v>3812.77</v>
      </c>
      <c r="F183">
        <v>70</v>
      </c>
      <c r="G183">
        <f t="shared" ref="G183" si="133">AVERAGEIFS(G$3:G$164,F$3:F$164,"&gt;="&amp;F182,F$3:F$164,"&lt;="&amp;F183)</f>
        <v>4417.2166666666662</v>
      </c>
      <c r="H183">
        <v>70</v>
      </c>
      <c r="I183">
        <f t="shared" ref="I183" si="134">AVERAGEIFS(I$3:I$164,H$3:H$164,"&gt;="&amp;H182,H$3:H$164,"&lt;="&amp;H183)</f>
        <v>6394.4900000000007</v>
      </c>
      <c r="J183">
        <v>70</v>
      </c>
      <c r="K183">
        <f t="shared" ref="K183" si="135">AVERAGEIFS(K$3:K$164,J$3:J$164,"&gt;="&amp;J182,J$3:J$164,"&lt;="&amp;J183)</f>
        <v>6397.1450000000004</v>
      </c>
      <c r="L183">
        <v>70</v>
      </c>
      <c r="M183">
        <f t="shared" ref="M183" si="136">AVERAGEIFS(M$3:M$164,L$3:L$164,"&gt;="&amp;L182,L$3:L$164,"&lt;="&amp;L183)</f>
        <v>6915.66</v>
      </c>
      <c r="N183">
        <v>70</v>
      </c>
      <c r="O183">
        <f t="shared" ref="O183" si="137">AVERAGEIFS(O$3:O$164,N$3:N$164,"&gt;="&amp;N182,N$3:N$164,"&lt;="&amp;N183)</f>
        <v>3814.8266666666664</v>
      </c>
      <c r="P183">
        <v>70</v>
      </c>
      <c r="Q183">
        <f t="shared" si="35"/>
        <v>3472.9459999999999</v>
      </c>
      <c r="R183">
        <v>70</v>
      </c>
      <c r="S183">
        <f t="shared" si="36"/>
        <v>5077.92</v>
      </c>
      <c r="T183">
        <v>70</v>
      </c>
      <c r="U183">
        <f t="shared" si="37"/>
        <v>9035.9066666666677</v>
      </c>
      <c r="V183">
        <v>70</v>
      </c>
      <c r="W183">
        <f t="shared" ref="W183" si="138">AVERAGEIFS(W$3:W$164,V$3:V$164,"&gt;="&amp;V182,V$3:V$164,"&lt;="&amp;V183)</f>
        <v>7755.1533333333327</v>
      </c>
      <c r="X183">
        <v>70</v>
      </c>
      <c r="Y183">
        <f t="shared" ref="Y183" si="139">AVERAGEIFS(Y$3:Y$164,X$3:X$164,"&gt;="&amp;X182,X$3:X$164,"&lt;="&amp;X183)</f>
        <v>25473.735000000001</v>
      </c>
      <c r="Z183">
        <v>70</v>
      </c>
      <c r="AA183">
        <f t="shared" si="40"/>
        <v>7742.0933333333332</v>
      </c>
      <c r="AB183" s="3">
        <v>70</v>
      </c>
      <c r="AC183" s="3">
        <f t="shared" si="41"/>
        <v>31841.439999999999</v>
      </c>
      <c r="AD183">
        <v>70</v>
      </c>
      <c r="AE183">
        <f t="shared" si="42"/>
        <v>7916.0633333333344</v>
      </c>
      <c r="AF183">
        <v>70</v>
      </c>
      <c r="AG183">
        <f t="shared" si="43"/>
        <v>4871.5366666666669</v>
      </c>
      <c r="AH183">
        <v>70</v>
      </c>
      <c r="AI183">
        <f t="shared" si="44"/>
        <v>8193.4449999999997</v>
      </c>
      <c r="AJ183">
        <v>70</v>
      </c>
      <c r="AK183">
        <f t="shared" si="45"/>
        <v>23540.173333333336</v>
      </c>
      <c r="AL183">
        <v>70</v>
      </c>
      <c r="AM183">
        <f t="shared" si="46"/>
        <v>10865.01</v>
      </c>
      <c r="AN183">
        <v>70</v>
      </c>
      <c r="AO183">
        <f t="shared" si="47"/>
        <v>6745.9433333333327</v>
      </c>
      <c r="AP183">
        <v>70</v>
      </c>
      <c r="AQ183">
        <f t="shared" si="48"/>
        <v>9928.0149999999994</v>
      </c>
      <c r="AR183">
        <v>70</v>
      </c>
      <c r="AS183">
        <f t="shared" si="49"/>
        <v>7340.65</v>
      </c>
      <c r="AT183">
        <v>70</v>
      </c>
      <c r="AU183">
        <f t="shared" si="50"/>
        <v>7996.31</v>
      </c>
      <c r="AV183">
        <v>70</v>
      </c>
      <c r="AW183">
        <f t="shared" si="51"/>
        <v>8805.994999999999</v>
      </c>
      <c r="AX183">
        <v>70</v>
      </c>
      <c r="AY183">
        <f t="shared" si="52"/>
        <v>17193.09</v>
      </c>
      <c r="BB183" s="3">
        <f t="shared" si="53"/>
        <v>9637.4679066666686</v>
      </c>
      <c r="BC183" s="3">
        <f t="shared" si="54"/>
        <v>7066.5229550030745</v>
      </c>
      <c r="BD183" s="3">
        <f t="shared" si="55"/>
        <v>1413.3045910006149</v>
      </c>
    </row>
    <row r="184" spans="2:56" x14ac:dyDescent="0.65">
      <c r="B184">
        <v>75</v>
      </c>
      <c r="C184">
        <f t="shared" si="29"/>
        <v>6334.2500000000009</v>
      </c>
      <c r="D184">
        <v>75</v>
      </c>
      <c r="E184">
        <f t="shared" si="29"/>
        <v>3915.9674999999993</v>
      </c>
      <c r="F184">
        <v>75</v>
      </c>
      <c r="G184">
        <f t="shared" ref="G184" si="140">AVERAGEIFS(G$3:G$164,F$3:F$164,"&gt;="&amp;F183,F$3:F$164,"&lt;="&amp;F184)</f>
        <v>5165.2950000000001</v>
      </c>
      <c r="H184">
        <v>75</v>
      </c>
      <c r="I184">
        <f t="shared" ref="I184" si="141">AVERAGEIFS(I$3:I$164,H$3:H$164,"&gt;="&amp;H183,H$3:H$164,"&lt;="&amp;H184)</f>
        <v>5257.4549999999999</v>
      </c>
      <c r="J184">
        <v>75</v>
      </c>
      <c r="K184">
        <f t="shared" ref="K184" si="142">AVERAGEIFS(K$3:K$164,J$3:J$164,"&gt;="&amp;J183,J$3:J$164,"&lt;="&amp;J184)</f>
        <v>5871.3533333333335</v>
      </c>
      <c r="L184">
        <v>75</v>
      </c>
      <c r="M184">
        <f t="shared" ref="M184" si="143">AVERAGEIFS(M$3:M$164,L$3:L$164,"&gt;="&amp;L183,L$3:L$164,"&lt;="&amp;L184)</f>
        <v>7363.835</v>
      </c>
      <c r="N184">
        <v>75</v>
      </c>
      <c r="O184">
        <f t="shared" ref="O184" si="144">AVERAGEIFS(O$3:O$164,N$3:N$164,"&gt;="&amp;N183,N$3:N$164,"&lt;="&amp;N184)</f>
        <v>4631.4666666666662</v>
      </c>
      <c r="P184">
        <v>75</v>
      </c>
      <c r="Q184">
        <f t="shared" si="35"/>
        <v>3409.7879999999996</v>
      </c>
      <c r="R184">
        <v>75</v>
      </c>
      <c r="S184">
        <f t="shared" si="36"/>
        <v>6240.5199999999995</v>
      </c>
      <c r="T184">
        <v>75</v>
      </c>
      <c r="U184">
        <f t="shared" si="37"/>
        <v>9514.36</v>
      </c>
      <c r="V184">
        <v>75</v>
      </c>
      <c r="W184">
        <f t="shared" ref="W184" si="145">AVERAGEIFS(W$3:W$164,V$3:V$164,"&gt;="&amp;V183,V$3:V$164,"&lt;="&amp;V184)</f>
        <v>9374.94</v>
      </c>
      <c r="X184">
        <v>75</v>
      </c>
      <c r="Y184">
        <f t="shared" ref="Y184" si="146">AVERAGEIFS(Y$3:Y$164,X$3:X$164,"&gt;="&amp;X183,X$3:X$164,"&lt;="&amp;X184)</f>
        <v>28596.32</v>
      </c>
      <c r="Z184">
        <v>75</v>
      </c>
      <c r="AA184">
        <f t="shared" si="40"/>
        <v>8751.442500000001</v>
      </c>
      <c r="AB184" s="3">
        <v>75</v>
      </c>
      <c r="AC184" s="3">
        <f t="shared" si="41"/>
        <v>39831.964999999997</v>
      </c>
      <c r="AD184">
        <v>75</v>
      </c>
      <c r="AE184">
        <f t="shared" si="42"/>
        <v>8805.3933333333334</v>
      </c>
      <c r="AF184">
        <v>75</v>
      </c>
      <c r="AG184">
        <f t="shared" si="43"/>
        <v>5739.8266666666668</v>
      </c>
      <c r="AH184">
        <v>75</v>
      </c>
      <c r="AI184">
        <f t="shared" si="44"/>
        <v>9115.89</v>
      </c>
      <c r="AJ184">
        <v>75</v>
      </c>
      <c r="AK184">
        <f t="shared" si="45"/>
        <v>23045.333333333332</v>
      </c>
      <c r="AL184">
        <v>75</v>
      </c>
      <c r="AM184">
        <f t="shared" si="46"/>
        <v>12057.58</v>
      </c>
      <c r="AN184">
        <v>75</v>
      </c>
      <c r="AO184">
        <f t="shared" si="47"/>
        <v>6622.7900000000009</v>
      </c>
      <c r="AP184">
        <v>75</v>
      </c>
      <c r="AQ184">
        <f t="shared" si="48"/>
        <v>9355.6850000000013</v>
      </c>
      <c r="AR184">
        <v>75</v>
      </c>
      <c r="AS184">
        <f t="shared" si="49"/>
        <v>6602.17</v>
      </c>
      <c r="AT184">
        <v>75</v>
      </c>
      <c r="AU184">
        <f t="shared" si="50"/>
        <v>8588.73</v>
      </c>
      <c r="AV184">
        <v>75</v>
      </c>
      <c r="AW184">
        <f t="shared" si="51"/>
        <v>9086.34</v>
      </c>
      <c r="AX184">
        <v>75</v>
      </c>
      <c r="AY184">
        <f t="shared" si="52"/>
        <v>17819.870000000003</v>
      </c>
      <c r="BB184" s="3">
        <f t="shared" si="53"/>
        <v>10443.942653333334</v>
      </c>
      <c r="BC184" s="3">
        <f t="shared" si="54"/>
        <v>8299.0182643801181</v>
      </c>
      <c r="BD184" s="3">
        <f t="shared" si="55"/>
        <v>1659.8036528760235</v>
      </c>
    </row>
    <row r="185" spans="2:56" x14ac:dyDescent="0.65">
      <c r="B185">
        <v>80</v>
      </c>
      <c r="C185">
        <f t="shared" si="29"/>
        <v>8152.2749999999996</v>
      </c>
      <c r="D185">
        <v>80</v>
      </c>
      <c r="E185">
        <f t="shared" si="29"/>
        <v>4442.8249999999998</v>
      </c>
      <c r="F185">
        <v>80</v>
      </c>
      <c r="G185">
        <f t="shared" ref="G185" si="147">AVERAGEIFS(G$3:G$164,F$3:F$164,"&gt;="&amp;F184,F$3:F$164,"&lt;="&amp;F185)</f>
        <v>5449.6766666666663</v>
      </c>
      <c r="H185">
        <v>80</v>
      </c>
      <c r="I185">
        <f t="shared" ref="I185" si="148">AVERAGEIFS(I$3:I$164,H$3:H$164,"&gt;="&amp;H184,H$3:H$164,"&lt;="&amp;H185)</f>
        <v>4997.54</v>
      </c>
      <c r="J185">
        <v>80</v>
      </c>
      <c r="K185">
        <f t="shared" ref="K185" si="149">AVERAGEIFS(K$3:K$164,J$3:J$164,"&gt;="&amp;J184,J$3:J$164,"&lt;="&amp;J185)</f>
        <v>6399.7566666666653</v>
      </c>
      <c r="L185">
        <v>80</v>
      </c>
      <c r="M185">
        <f t="shared" ref="M185" si="150">AVERAGEIFS(M$3:M$164,L$3:L$164,"&gt;="&amp;L184,L$3:L$164,"&lt;="&amp;L185)</f>
        <v>7539.6100000000006</v>
      </c>
      <c r="N185">
        <v>80</v>
      </c>
      <c r="O185">
        <f t="shared" ref="O185" si="151">AVERAGEIFS(O$3:O$164,N$3:N$164,"&gt;="&amp;N184,N$3:N$164,"&lt;="&amp;N185)</f>
        <v>4610.5600000000004</v>
      </c>
      <c r="P185">
        <v>80</v>
      </c>
      <c r="Q185">
        <f t="shared" si="35"/>
        <v>3529.2359999999999</v>
      </c>
      <c r="R185">
        <v>80</v>
      </c>
      <c r="S185">
        <f t="shared" si="36"/>
        <v>6873.3433333333342</v>
      </c>
      <c r="T185">
        <v>80</v>
      </c>
      <c r="U185">
        <f t="shared" si="37"/>
        <v>9896.9249999999993</v>
      </c>
      <c r="V185">
        <v>80</v>
      </c>
      <c r="W185">
        <f t="shared" ref="W185" si="152">AVERAGEIFS(W$3:W$164,V$3:V$164,"&gt;="&amp;V184,V$3:V$164,"&lt;="&amp;V185)</f>
        <v>10832.525</v>
      </c>
      <c r="X185">
        <v>80</v>
      </c>
      <c r="Y185">
        <f t="shared" ref="Y185" si="153">AVERAGEIFS(Y$3:Y$164,X$3:X$164,"&gt;="&amp;X184,X$3:X$164,"&lt;="&amp;X185)</f>
        <v>26609.73</v>
      </c>
      <c r="Z185">
        <v>80</v>
      </c>
      <c r="AA185">
        <f t="shared" si="40"/>
        <v>11013.52</v>
      </c>
      <c r="AB185" s="3">
        <v>80</v>
      </c>
      <c r="AC185" s="3">
        <f t="shared" si="41"/>
        <v>40987.57</v>
      </c>
      <c r="AD185">
        <v>80</v>
      </c>
      <c r="AE185">
        <f t="shared" si="42"/>
        <v>8877.2200000000012</v>
      </c>
      <c r="AF185">
        <v>80</v>
      </c>
      <c r="AG185">
        <f t="shared" si="43"/>
        <v>6118.22</v>
      </c>
      <c r="AH185">
        <v>80</v>
      </c>
      <c r="AI185">
        <f t="shared" si="44"/>
        <v>10861.275000000001</v>
      </c>
      <c r="AJ185">
        <v>80</v>
      </c>
      <c r="AK185">
        <f t="shared" si="45"/>
        <v>19886.933333333334</v>
      </c>
      <c r="AL185">
        <v>80</v>
      </c>
      <c r="AM185">
        <f t="shared" si="46"/>
        <v>12922.946666666665</v>
      </c>
      <c r="AN185">
        <v>80</v>
      </c>
      <c r="AO185">
        <f t="shared" si="47"/>
        <v>6959.0133333333333</v>
      </c>
      <c r="AP185">
        <v>80</v>
      </c>
      <c r="AQ185">
        <f t="shared" si="48"/>
        <v>9944.3700000000008</v>
      </c>
      <c r="AR185">
        <v>80</v>
      </c>
      <c r="AS185">
        <f t="shared" si="49"/>
        <v>6193.6</v>
      </c>
      <c r="AT185">
        <v>80</v>
      </c>
      <c r="AU185">
        <f t="shared" si="50"/>
        <v>11869.764999999999</v>
      </c>
      <c r="AV185">
        <v>80</v>
      </c>
      <c r="AW185">
        <f t="shared" si="51"/>
        <v>9210.6066666666666</v>
      </c>
      <c r="AX185">
        <v>80</v>
      </c>
      <c r="AY185">
        <f t="shared" si="52"/>
        <v>17106.330000000002</v>
      </c>
      <c r="BB185" s="3">
        <f t="shared" si="53"/>
        <v>10851.414906666665</v>
      </c>
      <c r="BC185" s="3">
        <f t="shared" si="54"/>
        <v>8002.948202110525</v>
      </c>
      <c r="BD185" s="3">
        <f t="shared" si="55"/>
        <v>1600.589640422105</v>
      </c>
    </row>
    <row r="186" spans="2:56" x14ac:dyDescent="0.65">
      <c r="B186">
        <v>85</v>
      </c>
      <c r="C186">
        <f t="shared" si="29"/>
        <v>7288.8533333333335</v>
      </c>
      <c r="D186">
        <v>85</v>
      </c>
      <c r="E186">
        <f t="shared" si="29"/>
        <v>4154.2725000000009</v>
      </c>
      <c r="F186">
        <v>85</v>
      </c>
      <c r="G186">
        <f t="shared" ref="G186" si="154">AVERAGEIFS(G$3:G$164,F$3:F$164,"&gt;="&amp;F185,F$3:F$164,"&lt;="&amp;F186)</f>
        <v>4994.9449999999997</v>
      </c>
      <c r="H186">
        <v>85</v>
      </c>
      <c r="I186">
        <f t="shared" ref="I186" si="155">AVERAGEIFS(I$3:I$164,H$3:H$164,"&gt;="&amp;H185,H$3:H$164,"&lt;="&amp;H186)</f>
        <v>5013.04</v>
      </c>
      <c r="J186">
        <v>85</v>
      </c>
      <c r="K186">
        <f t="shared" ref="K186" si="156">AVERAGEIFS(K$3:K$164,J$3:J$164,"&gt;="&amp;J185,J$3:J$164,"&lt;="&amp;J186)</f>
        <v>7705.1450000000004</v>
      </c>
      <c r="L186">
        <v>85</v>
      </c>
      <c r="M186">
        <f t="shared" ref="M186" si="157">AVERAGEIFS(M$3:M$164,L$3:L$164,"&gt;="&amp;L185,L$3:L$164,"&lt;="&amp;L186)</f>
        <v>7517.9366666666656</v>
      </c>
      <c r="N186">
        <v>85</v>
      </c>
      <c r="O186">
        <f t="shared" ref="O186" si="158">AVERAGEIFS(O$3:O$164,N$3:N$164,"&gt;="&amp;N185,N$3:N$164,"&lt;="&amp;N186)</f>
        <v>3817.92</v>
      </c>
      <c r="P186">
        <v>85</v>
      </c>
      <c r="Q186">
        <f t="shared" si="35"/>
        <v>3829.0459999999998</v>
      </c>
      <c r="R186">
        <v>85</v>
      </c>
      <c r="S186">
        <f t="shared" si="36"/>
        <v>5294.8950000000004</v>
      </c>
      <c r="T186">
        <v>85</v>
      </c>
      <c r="U186">
        <f t="shared" si="37"/>
        <v>9155.4733333333334</v>
      </c>
      <c r="V186">
        <v>85</v>
      </c>
      <c r="W186">
        <f t="shared" ref="W186" si="159">AVERAGEIFS(W$3:W$164,V$3:V$164,"&gt;="&amp;V185,V$3:V$164,"&lt;="&amp;V186)</f>
        <v>10206.903333333334</v>
      </c>
      <c r="X186">
        <v>85</v>
      </c>
      <c r="Y186">
        <f t="shared" ref="Y186" si="160">AVERAGEIFS(Y$3:Y$164,X$3:X$164,"&gt;="&amp;X185,X$3:X$164,"&lt;="&amp;X186)</f>
        <v>21500.695</v>
      </c>
      <c r="Z186">
        <v>85</v>
      </c>
      <c r="AA186">
        <f t="shared" si="40"/>
        <v>11742.92</v>
      </c>
      <c r="AB186" s="3">
        <v>85</v>
      </c>
      <c r="AC186" s="3">
        <f t="shared" si="41"/>
        <v>35270.21</v>
      </c>
      <c r="AD186">
        <v>85</v>
      </c>
      <c r="AE186">
        <f t="shared" si="42"/>
        <v>7967.2</v>
      </c>
      <c r="AF186">
        <v>85</v>
      </c>
      <c r="AG186">
        <f t="shared" si="43"/>
        <v>5726.16</v>
      </c>
      <c r="AH186">
        <v>85</v>
      </c>
      <c r="AI186">
        <f t="shared" si="44"/>
        <v>14803.72</v>
      </c>
      <c r="AJ186">
        <v>85</v>
      </c>
      <c r="AK186">
        <f t="shared" si="45"/>
        <v>18393.866666666665</v>
      </c>
      <c r="AL186">
        <v>85</v>
      </c>
      <c r="AM186">
        <f t="shared" si="46"/>
        <v>9795.7233333333334</v>
      </c>
      <c r="AN186">
        <v>85</v>
      </c>
      <c r="AO186">
        <f t="shared" si="47"/>
        <v>7556.876666666667</v>
      </c>
      <c r="AP186">
        <v>85</v>
      </c>
      <c r="AQ186">
        <f t="shared" si="48"/>
        <v>10704.705000000002</v>
      </c>
      <c r="AR186">
        <v>85</v>
      </c>
      <c r="AS186">
        <f t="shared" si="49"/>
        <v>5544.8</v>
      </c>
      <c r="AT186">
        <v>85</v>
      </c>
      <c r="AU186">
        <f t="shared" si="50"/>
        <v>13704.744999999999</v>
      </c>
      <c r="AV186">
        <v>85</v>
      </c>
      <c r="AW186">
        <f t="shared" si="51"/>
        <v>8994.32</v>
      </c>
      <c r="AX186">
        <v>85</v>
      </c>
      <c r="AY186">
        <f t="shared" si="52"/>
        <v>16320.32</v>
      </c>
      <c r="BB186" s="3">
        <f t="shared" si="53"/>
        <v>10280.187673333334</v>
      </c>
      <c r="BC186" s="3">
        <f t="shared" si="54"/>
        <v>6843.8507910962935</v>
      </c>
      <c r="BD186" s="3">
        <f t="shared" si="55"/>
        <v>1368.7701582192587</v>
      </c>
    </row>
    <row r="187" spans="2:56" x14ac:dyDescent="0.65">
      <c r="B187">
        <v>90</v>
      </c>
      <c r="C187">
        <f t="shared" si="29"/>
        <v>6186.9925000000003</v>
      </c>
      <c r="D187">
        <v>90</v>
      </c>
      <c r="E187">
        <f t="shared" si="29"/>
        <v>3631.6700000000005</v>
      </c>
      <c r="F187">
        <v>90</v>
      </c>
      <c r="G187">
        <f t="shared" ref="G187" si="161">AVERAGEIFS(G$3:G$164,F$3:F$164,"&gt;="&amp;F186,F$3:F$164,"&lt;="&amp;F187)</f>
        <v>4885.34</v>
      </c>
      <c r="H187">
        <v>90</v>
      </c>
      <c r="I187">
        <f t="shared" ref="I187" si="162">AVERAGEIFS(I$3:I$164,H$3:H$164,"&gt;="&amp;H186,H$3:H$164,"&lt;="&amp;H187)</f>
        <v>4719.17</v>
      </c>
      <c r="J187">
        <v>90</v>
      </c>
      <c r="K187">
        <f t="shared" ref="K187" si="163">AVERAGEIFS(K$3:K$164,J$3:J$164,"&gt;="&amp;J186,J$3:J$164,"&lt;="&amp;J187)</f>
        <v>7376.1849999999995</v>
      </c>
      <c r="L187">
        <v>90</v>
      </c>
      <c r="M187">
        <f t="shared" ref="M187" si="164">AVERAGEIFS(M$3:M$164,L$3:L$164,"&gt;="&amp;L186,L$3:L$164,"&lt;="&amp;L187)</f>
        <v>5904.7999999999993</v>
      </c>
      <c r="N187">
        <v>90</v>
      </c>
      <c r="O187">
        <f t="shared" ref="O187" si="165">AVERAGEIFS(O$3:O$164,N$3:N$164,"&gt;="&amp;N186,N$3:N$164,"&lt;="&amp;N187)</f>
        <v>3708.5866666666661</v>
      </c>
      <c r="P187">
        <v>90</v>
      </c>
      <c r="Q187">
        <f t="shared" si="35"/>
        <v>3631.3419999999996</v>
      </c>
      <c r="R187">
        <v>90</v>
      </c>
      <c r="S187">
        <f t="shared" si="36"/>
        <v>4734.4449999999997</v>
      </c>
      <c r="T187">
        <v>90</v>
      </c>
      <c r="U187">
        <f t="shared" si="37"/>
        <v>6674.2000000000007</v>
      </c>
      <c r="V187">
        <v>90</v>
      </c>
      <c r="W187">
        <f t="shared" ref="W187" si="166">AVERAGEIFS(W$3:W$164,V$3:V$164,"&gt;="&amp;V186,V$3:V$164,"&lt;="&amp;V187)</f>
        <v>7691.2150000000001</v>
      </c>
      <c r="X187">
        <v>90</v>
      </c>
      <c r="Y187">
        <f t="shared" ref="Y187" si="167">AVERAGEIFS(Y$3:Y$164,X$3:X$164,"&gt;="&amp;X186,X$3:X$164,"&lt;="&amp;X187)</f>
        <v>17753.189999999999</v>
      </c>
      <c r="Z187">
        <v>90</v>
      </c>
      <c r="AA187">
        <f t="shared" si="40"/>
        <v>9064.4624999999996</v>
      </c>
      <c r="AB187" s="3">
        <v>90</v>
      </c>
      <c r="AC187" s="3">
        <f t="shared" si="41"/>
        <v>31607.145</v>
      </c>
      <c r="AD187">
        <v>90</v>
      </c>
      <c r="AE187">
        <f t="shared" si="42"/>
        <v>6740.46</v>
      </c>
      <c r="AF187">
        <v>90</v>
      </c>
      <c r="AG187">
        <f t="shared" si="43"/>
        <v>5571.1833333333334</v>
      </c>
      <c r="AH187">
        <v>90</v>
      </c>
      <c r="AI187">
        <f t="shared" si="44"/>
        <v>12188.150000000001</v>
      </c>
      <c r="AJ187">
        <v>90</v>
      </c>
      <c r="AK187">
        <f t="shared" si="45"/>
        <v>16098.933333333334</v>
      </c>
      <c r="AL187">
        <v>90</v>
      </c>
      <c r="AM187">
        <f t="shared" si="46"/>
        <v>8955.2566666666662</v>
      </c>
      <c r="AN187">
        <v>90</v>
      </c>
      <c r="AO187">
        <f t="shared" si="47"/>
        <v>7110.3866666666663</v>
      </c>
      <c r="AP187">
        <v>90</v>
      </c>
      <c r="AQ187">
        <f t="shared" si="48"/>
        <v>10782.11</v>
      </c>
      <c r="AR187">
        <v>90</v>
      </c>
      <c r="AS187">
        <f t="shared" si="49"/>
        <v>5123.2</v>
      </c>
      <c r="AT187">
        <v>90</v>
      </c>
      <c r="AU187">
        <f t="shared" si="50"/>
        <v>10581.779999999999</v>
      </c>
      <c r="AV187">
        <v>90</v>
      </c>
      <c r="AW187">
        <f t="shared" si="51"/>
        <v>6612.6566666666668</v>
      </c>
      <c r="AX187">
        <v>90</v>
      </c>
      <c r="AY187">
        <f t="shared" si="52"/>
        <v>15222.470000000001</v>
      </c>
      <c r="BB187" s="3">
        <f t="shared" si="53"/>
        <v>8902.2132133333344</v>
      </c>
      <c r="BC187" s="3">
        <f t="shared" si="54"/>
        <v>5999.7677241665333</v>
      </c>
      <c r="BD187" s="3">
        <f t="shared" si="55"/>
        <v>1199.9535448333068</v>
      </c>
    </row>
    <row r="188" spans="2:56" x14ac:dyDescent="0.65">
      <c r="B188">
        <v>95</v>
      </c>
      <c r="C188">
        <f t="shared" si="29"/>
        <v>6349.5466666666662</v>
      </c>
      <c r="D188">
        <v>95</v>
      </c>
      <c r="E188">
        <f t="shared" si="29"/>
        <v>3597.9612499999994</v>
      </c>
      <c r="F188">
        <v>95</v>
      </c>
      <c r="G188">
        <f t="shared" ref="G188" si="168">AVERAGEIFS(G$3:G$164,F$3:F$164,"&gt;="&amp;F187,F$3:F$164,"&lt;="&amp;F188)</f>
        <v>4507.93</v>
      </c>
      <c r="H188">
        <v>95</v>
      </c>
      <c r="I188">
        <f t="shared" ref="I188" si="169">AVERAGEIFS(I$3:I$164,H$3:H$164,"&gt;="&amp;H187,H$3:H$164,"&lt;="&amp;H188)</f>
        <v>4535.3</v>
      </c>
      <c r="J188">
        <v>95</v>
      </c>
      <c r="K188">
        <f t="shared" ref="K188" si="170">AVERAGEIFS(K$3:K$164,J$3:J$164,"&gt;="&amp;J187,J$3:J$164,"&lt;="&amp;J188)</f>
        <v>6344.1049999999996</v>
      </c>
      <c r="L188">
        <v>95</v>
      </c>
      <c r="M188">
        <f t="shared" ref="M188" si="171">AVERAGEIFS(M$3:M$164,L$3:L$164,"&gt;="&amp;L187,L$3:L$164,"&lt;="&amp;L188)</f>
        <v>5462.6849999999995</v>
      </c>
      <c r="N188">
        <v>95</v>
      </c>
      <c r="O188">
        <f t="shared" ref="O188" si="172">AVERAGEIFS(O$3:O$164,N$3:N$164,"&gt;="&amp;N187,N$3:N$164,"&lt;="&amp;N188)</f>
        <v>3489.0666666666671</v>
      </c>
      <c r="P188">
        <v>95</v>
      </c>
      <c r="Q188">
        <f t="shared" si="35"/>
        <v>3435.3879999999999</v>
      </c>
      <c r="R188">
        <v>95</v>
      </c>
      <c r="S188">
        <f t="shared" si="36"/>
        <v>4635</v>
      </c>
      <c r="T188">
        <v>95</v>
      </c>
      <c r="U188">
        <f t="shared" si="37"/>
        <v>5773.2950000000001</v>
      </c>
      <c r="V188">
        <v>95</v>
      </c>
      <c r="W188">
        <f t="shared" ref="W188" si="173">AVERAGEIFS(W$3:W$164,V$3:V$164,"&gt;="&amp;V187,V$3:V$164,"&lt;="&amp;V188)</f>
        <v>7518.1849999999995</v>
      </c>
      <c r="X188">
        <v>95</v>
      </c>
      <c r="Y188">
        <f t="shared" ref="Y188" si="174">AVERAGEIFS(Y$3:Y$164,X$3:X$164,"&gt;="&amp;X187,X$3:X$164,"&lt;="&amp;X188)</f>
        <v>16541</v>
      </c>
      <c r="Z188">
        <v>95</v>
      </c>
      <c r="AA188">
        <f t="shared" si="40"/>
        <v>6798.7566666666671</v>
      </c>
      <c r="AB188" s="3">
        <v>95</v>
      </c>
      <c r="AC188" s="3">
        <f t="shared" si="41"/>
        <v>29016.3</v>
      </c>
      <c r="AD188">
        <v>95</v>
      </c>
      <c r="AE188">
        <f t="shared" si="42"/>
        <v>6884.6500000000005</v>
      </c>
      <c r="AF188">
        <v>95</v>
      </c>
      <c r="AG188">
        <f t="shared" si="43"/>
        <v>5833.5033333333331</v>
      </c>
      <c r="AH188">
        <v>95</v>
      </c>
      <c r="AI188">
        <f t="shared" si="44"/>
        <v>9785.9599999999991</v>
      </c>
      <c r="AJ188">
        <v>95</v>
      </c>
      <c r="AK188">
        <f t="shared" si="45"/>
        <v>16284.266666666668</v>
      </c>
      <c r="AL188">
        <v>95</v>
      </c>
      <c r="AM188">
        <f t="shared" si="46"/>
        <v>7701.0366666666669</v>
      </c>
      <c r="AN188">
        <v>95</v>
      </c>
      <c r="AO188">
        <f t="shared" si="47"/>
        <v>7314.8033333333333</v>
      </c>
      <c r="AP188">
        <v>95</v>
      </c>
      <c r="AQ188">
        <f t="shared" si="48"/>
        <v>8567.375</v>
      </c>
      <c r="AR188">
        <v>95</v>
      </c>
      <c r="AS188">
        <f t="shared" si="49"/>
        <v>5242.8</v>
      </c>
      <c r="AT188">
        <v>95</v>
      </c>
      <c r="AU188">
        <f t="shared" si="50"/>
        <v>10215.334999999999</v>
      </c>
      <c r="AV188">
        <v>95</v>
      </c>
      <c r="AW188">
        <f t="shared" si="51"/>
        <v>5920.2449999999999</v>
      </c>
      <c r="AX188">
        <v>95</v>
      </c>
      <c r="AY188">
        <f t="shared" si="52"/>
        <v>13536.764999999999</v>
      </c>
      <c r="BB188" s="3">
        <f t="shared" si="53"/>
        <v>8211.6503699999976</v>
      </c>
      <c r="BC188" s="3">
        <f t="shared" si="54"/>
        <v>5492.7707273273118</v>
      </c>
      <c r="BD188" s="3">
        <f t="shared" si="55"/>
        <v>1098.5541454654624</v>
      </c>
    </row>
    <row r="189" spans="2:56" x14ac:dyDescent="0.65">
      <c r="B189">
        <v>100</v>
      </c>
      <c r="C189">
        <f t="shared" si="29"/>
        <v>5834.46</v>
      </c>
      <c r="D189">
        <v>100</v>
      </c>
      <c r="E189">
        <f t="shared" si="29"/>
        <v>3382.0266666666666</v>
      </c>
      <c r="F189">
        <v>100</v>
      </c>
      <c r="G189">
        <f t="shared" ref="G189" si="175">AVERAGEIFS(G$3:G$164,F$3:F$164,"&gt;="&amp;F188,F$3:F$164,"&lt;="&amp;F189)</f>
        <v>4256.0233333333335</v>
      </c>
      <c r="H189">
        <v>100</v>
      </c>
      <c r="I189">
        <f t="shared" ref="I189" si="176">AVERAGEIFS(I$3:I$164,H$3:H$164,"&gt;="&amp;H188,H$3:H$164,"&lt;="&amp;H189)</f>
        <v>4879.9666666666672</v>
      </c>
      <c r="J189">
        <v>100</v>
      </c>
      <c r="K189">
        <f t="shared" ref="K189" si="177">AVERAGEIFS(K$3:K$164,J$3:J$164,"&gt;="&amp;J188,J$3:J$164,"&lt;="&amp;J189)</f>
        <v>6205.63</v>
      </c>
      <c r="L189">
        <v>100</v>
      </c>
      <c r="M189">
        <f t="shared" ref="M189" si="178">AVERAGEIFS(M$3:M$164,L$3:L$164,"&gt;="&amp;L188,L$3:L$164,"&lt;="&amp;L189)</f>
        <v>5116.7866666666669</v>
      </c>
      <c r="N189">
        <v>100</v>
      </c>
      <c r="O189">
        <f t="shared" ref="O189" si="179">AVERAGEIFS(O$3:O$164,N$3:N$164,"&gt;="&amp;N188,N$3:N$164,"&lt;="&amp;N189)</f>
        <v>3496.3199999999997</v>
      </c>
      <c r="P189">
        <v>100</v>
      </c>
      <c r="Q189">
        <f t="shared" si="35"/>
        <v>3394.054000000001</v>
      </c>
      <c r="R189">
        <v>100</v>
      </c>
      <c r="S189">
        <f t="shared" si="36"/>
        <v>4246.3933333333334</v>
      </c>
      <c r="T189">
        <v>100</v>
      </c>
      <c r="U189">
        <f t="shared" si="37"/>
        <v>6654.5233333333335</v>
      </c>
      <c r="V189">
        <v>100</v>
      </c>
      <c r="W189">
        <f t="shared" ref="W189" si="180">AVERAGEIFS(W$3:W$164,V$3:V$164,"&gt;="&amp;V188,V$3:V$164,"&lt;="&amp;V189)</f>
        <v>7030.06</v>
      </c>
      <c r="X189">
        <v>100</v>
      </c>
      <c r="Y189">
        <f t="shared" ref="Y189" si="181">AVERAGEIFS(Y$3:Y$164,X$3:X$164,"&gt;="&amp;X188,X$3:X$164,"&lt;="&amp;X189)</f>
        <v>15684.529999999999</v>
      </c>
      <c r="Z189">
        <v>100</v>
      </c>
      <c r="AA189">
        <f t="shared" si="40"/>
        <v>6257.0024999999996</v>
      </c>
      <c r="AB189" s="3">
        <v>100</v>
      </c>
      <c r="AC189" s="3">
        <f t="shared" si="41"/>
        <v>24435.605</v>
      </c>
      <c r="AD189">
        <v>100</v>
      </c>
      <c r="AE189">
        <f t="shared" si="42"/>
        <v>6133.3133333333326</v>
      </c>
      <c r="AF189">
        <v>100</v>
      </c>
      <c r="AG189">
        <f t="shared" si="43"/>
        <v>4762.0733333333337</v>
      </c>
      <c r="AH189">
        <v>100</v>
      </c>
      <c r="AI189">
        <f t="shared" si="44"/>
        <v>10052.369999999999</v>
      </c>
      <c r="AJ189">
        <v>100</v>
      </c>
      <c r="AK189">
        <f t="shared" si="45"/>
        <v>17152</v>
      </c>
      <c r="AL189">
        <v>100</v>
      </c>
      <c r="AM189">
        <f t="shared" si="46"/>
        <v>5335.34</v>
      </c>
      <c r="AN189">
        <v>100</v>
      </c>
      <c r="AO189">
        <f t="shared" si="47"/>
        <v>7772.9633333333331</v>
      </c>
      <c r="AP189">
        <v>100</v>
      </c>
      <c r="AQ189">
        <f t="shared" si="48"/>
        <v>6201.16</v>
      </c>
      <c r="AR189">
        <v>100</v>
      </c>
      <c r="AS189">
        <f t="shared" si="49"/>
        <v>5294</v>
      </c>
      <c r="AT189">
        <v>100</v>
      </c>
      <c r="AU189">
        <f t="shared" si="50"/>
        <v>9471.07</v>
      </c>
      <c r="AV189">
        <v>100</v>
      </c>
      <c r="AW189">
        <f t="shared" si="51"/>
        <v>6560.54</v>
      </c>
      <c r="AX189">
        <v>100</v>
      </c>
      <c r="AY189">
        <f t="shared" si="52"/>
        <v>12248.253333333334</v>
      </c>
      <c r="BB189" s="3">
        <f t="shared" si="53"/>
        <v>7674.2585933333348</v>
      </c>
      <c r="BC189" s="3">
        <f t="shared" si="54"/>
        <v>4862.6695110857036</v>
      </c>
      <c r="BD189" s="3">
        <f t="shared" si="55"/>
        <v>972.53390221714074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D44"/>
  <sheetViews>
    <sheetView topLeftCell="AJ17" workbookViewId="0">
      <selection activeCell="AY38" activeCellId="3" sqref="AS38:AS41 AU38:AU41 AW38:AW41 AY38:AY41"/>
    </sheetView>
  </sheetViews>
  <sheetFormatPr defaultRowHeight="14.25" x14ac:dyDescent="0.65"/>
  <sheetData>
    <row r="2" spans="2:51" x14ac:dyDescent="0.65">
      <c r="B2">
        <v>0</v>
      </c>
      <c r="D2">
        <v>0</v>
      </c>
      <c r="F2">
        <v>0</v>
      </c>
      <c r="H2">
        <v>0</v>
      </c>
      <c r="J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  <c r="AJ2">
        <v>0</v>
      </c>
      <c r="AL2">
        <v>0</v>
      </c>
      <c r="AN2">
        <v>0</v>
      </c>
      <c r="AP2">
        <v>0</v>
      </c>
      <c r="AR2">
        <v>0</v>
      </c>
      <c r="AT2">
        <v>0</v>
      </c>
      <c r="AV2">
        <v>0</v>
      </c>
      <c r="AX2">
        <v>0</v>
      </c>
    </row>
    <row r="3" spans="2:51" x14ac:dyDescent="0.65">
      <c r="B3">
        <v>5</v>
      </c>
      <c r="C3">
        <v>10953.805</v>
      </c>
      <c r="D3">
        <v>5</v>
      </c>
      <c r="E3">
        <v>5643.4000000000005</v>
      </c>
      <c r="F3">
        <v>5</v>
      </c>
      <c r="G3">
        <v>6562.0566666666664</v>
      </c>
      <c r="H3">
        <v>5</v>
      </c>
      <c r="I3">
        <v>7905.0099999999993</v>
      </c>
      <c r="J3">
        <v>5</v>
      </c>
      <c r="K3">
        <v>10600.256666666666</v>
      </c>
      <c r="L3">
        <v>5</v>
      </c>
      <c r="M3">
        <v>16811.943333333333</v>
      </c>
      <c r="N3">
        <v>5</v>
      </c>
      <c r="O3">
        <v>7312.12</v>
      </c>
      <c r="P3">
        <v>5</v>
      </c>
      <c r="Q3">
        <v>8694.1260000000002</v>
      </c>
      <c r="R3">
        <v>5</v>
      </c>
      <c r="S3">
        <v>12062.856666666667</v>
      </c>
      <c r="T3">
        <v>5</v>
      </c>
      <c r="U3">
        <v>14249.183333333334</v>
      </c>
      <c r="V3">
        <v>5</v>
      </c>
      <c r="W3">
        <v>15440.813333333334</v>
      </c>
      <c r="X3">
        <v>5</v>
      </c>
      <c r="Y3">
        <v>26563.395</v>
      </c>
      <c r="Z3">
        <v>5</v>
      </c>
      <c r="AA3">
        <v>22857.765000000003</v>
      </c>
      <c r="AB3">
        <v>5</v>
      </c>
      <c r="AC3">
        <v>28880.584999999999</v>
      </c>
      <c r="AD3">
        <v>5</v>
      </c>
      <c r="AE3">
        <v>15482.456666666667</v>
      </c>
      <c r="AF3">
        <v>5</v>
      </c>
      <c r="AG3">
        <v>7506.8966666666665</v>
      </c>
      <c r="AH3">
        <v>5</v>
      </c>
      <c r="AI3">
        <v>20590.68</v>
      </c>
      <c r="AJ3">
        <v>5</v>
      </c>
      <c r="AK3">
        <v>37689.176666666666</v>
      </c>
      <c r="AL3">
        <v>5</v>
      </c>
      <c r="AM3">
        <v>18741.333333333332</v>
      </c>
      <c r="AN3">
        <v>5</v>
      </c>
      <c r="AO3">
        <v>14635.453333333333</v>
      </c>
      <c r="AP3">
        <v>5</v>
      </c>
      <c r="AQ3">
        <v>18149.5</v>
      </c>
      <c r="AR3">
        <v>5</v>
      </c>
      <c r="AS3">
        <v>6825.45</v>
      </c>
      <c r="AT3">
        <v>5</v>
      </c>
      <c r="AU3">
        <v>19616.41</v>
      </c>
      <c r="AV3">
        <v>5</v>
      </c>
      <c r="AW3">
        <v>12402.276666666667</v>
      </c>
      <c r="AX3">
        <v>5</v>
      </c>
      <c r="AY3">
        <v>27428.639999999999</v>
      </c>
    </row>
    <row r="4" spans="2:51" x14ac:dyDescent="0.65">
      <c r="B4">
        <v>10</v>
      </c>
      <c r="C4">
        <v>7483.88</v>
      </c>
      <c r="D4">
        <v>10</v>
      </c>
      <c r="E4">
        <v>4623.8887500000001</v>
      </c>
      <c r="F4">
        <v>10</v>
      </c>
      <c r="G4">
        <v>5612.46</v>
      </c>
      <c r="H4">
        <v>10</v>
      </c>
      <c r="I4">
        <v>6106.46</v>
      </c>
      <c r="J4">
        <v>10</v>
      </c>
      <c r="K4">
        <v>10474.565000000001</v>
      </c>
      <c r="L4">
        <v>10</v>
      </c>
      <c r="M4">
        <v>13793.584999999999</v>
      </c>
      <c r="N4">
        <v>10</v>
      </c>
      <c r="O4">
        <v>6802.1433333333334</v>
      </c>
      <c r="P4">
        <v>10</v>
      </c>
      <c r="Q4">
        <v>6257.5820000000003</v>
      </c>
      <c r="R4">
        <v>10</v>
      </c>
      <c r="S4">
        <v>9362.6549999999988</v>
      </c>
      <c r="T4">
        <v>10</v>
      </c>
      <c r="U4">
        <v>12268.785</v>
      </c>
      <c r="V4">
        <v>10</v>
      </c>
      <c r="W4">
        <v>12019.494999999999</v>
      </c>
      <c r="X4">
        <v>10</v>
      </c>
      <c r="Y4">
        <v>23922.62</v>
      </c>
      <c r="Z4">
        <v>10</v>
      </c>
      <c r="AA4">
        <v>13113.773333333333</v>
      </c>
      <c r="AB4">
        <v>10</v>
      </c>
      <c r="AC4">
        <v>28810.825000000001</v>
      </c>
      <c r="AD4">
        <v>10</v>
      </c>
      <c r="AE4">
        <v>11662.103333333333</v>
      </c>
      <c r="AF4">
        <v>10</v>
      </c>
      <c r="AG4">
        <v>6682.579999999999</v>
      </c>
      <c r="AH4">
        <v>10</v>
      </c>
      <c r="AI4">
        <v>17833.89</v>
      </c>
      <c r="AJ4">
        <v>10</v>
      </c>
      <c r="AK4">
        <v>34001.279999999992</v>
      </c>
      <c r="AL4">
        <v>10</v>
      </c>
      <c r="AM4">
        <v>12181.333333333334</v>
      </c>
      <c r="AN4">
        <v>10</v>
      </c>
      <c r="AO4">
        <v>13706.96</v>
      </c>
      <c r="AP4">
        <v>10</v>
      </c>
      <c r="AQ4">
        <v>14380.22</v>
      </c>
      <c r="AR4">
        <v>10</v>
      </c>
      <c r="AS4">
        <v>6484.03</v>
      </c>
      <c r="AT4">
        <v>10</v>
      </c>
      <c r="AU4">
        <v>18807.400000000001</v>
      </c>
      <c r="AV4">
        <v>10</v>
      </c>
      <c r="AW4">
        <v>13584.92</v>
      </c>
      <c r="AX4">
        <v>10</v>
      </c>
      <c r="AY4">
        <v>26339.334999999999</v>
      </c>
    </row>
    <row r="5" spans="2:51" x14ac:dyDescent="0.65">
      <c r="B5">
        <v>15</v>
      </c>
      <c r="C5">
        <v>7254.8674999999994</v>
      </c>
      <c r="D5">
        <v>15</v>
      </c>
      <c r="E5">
        <v>3911.8987499999994</v>
      </c>
      <c r="F5">
        <v>15</v>
      </c>
      <c r="G5">
        <v>4815.8233333333337</v>
      </c>
      <c r="H5">
        <v>15</v>
      </c>
      <c r="I5">
        <v>4955.3099999999995</v>
      </c>
      <c r="J5">
        <v>15</v>
      </c>
      <c r="K5">
        <v>9444.4449999999997</v>
      </c>
      <c r="L5">
        <v>15</v>
      </c>
      <c r="M5">
        <v>10337.465</v>
      </c>
      <c r="N5">
        <v>15</v>
      </c>
      <c r="O5">
        <v>5061.7866666666669</v>
      </c>
      <c r="P5">
        <v>15</v>
      </c>
      <c r="Q5">
        <v>4816.7579999999998</v>
      </c>
      <c r="R5">
        <v>15</v>
      </c>
      <c r="S5">
        <v>7404.74</v>
      </c>
      <c r="T5">
        <v>15</v>
      </c>
      <c r="U5">
        <v>9822.7099999999991</v>
      </c>
      <c r="V5">
        <v>15</v>
      </c>
      <c r="W5">
        <v>9456.42</v>
      </c>
      <c r="X5">
        <v>15</v>
      </c>
      <c r="Y5">
        <v>22274.33</v>
      </c>
      <c r="Z5">
        <v>15</v>
      </c>
      <c r="AA5">
        <v>9894.7775000000001</v>
      </c>
      <c r="AB5">
        <v>15</v>
      </c>
      <c r="AC5">
        <v>25618.17</v>
      </c>
      <c r="AD5">
        <v>15</v>
      </c>
      <c r="AE5">
        <v>9110.503333333334</v>
      </c>
      <c r="AF5">
        <v>15</v>
      </c>
      <c r="AG5">
        <v>4662.0566666666673</v>
      </c>
      <c r="AH5">
        <v>15</v>
      </c>
      <c r="AI5">
        <v>11992.764999999999</v>
      </c>
      <c r="AJ5">
        <v>15</v>
      </c>
      <c r="AK5">
        <v>27750.14333333333</v>
      </c>
      <c r="AL5">
        <v>15</v>
      </c>
      <c r="AM5">
        <v>10261.333333333334</v>
      </c>
      <c r="AN5">
        <v>15</v>
      </c>
      <c r="AO5">
        <v>10577.466666666667</v>
      </c>
      <c r="AP5">
        <v>15</v>
      </c>
      <c r="AQ5">
        <v>10983.695</v>
      </c>
      <c r="AR5">
        <v>15</v>
      </c>
      <c r="AS5">
        <v>6472.06</v>
      </c>
      <c r="AT5">
        <v>15</v>
      </c>
      <c r="AU5">
        <v>13361.369999999999</v>
      </c>
      <c r="AV5">
        <v>15</v>
      </c>
      <c r="AW5">
        <v>10556.89</v>
      </c>
      <c r="AX5">
        <v>15</v>
      </c>
      <c r="AY5">
        <v>21329.135000000002</v>
      </c>
    </row>
    <row r="6" spans="2:51" x14ac:dyDescent="0.65">
      <c r="B6">
        <v>20</v>
      </c>
      <c r="C6">
        <v>6344.8466666666673</v>
      </c>
      <c r="D6">
        <v>20</v>
      </c>
      <c r="E6">
        <v>3760.7925</v>
      </c>
      <c r="F6">
        <v>20</v>
      </c>
      <c r="G6">
        <v>4573.9650000000001</v>
      </c>
      <c r="H6">
        <v>20</v>
      </c>
      <c r="I6">
        <v>4591.1033333333335</v>
      </c>
      <c r="J6">
        <v>20</v>
      </c>
      <c r="K6">
        <v>7907.47</v>
      </c>
      <c r="L6">
        <v>20</v>
      </c>
      <c r="M6">
        <v>8229.9866666666658</v>
      </c>
      <c r="N6">
        <v>20</v>
      </c>
      <c r="O6">
        <v>4719.3666666666659</v>
      </c>
      <c r="P6">
        <v>20</v>
      </c>
      <c r="Q6">
        <v>4251.6600000000008</v>
      </c>
      <c r="R6">
        <v>20</v>
      </c>
      <c r="S6">
        <v>6761.3250000000007</v>
      </c>
      <c r="T6">
        <v>20</v>
      </c>
      <c r="U6">
        <v>8075.3500000000013</v>
      </c>
      <c r="V6">
        <v>20</v>
      </c>
      <c r="W6">
        <v>7845.2033333333338</v>
      </c>
      <c r="X6">
        <v>20</v>
      </c>
      <c r="Y6">
        <v>21429</v>
      </c>
      <c r="Z6">
        <v>20</v>
      </c>
      <c r="AA6">
        <v>8937.253333333334</v>
      </c>
      <c r="AB6">
        <v>20</v>
      </c>
      <c r="AC6">
        <v>24994.54</v>
      </c>
      <c r="AD6">
        <v>20</v>
      </c>
      <c r="AE6">
        <v>9630.5333333333328</v>
      </c>
      <c r="AF6">
        <v>20</v>
      </c>
      <c r="AG6">
        <v>4453.5366666666669</v>
      </c>
      <c r="AH6">
        <v>20</v>
      </c>
      <c r="AI6">
        <v>9842.43</v>
      </c>
      <c r="AJ6">
        <v>20</v>
      </c>
      <c r="AK6">
        <v>21856.559999999998</v>
      </c>
      <c r="AL6">
        <v>20</v>
      </c>
      <c r="AM6">
        <v>8048</v>
      </c>
      <c r="AN6">
        <v>20</v>
      </c>
      <c r="AO6">
        <v>9086.6433333333334</v>
      </c>
      <c r="AP6">
        <v>20</v>
      </c>
      <c r="AQ6">
        <v>10601.89</v>
      </c>
      <c r="AR6">
        <v>20</v>
      </c>
      <c r="AS6">
        <v>6316.59</v>
      </c>
      <c r="AT6">
        <v>20</v>
      </c>
      <c r="AU6">
        <v>9613.1049999999996</v>
      </c>
      <c r="AV6">
        <v>20</v>
      </c>
      <c r="AW6">
        <v>8871.3950000000004</v>
      </c>
      <c r="AX6">
        <v>20</v>
      </c>
      <c r="AY6">
        <v>16576.03</v>
      </c>
    </row>
    <row r="7" spans="2:51" x14ac:dyDescent="0.65">
      <c r="B7">
        <v>25</v>
      </c>
      <c r="C7">
        <v>6241.4724999999999</v>
      </c>
      <c r="D7">
        <v>25</v>
      </c>
      <c r="E7">
        <v>3778.4575000000004</v>
      </c>
      <c r="F7">
        <v>25</v>
      </c>
      <c r="G7">
        <v>4375.1733333333332</v>
      </c>
      <c r="H7">
        <v>25</v>
      </c>
      <c r="I7">
        <v>4606.57</v>
      </c>
      <c r="J7">
        <v>25</v>
      </c>
      <c r="K7">
        <v>5954.1066666666666</v>
      </c>
      <c r="L7">
        <v>25</v>
      </c>
      <c r="M7">
        <v>7790.625</v>
      </c>
      <c r="N7">
        <v>25</v>
      </c>
      <c r="O7">
        <v>4933.3133333333326</v>
      </c>
      <c r="P7">
        <v>25</v>
      </c>
      <c r="Q7">
        <v>3827.4320000000007</v>
      </c>
      <c r="R7">
        <v>25</v>
      </c>
      <c r="S7">
        <v>6587.21</v>
      </c>
      <c r="T7">
        <v>25</v>
      </c>
      <c r="U7">
        <v>6731.4650000000001</v>
      </c>
      <c r="V7">
        <v>25</v>
      </c>
      <c r="W7">
        <v>7772.0749999999998</v>
      </c>
      <c r="X7">
        <v>25</v>
      </c>
      <c r="Y7">
        <v>19788.810000000001</v>
      </c>
      <c r="Z7">
        <v>25</v>
      </c>
      <c r="AA7">
        <v>8348.6849999999995</v>
      </c>
      <c r="AB7">
        <v>25</v>
      </c>
      <c r="AC7">
        <v>26070.97</v>
      </c>
      <c r="AD7">
        <v>25</v>
      </c>
      <c r="AE7">
        <v>9674.0666666666657</v>
      </c>
      <c r="AF7">
        <v>25</v>
      </c>
      <c r="AG7">
        <v>4400.8033333333333</v>
      </c>
      <c r="AH7">
        <v>25</v>
      </c>
      <c r="AI7">
        <v>9445.52</v>
      </c>
      <c r="AJ7">
        <v>25</v>
      </c>
      <c r="AK7">
        <v>18873.039999999997</v>
      </c>
      <c r="AL7">
        <v>25</v>
      </c>
      <c r="AM7">
        <v>7146.0633333333326</v>
      </c>
      <c r="AN7">
        <v>25</v>
      </c>
      <c r="AO7">
        <v>8429.4033333333336</v>
      </c>
      <c r="AP7">
        <v>25</v>
      </c>
      <c r="AQ7">
        <v>10350.404999999999</v>
      </c>
      <c r="AR7">
        <v>25</v>
      </c>
      <c r="AS7">
        <v>5768.15</v>
      </c>
      <c r="AT7">
        <v>25</v>
      </c>
      <c r="AU7">
        <v>9439.8149999999987</v>
      </c>
      <c r="AV7">
        <v>25</v>
      </c>
      <c r="AW7">
        <v>7443.3500000000013</v>
      </c>
      <c r="AX7">
        <v>25</v>
      </c>
      <c r="AY7">
        <v>13392.83</v>
      </c>
    </row>
    <row r="8" spans="2:51" x14ac:dyDescent="0.65">
      <c r="B8">
        <v>30</v>
      </c>
      <c r="C8">
        <v>7061.8950000000004</v>
      </c>
      <c r="D8">
        <v>30</v>
      </c>
      <c r="E8">
        <v>4067.86</v>
      </c>
      <c r="F8">
        <v>30</v>
      </c>
      <c r="G8">
        <v>4458.1450000000004</v>
      </c>
      <c r="H8">
        <v>30</v>
      </c>
      <c r="I8">
        <v>4442.2950000000001</v>
      </c>
      <c r="J8">
        <v>30</v>
      </c>
      <c r="K8">
        <v>5726.6733333333332</v>
      </c>
      <c r="L8">
        <v>30</v>
      </c>
      <c r="M8">
        <v>7726.0300000000007</v>
      </c>
      <c r="N8">
        <v>30</v>
      </c>
      <c r="O8">
        <v>4736.03</v>
      </c>
      <c r="P8">
        <v>30</v>
      </c>
      <c r="Q8">
        <v>3646.5699999999997</v>
      </c>
      <c r="R8">
        <v>30</v>
      </c>
      <c r="S8">
        <v>6725.9633333333331</v>
      </c>
      <c r="T8">
        <v>30</v>
      </c>
      <c r="U8">
        <v>7232.2800000000007</v>
      </c>
      <c r="V8">
        <v>30</v>
      </c>
      <c r="W8">
        <v>7456.4050000000007</v>
      </c>
      <c r="X8">
        <v>30</v>
      </c>
      <c r="Y8">
        <v>18352.52</v>
      </c>
      <c r="Z8">
        <v>30</v>
      </c>
      <c r="AA8">
        <v>8095.81</v>
      </c>
      <c r="AB8">
        <v>30</v>
      </c>
      <c r="AC8">
        <v>27028.814999999999</v>
      </c>
      <c r="AD8">
        <v>30</v>
      </c>
      <c r="AE8">
        <v>7750.123333333333</v>
      </c>
      <c r="AF8">
        <v>30</v>
      </c>
      <c r="AG8">
        <v>4184.8966666666665</v>
      </c>
      <c r="AH8">
        <v>30</v>
      </c>
      <c r="AI8">
        <v>9751.3150000000005</v>
      </c>
      <c r="AJ8">
        <v>30</v>
      </c>
      <c r="AK8">
        <v>19368.173333333336</v>
      </c>
      <c r="AL8">
        <v>30</v>
      </c>
      <c r="AM8">
        <v>8061.6966666666658</v>
      </c>
      <c r="AN8">
        <v>30</v>
      </c>
      <c r="AO8">
        <v>8375.68</v>
      </c>
      <c r="AP8">
        <v>30</v>
      </c>
      <c r="AQ8">
        <v>8981.5649999999987</v>
      </c>
      <c r="AR8">
        <v>30</v>
      </c>
      <c r="AS8">
        <v>5388.0249999999996</v>
      </c>
      <c r="AT8">
        <v>30</v>
      </c>
      <c r="AU8">
        <v>9852.02</v>
      </c>
      <c r="AV8">
        <v>30</v>
      </c>
      <c r="AW8">
        <v>7048.626666666667</v>
      </c>
      <c r="AX8">
        <v>30</v>
      </c>
      <c r="AY8">
        <v>13144.08</v>
      </c>
    </row>
    <row r="9" spans="2:51" x14ac:dyDescent="0.65">
      <c r="B9">
        <v>35</v>
      </c>
      <c r="C9">
        <v>6994.8866666666663</v>
      </c>
      <c r="D9">
        <v>35</v>
      </c>
      <c r="E9">
        <v>4248.5074999999997</v>
      </c>
      <c r="F9">
        <v>35</v>
      </c>
      <c r="G9">
        <v>4375.28</v>
      </c>
      <c r="H9">
        <v>35</v>
      </c>
      <c r="I9">
        <v>4619.8966666666665</v>
      </c>
      <c r="J9">
        <v>35</v>
      </c>
      <c r="K9">
        <v>5709.3449999999993</v>
      </c>
      <c r="L9">
        <v>35</v>
      </c>
      <c r="M9">
        <v>7341.57</v>
      </c>
      <c r="N9">
        <v>35</v>
      </c>
      <c r="O9">
        <v>4586.8066666666664</v>
      </c>
      <c r="P9">
        <v>35</v>
      </c>
      <c r="Q9">
        <v>3655.4359999999992</v>
      </c>
      <c r="R9">
        <v>35</v>
      </c>
      <c r="S9">
        <v>6825.7749999999996</v>
      </c>
      <c r="T9">
        <v>35</v>
      </c>
      <c r="U9">
        <v>8380.89</v>
      </c>
      <c r="V9">
        <v>35</v>
      </c>
      <c r="W9">
        <v>8270.36</v>
      </c>
      <c r="X9">
        <v>35</v>
      </c>
      <c r="Y9">
        <v>17595.485000000001</v>
      </c>
      <c r="Z9">
        <v>35</v>
      </c>
      <c r="AA9">
        <v>8747.6333333333332</v>
      </c>
      <c r="AB9">
        <v>35</v>
      </c>
      <c r="AC9">
        <v>30183.7</v>
      </c>
      <c r="AD9">
        <v>35</v>
      </c>
      <c r="AE9">
        <v>6626.2733333333335</v>
      </c>
      <c r="AF9">
        <v>35</v>
      </c>
      <c r="AG9">
        <v>4226.78</v>
      </c>
      <c r="AH9">
        <v>35</v>
      </c>
      <c r="AI9">
        <v>10088.59</v>
      </c>
      <c r="AJ9">
        <v>35</v>
      </c>
      <c r="AK9">
        <v>21595.383333333335</v>
      </c>
      <c r="AL9">
        <v>35</v>
      </c>
      <c r="AM9">
        <v>8577.4100000000017</v>
      </c>
      <c r="AN9">
        <v>35</v>
      </c>
      <c r="AO9">
        <v>8852.0466666666671</v>
      </c>
      <c r="AP9">
        <v>35</v>
      </c>
      <c r="AQ9">
        <v>8859.619999999999</v>
      </c>
      <c r="AR9">
        <v>35</v>
      </c>
      <c r="AS9">
        <v>5369.37</v>
      </c>
      <c r="AT9">
        <v>35</v>
      </c>
      <c r="AU9">
        <v>10493.71</v>
      </c>
      <c r="AV9">
        <v>35</v>
      </c>
      <c r="AW9">
        <v>8211.44</v>
      </c>
      <c r="AX9">
        <v>35</v>
      </c>
      <c r="AY9">
        <v>13265.545</v>
      </c>
    </row>
    <row r="10" spans="2:51" x14ac:dyDescent="0.65">
      <c r="B10">
        <v>40</v>
      </c>
      <c r="C10">
        <v>5910.8525</v>
      </c>
      <c r="D10">
        <v>40</v>
      </c>
      <c r="E10">
        <v>4029.2475000000004</v>
      </c>
      <c r="F10">
        <v>40</v>
      </c>
      <c r="G10">
        <v>4600.4549999999999</v>
      </c>
      <c r="H10">
        <v>40</v>
      </c>
      <c r="I10">
        <v>4849.8249999999998</v>
      </c>
      <c r="J10">
        <v>40</v>
      </c>
      <c r="K10">
        <v>5808.29</v>
      </c>
      <c r="L10">
        <v>40</v>
      </c>
      <c r="M10">
        <v>6289.1350000000002</v>
      </c>
      <c r="N10">
        <v>40</v>
      </c>
      <c r="O10">
        <v>4447.63</v>
      </c>
      <c r="P10">
        <v>40</v>
      </c>
      <c r="Q10">
        <v>3597.4520000000002</v>
      </c>
      <c r="R10">
        <v>40</v>
      </c>
      <c r="S10">
        <v>7015.6900000000005</v>
      </c>
      <c r="T10">
        <v>40</v>
      </c>
      <c r="U10">
        <v>9061.6149999999998</v>
      </c>
      <c r="V10">
        <v>40</v>
      </c>
      <c r="W10">
        <v>8792.06</v>
      </c>
      <c r="X10">
        <v>40</v>
      </c>
      <c r="Y10">
        <v>17901.91</v>
      </c>
      <c r="Z10">
        <v>40</v>
      </c>
      <c r="AA10">
        <v>8713.1825000000008</v>
      </c>
      <c r="AB10">
        <v>40</v>
      </c>
      <c r="AC10">
        <v>34574.574999999997</v>
      </c>
      <c r="AD10">
        <v>40</v>
      </c>
      <c r="AE10">
        <v>6803.81</v>
      </c>
      <c r="AF10">
        <v>40</v>
      </c>
      <c r="AG10">
        <v>4156.8833333333341</v>
      </c>
      <c r="AH10">
        <v>40</v>
      </c>
      <c r="AI10">
        <v>9538.9500000000007</v>
      </c>
      <c r="AJ10">
        <v>40</v>
      </c>
      <c r="AK10">
        <v>21481.97</v>
      </c>
      <c r="AL10">
        <v>40</v>
      </c>
      <c r="AM10">
        <v>10830.77</v>
      </c>
      <c r="AN10">
        <v>40</v>
      </c>
      <c r="AO10">
        <v>8163.8633333333319</v>
      </c>
      <c r="AP10">
        <v>40</v>
      </c>
      <c r="AQ10">
        <v>9650.1450000000004</v>
      </c>
      <c r="AR10">
        <v>40</v>
      </c>
      <c r="AS10">
        <v>5303.55</v>
      </c>
      <c r="AT10">
        <v>40</v>
      </c>
      <c r="AU10">
        <v>9912.744999999999</v>
      </c>
      <c r="AV10">
        <v>40</v>
      </c>
      <c r="AW10">
        <v>8448.2799999999988</v>
      </c>
      <c r="AX10">
        <v>40</v>
      </c>
      <c r="AY10">
        <v>14639.6</v>
      </c>
    </row>
    <row r="11" spans="2:51" x14ac:dyDescent="0.65">
      <c r="B11">
        <v>45</v>
      </c>
      <c r="C11">
        <v>5466.2400000000007</v>
      </c>
      <c r="D11">
        <v>45</v>
      </c>
      <c r="E11">
        <v>3799.67625</v>
      </c>
      <c r="F11">
        <v>45</v>
      </c>
      <c r="G11">
        <v>4372.3566666666666</v>
      </c>
      <c r="H11">
        <v>45</v>
      </c>
      <c r="I11">
        <v>5102.34</v>
      </c>
      <c r="J11">
        <v>45</v>
      </c>
      <c r="K11">
        <v>6025.23</v>
      </c>
      <c r="L11">
        <v>45</v>
      </c>
      <c r="M11">
        <v>5948.1049999999996</v>
      </c>
      <c r="N11">
        <v>45</v>
      </c>
      <c r="O11">
        <v>4018.6666666666665</v>
      </c>
      <c r="P11">
        <v>45</v>
      </c>
      <c r="Q11">
        <v>3465.1099999999997</v>
      </c>
      <c r="R11">
        <v>45</v>
      </c>
      <c r="S11">
        <v>7126.07</v>
      </c>
      <c r="T11">
        <v>45</v>
      </c>
      <c r="U11">
        <v>9786.1650000000009</v>
      </c>
      <c r="V11">
        <v>45</v>
      </c>
      <c r="W11">
        <v>8103.2049999999999</v>
      </c>
      <c r="X11">
        <v>45</v>
      </c>
      <c r="Y11">
        <v>18670.38</v>
      </c>
      <c r="Z11">
        <v>45</v>
      </c>
      <c r="AA11">
        <v>7784.9766666666665</v>
      </c>
      <c r="AB11">
        <v>45</v>
      </c>
      <c r="AC11">
        <v>35738.89</v>
      </c>
      <c r="AD11">
        <v>45</v>
      </c>
      <c r="AE11">
        <v>7175.7666666666664</v>
      </c>
      <c r="AF11">
        <v>45</v>
      </c>
      <c r="AG11">
        <v>4845.05</v>
      </c>
      <c r="AH11">
        <v>45</v>
      </c>
      <c r="AI11">
        <v>9622.6899999999987</v>
      </c>
      <c r="AJ11">
        <v>45</v>
      </c>
      <c r="AK11">
        <v>27444.3</v>
      </c>
      <c r="AL11">
        <v>45</v>
      </c>
      <c r="AM11">
        <v>9438.3300000000017</v>
      </c>
      <c r="AN11">
        <v>45</v>
      </c>
      <c r="AO11">
        <v>7318.3933333333334</v>
      </c>
      <c r="AP11">
        <v>45</v>
      </c>
      <c r="AQ11">
        <v>9543.01</v>
      </c>
      <c r="AR11">
        <v>45</v>
      </c>
      <c r="AS11">
        <v>5491.61</v>
      </c>
      <c r="AT11">
        <v>45</v>
      </c>
      <c r="AU11">
        <v>9312.1749999999993</v>
      </c>
      <c r="AV11">
        <v>45</v>
      </c>
      <c r="AW11">
        <v>9756.0400000000009</v>
      </c>
      <c r="AX11">
        <v>45</v>
      </c>
      <c r="AY11">
        <v>15971.885</v>
      </c>
    </row>
    <row r="12" spans="2:51" x14ac:dyDescent="0.65">
      <c r="B12">
        <v>50</v>
      </c>
      <c r="C12">
        <v>5766.8975</v>
      </c>
      <c r="D12">
        <v>50</v>
      </c>
      <c r="E12">
        <v>3888.645</v>
      </c>
      <c r="F12">
        <v>50</v>
      </c>
      <c r="G12">
        <v>4423.2150000000001</v>
      </c>
      <c r="H12">
        <v>50</v>
      </c>
      <c r="I12">
        <v>5121.4933333333329</v>
      </c>
      <c r="J12">
        <v>50</v>
      </c>
      <c r="K12">
        <v>6495.4933333333329</v>
      </c>
      <c r="L12">
        <v>50</v>
      </c>
      <c r="M12">
        <v>5791.28</v>
      </c>
      <c r="N12">
        <v>50</v>
      </c>
      <c r="O12">
        <v>3794.7733333333331</v>
      </c>
      <c r="P12">
        <v>50</v>
      </c>
      <c r="Q12">
        <v>3686.8779999999997</v>
      </c>
      <c r="R12">
        <v>50</v>
      </c>
      <c r="S12">
        <v>6921.3600000000006</v>
      </c>
      <c r="T12">
        <v>50</v>
      </c>
      <c r="U12">
        <v>9226.5</v>
      </c>
      <c r="V12">
        <v>50</v>
      </c>
      <c r="W12">
        <v>7860.9466666666667</v>
      </c>
      <c r="X12">
        <v>50</v>
      </c>
      <c r="Y12">
        <v>19191.584999999999</v>
      </c>
      <c r="Z12">
        <v>50</v>
      </c>
      <c r="AA12">
        <v>7124.7749999999996</v>
      </c>
      <c r="AB12">
        <v>50</v>
      </c>
      <c r="AC12">
        <v>35084.97</v>
      </c>
      <c r="AD12">
        <v>50</v>
      </c>
      <c r="AE12">
        <v>7023.7833333333328</v>
      </c>
      <c r="AF12">
        <v>50</v>
      </c>
      <c r="AG12">
        <v>5143.6066666666666</v>
      </c>
      <c r="AH12">
        <v>50</v>
      </c>
      <c r="AI12">
        <v>11056.434999999999</v>
      </c>
      <c r="AJ12">
        <v>50</v>
      </c>
      <c r="AK12">
        <v>32612.353333333333</v>
      </c>
      <c r="AL12">
        <v>50</v>
      </c>
      <c r="AM12">
        <v>8871.7366666666658</v>
      </c>
      <c r="AN12">
        <v>50</v>
      </c>
      <c r="AO12">
        <v>7575.5966666666673</v>
      </c>
      <c r="AP12">
        <v>50</v>
      </c>
      <c r="AQ12">
        <v>7989.119999999999</v>
      </c>
      <c r="AR12">
        <v>50</v>
      </c>
      <c r="AS12">
        <v>5582.0450000000001</v>
      </c>
      <c r="AT12">
        <v>50</v>
      </c>
      <c r="AU12">
        <v>9980.4449999999997</v>
      </c>
      <c r="AV12">
        <v>50</v>
      </c>
      <c r="AW12">
        <v>9472.93</v>
      </c>
      <c r="AX12">
        <v>50</v>
      </c>
      <c r="AY12">
        <v>16999.504999999997</v>
      </c>
    </row>
    <row r="13" spans="2:51" x14ac:dyDescent="0.65">
      <c r="B13">
        <v>55</v>
      </c>
      <c r="C13">
        <v>5699.3625000000002</v>
      </c>
      <c r="D13">
        <v>55</v>
      </c>
      <c r="E13">
        <v>3991.8924999999999</v>
      </c>
      <c r="F13">
        <v>55</v>
      </c>
      <c r="G13">
        <v>4643.1049999999996</v>
      </c>
      <c r="H13">
        <v>55</v>
      </c>
      <c r="I13">
        <v>5078.9399999999996</v>
      </c>
      <c r="J13">
        <v>55</v>
      </c>
      <c r="K13">
        <v>7157.376666666667</v>
      </c>
      <c r="L13">
        <v>55</v>
      </c>
      <c r="M13">
        <v>5645.2566666666671</v>
      </c>
      <c r="N13">
        <v>55</v>
      </c>
      <c r="O13">
        <v>3837.8666666666668</v>
      </c>
      <c r="P13">
        <v>55</v>
      </c>
      <c r="Q13">
        <v>3630.9620000000004</v>
      </c>
      <c r="R13">
        <v>55</v>
      </c>
      <c r="S13">
        <v>7097.2400000000007</v>
      </c>
      <c r="T13">
        <v>55</v>
      </c>
      <c r="U13">
        <v>8498.0266666666666</v>
      </c>
      <c r="V13">
        <v>55</v>
      </c>
      <c r="W13">
        <v>8055.78</v>
      </c>
      <c r="X13">
        <v>55</v>
      </c>
      <c r="Y13">
        <v>19804.175000000003</v>
      </c>
      <c r="Z13">
        <v>55</v>
      </c>
      <c r="AA13">
        <v>7517.1150000000007</v>
      </c>
      <c r="AB13">
        <v>55</v>
      </c>
      <c r="AC13">
        <v>36697.83</v>
      </c>
      <c r="AD13">
        <v>55</v>
      </c>
      <c r="AE13">
        <v>6169.0466666666662</v>
      </c>
      <c r="AF13">
        <v>55</v>
      </c>
      <c r="AG13">
        <v>4808.8433333333332</v>
      </c>
      <c r="AH13">
        <v>55</v>
      </c>
      <c r="AI13">
        <v>12178.82</v>
      </c>
      <c r="AJ13">
        <v>55</v>
      </c>
      <c r="AK13">
        <v>27925.86</v>
      </c>
      <c r="AL13">
        <v>55</v>
      </c>
      <c r="AM13">
        <v>7526.8633333333337</v>
      </c>
      <c r="AN13">
        <v>55</v>
      </c>
      <c r="AO13">
        <v>8142.6066666666666</v>
      </c>
      <c r="AP13">
        <v>55</v>
      </c>
      <c r="AQ13">
        <v>7513.2800000000007</v>
      </c>
      <c r="AR13">
        <v>55</v>
      </c>
      <c r="AS13">
        <v>5605.7049999999999</v>
      </c>
      <c r="AT13">
        <v>55</v>
      </c>
      <c r="AU13">
        <v>12219.099999999999</v>
      </c>
      <c r="AV13">
        <v>55</v>
      </c>
      <c r="AW13">
        <v>8785.3700000000008</v>
      </c>
      <c r="AX13">
        <v>55</v>
      </c>
      <c r="AY13">
        <v>17987.13</v>
      </c>
    </row>
    <row r="14" spans="2:51" x14ac:dyDescent="0.65">
      <c r="B14">
        <v>60</v>
      </c>
      <c r="C14">
        <v>4952.003333333334</v>
      </c>
      <c r="D14">
        <v>60</v>
      </c>
      <c r="E14">
        <v>3849.7224999999999</v>
      </c>
      <c r="F14">
        <v>60</v>
      </c>
      <c r="G14">
        <v>4621.5733333333337</v>
      </c>
      <c r="H14">
        <v>60</v>
      </c>
      <c r="I14">
        <v>5011.71</v>
      </c>
      <c r="J14">
        <v>60</v>
      </c>
      <c r="K14">
        <v>7069.58</v>
      </c>
      <c r="L14">
        <v>60</v>
      </c>
      <c r="M14">
        <v>5668.3950000000004</v>
      </c>
      <c r="N14">
        <v>60</v>
      </c>
      <c r="O14">
        <v>4199.7866666666669</v>
      </c>
      <c r="P14">
        <v>60</v>
      </c>
      <c r="Q14">
        <v>3829.5059999999999</v>
      </c>
      <c r="R14">
        <v>60</v>
      </c>
      <c r="S14">
        <v>6397.7</v>
      </c>
      <c r="T14">
        <v>60</v>
      </c>
      <c r="U14">
        <v>7357.8950000000004</v>
      </c>
      <c r="V14">
        <v>60</v>
      </c>
      <c r="W14">
        <v>8351.26</v>
      </c>
      <c r="X14">
        <v>60</v>
      </c>
      <c r="Y14">
        <v>21075.87</v>
      </c>
      <c r="Z14">
        <v>60</v>
      </c>
      <c r="AA14">
        <v>6756.84</v>
      </c>
      <c r="AB14">
        <v>60</v>
      </c>
      <c r="AC14">
        <v>39820.184999999998</v>
      </c>
      <c r="AD14">
        <v>60</v>
      </c>
      <c r="AE14">
        <v>6001.38</v>
      </c>
      <c r="AF14">
        <v>60</v>
      </c>
      <c r="AG14">
        <v>4991.8233333333337</v>
      </c>
      <c r="AH14">
        <v>60</v>
      </c>
      <c r="AI14">
        <v>11386.5</v>
      </c>
      <c r="AJ14">
        <v>60</v>
      </c>
      <c r="AK14">
        <v>21044.2</v>
      </c>
      <c r="AL14">
        <v>60</v>
      </c>
      <c r="AM14">
        <v>6231.4233333333332</v>
      </c>
      <c r="AN14">
        <v>60</v>
      </c>
      <c r="AO14">
        <v>7981.3300000000008</v>
      </c>
      <c r="AP14">
        <v>60</v>
      </c>
      <c r="AQ14">
        <v>9147.2000000000007</v>
      </c>
      <c r="AR14">
        <v>60</v>
      </c>
      <c r="AS14">
        <v>6076.67</v>
      </c>
      <c r="AT14">
        <v>60</v>
      </c>
      <c r="AU14">
        <v>10666.03</v>
      </c>
      <c r="AV14">
        <v>60</v>
      </c>
      <c r="AW14">
        <v>7344.3249999999998</v>
      </c>
      <c r="AX14">
        <v>60</v>
      </c>
      <c r="AY14">
        <v>18002.325000000001</v>
      </c>
    </row>
    <row r="15" spans="2:51" x14ac:dyDescent="0.65">
      <c r="B15">
        <v>65</v>
      </c>
      <c r="C15">
        <v>5271.7574999999997</v>
      </c>
      <c r="D15">
        <v>65</v>
      </c>
      <c r="E15">
        <v>4267.03</v>
      </c>
      <c r="F15">
        <v>65</v>
      </c>
      <c r="G15">
        <v>4435.6949999999997</v>
      </c>
      <c r="H15">
        <v>65</v>
      </c>
      <c r="I15">
        <v>5961.1</v>
      </c>
      <c r="J15">
        <v>65</v>
      </c>
      <c r="K15">
        <v>7386.5050000000001</v>
      </c>
      <c r="L15">
        <v>65</v>
      </c>
      <c r="M15">
        <v>5808.85</v>
      </c>
      <c r="N15">
        <v>65</v>
      </c>
      <c r="O15">
        <v>4153.4933333333329</v>
      </c>
      <c r="P15">
        <v>65</v>
      </c>
      <c r="Q15">
        <v>3613.8440000000001</v>
      </c>
      <c r="R15">
        <v>65</v>
      </c>
      <c r="S15">
        <v>5539.17</v>
      </c>
      <c r="T15">
        <v>65</v>
      </c>
      <c r="U15">
        <v>7457.7950000000001</v>
      </c>
      <c r="V15">
        <v>65</v>
      </c>
      <c r="W15">
        <v>8062.0550000000003</v>
      </c>
      <c r="X15">
        <v>65</v>
      </c>
      <c r="Y15">
        <v>21797.33</v>
      </c>
      <c r="Z15">
        <v>65</v>
      </c>
      <c r="AA15">
        <v>8007.7250000000004</v>
      </c>
      <c r="AB15">
        <v>65</v>
      </c>
      <c r="AC15">
        <v>33207.525000000001</v>
      </c>
      <c r="AD15">
        <v>65</v>
      </c>
      <c r="AE15">
        <v>6578.22</v>
      </c>
      <c r="AF15">
        <v>65</v>
      </c>
      <c r="AG15">
        <v>5080.5200000000004</v>
      </c>
      <c r="AH15">
        <v>65</v>
      </c>
      <c r="AI15">
        <v>9335.9150000000009</v>
      </c>
      <c r="AJ15">
        <v>65</v>
      </c>
      <c r="AK15">
        <v>20102.02</v>
      </c>
      <c r="AL15">
        <v>65</v>
      </c>
      <c r="AM15">
        <v>7935.4733333333324</v>
      </c>
      <c r="AN15">
        <v>65</v>
      </c>
      <c r="AO15">
        <v>7047.416666666667</v>
      </c>
      <c r="AP15">
        <v>65</v>
      </c>
      <c r="AQ15">
        <v>9787.4650000000001</v>
      </c>
      <c r="AR15">
        <v>65</v>
      </c>
      <c r="AS15">
        <v>6578.835</v>
      </c>
      <c r="AT15">
        <v>65</v>
      </c>
      <c r="AU15">
        <v>8769.32</v>
      </c>
      <c r="AV15">
        <v>65</v>
      </c>
      <c r="AW15">
        <v>7265.4466666666667</v>
      </c>
      <c r="AX15">
        <v>65</v>
      </c>
      <c r="AY15">
        <v>17281.919999999998</v>
      </c>
    </row>
    <row r="16" spans="2:51" x14ac:dyDescent="0.65">
      <c r="B16">
        <v>70</v>
      </c>
      <c r="C16">
        <v>5389.1633333333339</v>
      </c>
      <c r="D16">
        <v>70</v>
      </c>
      <c r="E16">
        <v>3812.77</v>
      </c>
      <c r="F16">
        <v>70</v>
      </c>
      <c r="G16">
        <v>4417.2166666666662</v>
      </c>
      <c r="H16">
        <v>70</v>
      </c>
      <c r="I16">
        <v>6394.4900000000007</v>
      </c>
      <c r="J16">
        <v>70</v>
      </c>
      <c r="K16">
        <v>6397.1450000000004</v>
      </c>
      <c r="L16">
        <v>70</v>
      </c>
      <c r="M16">
        <v>6915.66</v>
      </c>
      <c r="N16">
        <v>70</v>
      </c>
      <c r="O16">
        <v>3814.8266666666664</v>
      </c>
      <c r="P16">
        <v>70</v>
      </c>
      <c r="Q16">
        <v>3472.9459999999999</v>
      </c>
      <c r="R16">
        <v>70</v>
      </c>
      <c r="S16">
        <v>5077.92</v>
      </c>
      <c r="T16">
        <v>70</v>
      </c>
      <c r="U16">
        <v>9035.9066666666677</v>
      </c>
      <c r="V16">
        <v>70</v>
      </c>
      <c r="W16">
        <v>7755.1533333333327</v>
      </c>
      <c r="X16">
        <v>70</v>
      </c>
      <c r="Y16">
        <v>25473.735000000001</v>
      </c>
      <c r="Z16">
        <v>70</v>
      </c>
      <c r="AA16">
        <v>7742.0933333333332</v>
      </c>
      <c r="AB16">
        <v>70</v>
      </c>
      <c r="AC16">
        <v>31841.439999999999</v>
      </c>
      <c r="AD16">
        <v>70</v>
      </c>
      <c r="AE16">
        <v>7916.0633333333344</v>
      </c>
      <c r="AF16">
        <v>70</v>
      </c>
      <c r="AG16">
        <v>4871.5366666666669</v>
      </c>
      <c r="AH16">
        <v>70</v>
      </c>
      <c r="AI16">
        <v>8193.4449999999997</v>
      </c>
      <c r="AJ16">
        <v>70</v>
      </c>
      <c r="AK16">
        <v>23540.173333333336</v>
      </c>
      <c r="AL16">
        <v>70</v>
      </c>
      <c r="AM16">
        <v>10865.01</v>
      </c>
      <c r="AN16">
        <v>70</v>
      </c>
      <c r="AO16">
        <v>6745.9433333333327</v>
      </c>
      <c r="AP16">
        <v>70</v>
      </c>
      <c r="AQ16">
        <v>9928.0149999999994</v>
      </c>
      <c r="AR16">
        <v>70</v>
      </c>
      <c r="AS16">
        <v>7340.65</v>
      </c>
      <c r="AT16">
        <v>70</v>
      </c>
      <c r="AU16">
        <v>7996.31</v>
      </c>
      <c r="AV16">
        <v>70</v>
      </c>
      <c r="AW16">
        <v>8805.994999999999</v>
      </c>
      <c r="AX16">
        <v>70</v>
      </c>
      <c r="AY16">
        <v>17193.09</v>
      </c>
    </row>
    <row r="17" spans="2:56" x14ac:dyDescent="0.65">
      <c r="B17">
        <v>75</v>
      </c>
      <c r="C17">
        <v>6334.2500000000009</v>
      </c>
      <c r="D17">
        <v>75</v>
      </c>
      <c r="E17">
        <v>3915.9674999999993</v>
      </c>
      <c r="F17">
        <v>75</v>
      </c>
      <c r="G17">
        <v>5165.2950000000001</v>
      </c>
      <c r="H17">
        <v>75</v>
      </c>
      <c r="I17">
        <v>5257.4549999999999</v>
      </c>
      <c r="J17">
        <v>75</v>
      </c>
      <c r="K17">
        <v>5871.3533333333335</v>
      </c>
      <c r="L17">
        <v>75</v>
      </c>
      <c r="M17">
        <v>7363.835</v>
      </c>
      <c r="N17">
        <v>75</v>
      </c>
      <c r="O17">
        <v>4631.4666666666662</v>
      </c>
      <c r="P17">
        <v>75</v>
      </c>
      <c r="Q17">
        <v>3409.7879999999996</v>
      </c>
      <c r="R17">
        <v>75</v>
      </c>
      <c r="S17">
        <v>6240.5199999999995</v>
      </c>
      <c r="T17">
        <v>75</v>
      </c>
      <c r="U17">
        <v>9514.36</v>
      </c>
      <c r="V17">
        <v>75</v>
      </c>
      <c r="W17">
        <v>9374.94</v>
      </c>
      <c r="X17">
        <v>75</v>
      </c>
      <c r="Y17">
        <v>28596.32</v>
      </c>
      <c r="Z17">
        <v>75</v>
      </c>
      <c r="AA17">
        <v>8751.442500000001</v>
      </c>
      <c r="AB17">
        <v>75</v>
      </c>
      <c r="AC17">
        <v>39831.964999999997</v>
      </c>
      <c r="AD17">
        <v>75</v>
      </c>
      <c r="AE17">
        <v>8805.3933333333334</v>
      </c>
      <c r="AF17">
        <v>75</v>
      </c>
      <c r="AG17">
        <v>5739.8266666666668</v>
      </c>
      <c r="AH17">
        <v>75</v>
      </c>
      <c r="AI17">
        <v>9115.89</v>
      </c>
      <c r="AJ17">
        <v>75</v>
      </c>
      <c r="AK17">
        <v>23045.333333333332</v>
      </c>
      <c r="AL17">
        <v>75</v>
      </c>
      <c r="AM17">
        <v>12057.58</v>
      </c>
      <c r="AN17">
        <v>75</v>
      </c>
      <c r="AO17">
        <v>6622.7900000000009</v>
      </c>
      <c r="AP17">
        <v>75</v>
      </c>
      <c r="AQ17">
        <v>9355.6850000000013</v>
      </c>
      <c r="AR17">
        <v>75</v>
      </c>
      <c r="AS17">
        <v>6602.17</v>
      </c>
      <c r="AT17">
        <v>75</v>
      </c>
      <c r="AU17">
        <v>8588.73</v>
      </c>
      <c r="AV17">
        <v>75</v>
      </c>
      <c r="AW17">
        <v>9086.34</v>
      </c>
      <c r="AX17">
        <v>75</v>
      </c>
      <c r="AY17">
        <v>17819.870000000003</v>
      </c>
    </row>
    <row r="18" spans="2:56" x14ac:dyDescent="0.65">
      <c r="B18">
        <v>80</v>
      </c>
      <c r="C18">
        <v>8152.2749999999996</v>
      </c>
      <c r="D18">
        <v>80</v>
      </c>
      <c r="E18">
        <v>4442.8249999999998</v>
      </c>
      <c r="F18">
        <v>80</v>
      </c>
      <c r="G18">
        <v>5449.6766666666663</v>
      </c>
      <c r="H18">
        <v>80</v>
      </c>
      <c r="I18">
        <v>4997.54</v>
      </c>
      <c r="J18">
        <v>80</v>
      </c>
      <c r="K18">
        <v>6399.7566666666653</v>
      </c>
      <c r="L18">
        <v>80</v>
      </c>
      <c r="M18">
        <v>7539.6100000000006</v>
      </c>
      <c r="N18">
        <v>80</v>
      </c>
      <c r="O18">
        <v>4610.5600000000004</v>
      </c>
      <c r="P18">
        <v>80</v>
      </c>
      <c r="Q18">
        <v>3529.2359999999999</v>
      </c>
      <c r="R18">
        <v>80</v>
      </c>
      <c r="S18">
        <v>6873.3433333333342</v>
      </c>
      <c r="T18">
        <v>80</v>
      </c>
      <c r="U18">
        <v>9896.9249999999993</v>
      </c>
      <c r="V18">
        <v>80</v>
      </c>
      <c r="W18">
        <v>10832.525</v>
      </c>
      <c r="X18">
        <v>80</v>
      </c>
      <c r="Y18">
        <v>26609.73</v>
      </c>
      <c r="Z18">
        <v>80</v>
      </c>
      <c r="AA18">
        <v>11013.52</v>
      </c>
      <c r="AB18">
        <v>80</v>
      </c>
      <c r="AC18">
        <v>40987.57</v>
      </c>
      <c r="AD18">
        <v>80</v>
      </c>
      <c r="AE18">
        <v>8877.2200000000012</v>
      </c>
      <c r="AF18">
        <v>80</v>
      </c>
      <c r="AG18">
        <v>6118.22</v>
      </c>
      <c r="AH18">
        <v>80</v>
      </c>
      <c r="AI18">
        <v>10861.275000000001</v>
      </c>
      <c r="AJ18">
        <v>80</v>
      </c>
      <c r="AK18">
        <v>19886.933333333334</v>
      </c>
      <c r="AL18">
        <v>80</v>
      </c>
      <c r="AM18">
        <v>12922.946666666665</v>
      </c>
      <c r="AN18">
        <v>80</v>
      </c>
      <c r="AO18">
        <v>6959.0133333333333</v>
      </c>
      <c r="AP18">
        <v>80</v>
      </c>
      <c r="AQ18">
        <v>9944.3700000000008</v>
      </c>
      <c r="AR18">
        <v>80</v>
      </c>
      <c r="AS18">
        <v>6193.6</v>
      </c>
      <c r="AT18">
        <v>80</v>
      </c>
      <c r="AU18">
        <v>11869.764999999999</v>
      </c>
      <c r="AV18">
        <v>80</v>
      </c>
      <c r="AW18">
        <v>9210.6066666666666</v>
      </c>
      <c r="AX18">
        <v>80</v>
      </c>
      <c r="AY18">
        <v>17106.330000000002</v>
      </c>
    </row>
    <row r="19" spans="2:56" x14ac:dyDescent="0.65">
      <c r="B19">
        <v>85</v>
      </c>
      <c r="C19">
        <v>7288.8533333333335</v>
      </c>
      <c r="D19">
        <v>85</v>
      </c>
      <c r="E19">
        <v>4154.2725000000009</v>
      </c>
      <c r="F19">
        <v>85</v>
      </c>
      <c r="G19">
        <v>4994.9449999999997</v>
      </c>
      <c r="H19">
        <v>85</v>
      </c>
      <c r="I19">
        <v>5013.04</v>
      </c>
      <c r="J19">
        <v>85</v>
      </c>
      <c r="K19">
        <v>7705.1450000000004</v>
      </c>
      <c r="L19">
        <v>85</v>
      </c>
      <c r="M19">
        <v>7517.9366666666656</v>
      </c>
      <c r="N19">
        <v>85</v>
      </c>
      <c r="O19">
        <v>3817.92</v>
      </c>
      <c r="P19">
        <v>85</v>
      </c>
      <c r="Q19">
        <v>3829.0459999999998</v>
      </c>
      <c r="R19">
        <v>85</v>
      </c>
      <c r="S19">
        <v>5294.8950000000004</v>
      </c>
      <c r="T19">
        <v>85</v>
      </c>
      <c r="U19">
        <v>9155.4733333333334</v>
      </c>
      <c r="V19">
        <v>85</v>
      </c>
      <c r="W19">
        <v>10206.903333333334</v>
      </c>
      <c r="X19">
        <v>85</v>
      </c>
      <c r="Y19">
        <v>21500.695</v>
      </c>
      <c r="Z19">
        <v>85</v>
      </c>
      <c r="AA19">
        <v>11742.92</v>
      </c>
      <c r="AB19">
        <v>85</v>
      </c>
      <c r="AC19">
        <v>35270.21</v>
      </c>
      <c r="AD19">
        <v>85</v>
      </c>
      <c r="AE19">
        <v>7967.2</v>
      </c>
      <c r="AF19">
        <v>85</v>
      </c>
      <c r="AG19">
        <v>5726.16</v>
      </c>
      <c r="AH19">
        <v>85</v>
      </c>
      <c r="AI19">
        <v>14803.72</v>
      </c>
      <c r="AJ19">
        <v>85</v>
      </c>
      <c r="AK19">
        <v>18393.866666666665</v>
      </c>
      <c r="AL19">
        <v>85</v>
      </c>
      <c r="AM19">
        <v>9795.7233333333334</v>
      </c>
      <c r="AN19">
        <v>85</v>
      </c>
      <c r="AO19">
        <v>7556.876666666667</v>
      </c>
      <c r="AP19">
        <v>85</v>
      </c>
      <c r="AQ19">
        <v>10704.705000000002</v>
      </c>
      <c r="AR19">
        <v>85</v>
      </c>
      <c r="AS19">
        <v>5544.8</v>
      </c>
      <c r="AT19">
        <v>85</v>
      </c>
      <c r="AU19">
        <v>13704.744999999999</v>
      </c>
      <c r="AV19">
        <v>85</v>
      </c>
      <c r="AW19">
        <v>8994.32</v>
      </c>
      <c r="AX19">
        <v>85</v>
      </c>
      <c r="AY19">
        <v>16320.32</v>
      </c>
    </row>
    <row r="20" spans="2:56" x14ac:dyDescent="0.65">
      <c r="B20">
        <v>90</v>
      </c>
      <c r="C20">
        <v>6186.9925000000003</v>
      </c>
      <c r="D20">
        <v>90</v>
      </c>
      <c r="E20">
        <v>3631.6700000000005</v>
      </c>
      <c r="F20">
        <v>90</v>
      </c>
      <c r="G20">
        <v>4885.34</v>
      </c>
      <c r="H20">
        <v>90</v>
      </c>
      <c r="I20">
        <v>4719.17</v>
      </c>
      <c r="J20">
        <v>90</v>
      </c>
      <c r="K20">
        <v>7376.1849999999995</v>
      </c>
      <c r="L20">
        <v>90</v>
      </c>
      <c r="M20">
        <v>5904.7999999999993</v>
      </c>
      <c r="N20">
        <v>90</v>
      </c>
      <c r="O20">
        <v>3708.5866666666661</v>
      </c>
      <c r="P20">
        <v>90</v>
      </c>
      <c r="Q20">
        <v>3631.3419999999996</v>
      </c>
      <c r="R20">
        <v>90</v>
      </c>
      <c r="S20">
        <v>4734.4449999999997</v>
      </c>
      <c r="T20">
        <v>90</v>
      </c>
      <c r="U20">
        <v>6674.2000000000007</v>
      </c>
      <c r="V20">
        <v>90</v>
      </c>
      <c r="W20">
        <v>7691.2150000000001</v>
      </c>
      <c r="X20">
        <v>90</v>
      </c>
      <c r="Y20">
        <v>17753.189999999999</v>
      </c>
      <c r="Z20">
        <v>90</v>
      </c>
      <c r="AA20">
        <v>9064.4624999999996</v>
      </c>
      <c r="AB20">
        <v>90</v>
      </c>
      <c r="AC20">
        <v>31607.145</v>
      </c>
      <c r="AD20">
        <v>90</v>
      </c>
      <c r="AE20">
        <v>6740.46</v>
      </c>
      <c r="AF20">
        <v>90</v>
      </c>
      <c r="AG20">
        <v>5571.1833333333334</v>
      </c>
      <c r="AH20">
        <v>90</v>
      </c>
      <c r="AI20">
        <v>12188.150000000001</v>
      </c>
      <c r="AJ20">
        <v>90</v>
      </c>
      <c r="AK20">
        <v>16098.933333333334</v>
      </c>
      <c r="AL20">
        <v>90</v>
      </c>
      <c r="AM20">
        <v>8955.2566666666662</v>
      </c>
      <c r="AN20">
        <v>90</v>
      </c>
      <c r="AO20">
        <v>7110.3866666666663</v>
      </c>
      <c r="AP20">
        <v>90</v>
      </c>
      <c r="AQ20">
        <v>10782.11</v>
      </c>
      <c r="AR20">
        <v>90</v>
      </c>
      <c r="AS20">
        <v>5123.2</v>
      </c>
      <c r="AT20">
        <v>90</v>
      </c>
      <c r="AU20">
        <v>10581.779999999999</v>
      </c>
      <c r="AV20">
        <v>90</v>
      </c>
      <c r="AW20">
        <v>6612.6566666666668</v>
      </c>
      <c r="AX20">
        <v>90</v>
      </c>
      <c r="AY20">
        <v>15222.470000000001</v>
      </c>
    </row>
    <row r="21" spans="2:56" x14ac:dyDescent="0.65">
      <c r="B21">
        <v>95</v>
      </c>
      <c r="C21">
        <v>6349.5466666666662</v>
      </c>
      <c r="D21">
        <v>95</v>
      </c>
      <c r="E21">
        <v>3597.9612499999994</v>
      </c>
      <c r="F21">
        <v>95</v>
      </c>
      <c r="G21">
        <v>4507.93</v>
      </c>
      <c r="H21">
        <v>95</v>
      </c>
      <c r="I21">
        <v>4535.3</v>
      </c>
      <c r="J21">
        <v>95</v>
      </c>
      <c r="K21">
        <v>6344.1049999999996</v>
      </c>
      <c r="L21">
        <v>95</v>
      </c>
      <c r="M21">
        <v>5462.6849999999995</v>
      </c>
      <c r="N21">
        <v>95</v>
      </c>
      <c r="O21">
        <v>3489.0666666666671</v>
      </c>
      <c r="P21">
        <v>95</v>
      </c>
      <c r="Q21">
        <v>3435.3879999999999</v>
      </c>
      <c r="R21">
        <v>95</v>
      </c>
      <c r="S21">
        <v>4635</v>
      </c>
      <c r="T21">
        <v>95</v>
      </c>
      <c r="U21">
        <v>5773.2950000000001</v>
      </c>
      <c r="V21">
        <v>95</v>
      </c>
      <c r="W21">
        <v>7518.1849999999995</v>
      </c>
      <c r="X21">
        <v>95</v>
      </c>
      <c r="Y21">
        <v>16541</v>
      </c>
      <c r="Z21">
        <v>95</v>
      </c>
      <c r="AA21">
        <v>6798.7566666666671</v>
      </c>
      <c r="AB21">
        <v>95</v>
      </c>
      <c r="AC21">
        <v>29016.3</v>
      </c>
      <c r="AD21">
        <v>95</v>
      </c>
      <c r="AE21">
        <v>6884.6500000000005</v>
      </c>
      <c r="AF21">
        <v>95</v>
      </c>
      <c r="AG21">
        <v>5833.5033333333331</v>
      </c>
      <c r="AH21">
        <v>95</v>
      </c>
      <c r="AI21">
        <v>9785.9599999999991</v>
      </c>
      <c r="AJ21">
        <v>95</v>
      </c>
      <c r="AK21">
        <v>16284.266666666668</v>
      </c>
      <c r="AL21">
        <v>95</v>
      </c>
      <c r="AM21">
        <v>7701.0366666666669</v>
      </c>
      <c r="AN21">
        <v>95</v>
      </c>
      <c r="AO21">
        <v>7314.8033333333333</v>
      </c>
      <c r="AP21">
        <v>95</v>
      </c>
      <c r="AQ21">
        <v>8567.375</v>
      </c>
      <c r="AR21">
        <v>95</v>
      </c>
      <c r="AS21">
        <v>5242.8</v>
      </c>
      <c r="AT21">
        <v>95</v>
      </c>
      <c r="AU21">
        <v>10215.334999999999</v>
      </c>
      <c r="AV21">
        <v>95</v>
      </c>
      <c r="AW21">
        <v>5920.2449999999999</v>
      </c>
      <c r="AX21">
        <v>95</v>
      </c>
      <c r="AY21">
        <v>13536.764999999999</v>
      </c>
    </row>
    <row r="22" spans="2:56" x14ac:dyDescent="0.65">
      <c r="B22">
        <v>100</v>
      </c>
      <c r="C22">
        <v>5834.46</v>
      </c>
      <c r="D22">
        <v>100</v>
      </c>
      <c r="E22">
        <v>3382.0266666666666</v>
      </c>
      <c r="F22">
        <v>100</v>
      </c>
      <c r="G22">
        <v>4256.0233333333335</v>
      </c>
      <c r="H22">
        <v>100</v>
      </c>
      <c r="I22">
        <v>4879.9666666666672</v>
      </c>
      <c r="J22">
        <v>100</v>
      </c>
      <c r="K22">
        <v>6205.63</v>
      </c>
      <c r="L22">
        <v>100</v>
      </c>
      <c r="M22">
        <v>5116.7866666666669</v>
      </c>
      <c r="N22">
        <v>100</v>
      </c>
      <c r="O22">
        <v>3496.3199999999997</v>
      </c>
      <c r="P22">
        <v>100</v>
      </c>
      <c r="Q22">
        <v>3394.054000000001</v>
      </c>
      <c r="R22">
        <v>100</v>
      </c>
      <c r="S22">
        <v>4246.3933333333334</v>
      </c>
      <c r="T22">
        <v>100</v>
      </c>
      <c r="U22">
        <v>6654.5233333333335</v>
      </c>
      <c r="V22">
        <v>100</v>
      </c>
      <c r="W22">
        <v>7030.06</v>
      </c>
      <c r="X22">
        <v>100</v>
      </c>
      <c r="Y22">
        <v>15684.529999999999</v>
      </c>
      <c r="Z22">
        <v>100</v>
      </c>
      <c r="AA22">
        <v>6257.0024999999996</v>
      </c>
      <c r="AB22">
        <v>100</v>
      </c>
      <c r="AC22">
        <v>24435.605</v>
      </c>
      <c r="AD22">
        <v>100</v>
      </c>
      <c r="AE22">
        <v>6133.3133333333326</v>
      </c>
      <c r="AF22">
        <v>100</v>
      </c>
      <c r="AG22">
        <v>4762.0733333333337</v>
      </c>
      <c r="AH22">
        <v>100</v>
      </c>
      <c r="AI22">
        <v>10052.369999999999</v>
      </c>
      <c r="AJ22">
        <v>100</v>
      </c>
      <c r="AK22">
        <v>17152</v>
      </c>
      <c r="AL22">
        <v>100</v>
      </c>
      <c r="AM22">
        <v>5335.34</v>
      </c>
      <c r="AN22">
        <v>100</v>
      </c>
      <c r="AO22">
        <v>7772.9633333333331</v>
      </c>
      <c r="AP22">
        <v>100</v>
      </c>
      <c r="AQ22">
        <v>6201.16</v>
      </c>
      <c r="AR22">
        <v>100</v>
      </c>
      <c r="AS22">
        <v>5294</v>
      </c>
      <c r="AT22">
        <v>100</v>
      </c>
      <c r="AU22">
        <v>9471.07</v>
      </c>
      <c r="AV22">
        <v>100</v>
      </c>
      <c r="AW22">
        <v>6560.54</v>
      </c>
      <c r="AX22">
        <v>100</v>
      </c>
      <c r="AY22">
        <v>12248.253333333334</v>
      </c>
    </row>
    <row r="24" spans="2:56" x14ac:dyDescent="0.65">
      <c r="B24">
        <v>0</v>
      </c>
      <c r="D24">
        <v>0</v>
      </c>
      <c r="F24">
        <v>0</v>
      </c>
      <c r="H24">
        <v>0</v>
      </c>
      <c r="J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  <c r="AJ24">
        <v>0</v>
      </c>
      <c r="AL24">
        <v>0</v>
      </c>
      <c r="AN24">
        <v>0</v>
      </c>
      <c r="AP24">
        <v>0</v>
      </c>
      <c r="AR24">
        <v>0</v>
      </c>
      <c r="AT24">
        <v>0</v>
      </c>
      <c r="AV24">
        <v>0</v>
      </c>
      <c r="AX24">
        <v>0</v>
      </c>
      <c r="BB24" t="s">
        <v>3</v>
      </c>
      <c r="BC24" t="s">
        <v>4</v>
      </c>
      <c r="BD24" t="s">
        <v>5</v>
      </c>
    </row>
    <row r="25" spans="2:56" x14ac:dyDescent="0.65">
      <c r="B25">
        <v>5</v>
      </c>
      <c r="C25">
        <v>1</v>
      </c>
      <c r="D25">
        <v>5</v>
      </c>
      <c r="E25">
        <v>1</v>
      </c>
      <c r="F25">
        <v>5</v>
      </c>
      <c r="G25">
        <v>1</v>
      </c>
      <c r="H25">
        <v>5</v>
      </c>
      <c r="I25">
        <v>1</v>
      </c>
      <c r="J25">
        <v>5</v>
      </c>
      <c r="K25">
        <v>1</v>
      </c>
      <c r="L25">
        <v>5</v>
      </c>
      <c r="M25">
        <v>1</v>
      </c>
      <c r="N25">
        <v>5</v>
      </c>
      <c r="O25">
        <v>1</v>
      </c>
      <c r="P25">
        <v>5</v>
      </c>
      <c r="Q25">
        <v>1</v>
      </c>
      <c r="R25">
        <v>5</v>
      </c>
      <c r="S25">
        <v>1</v>
      </c>
      <c r="T25">
        <v>5</v>
      </c>
      <c r="U25">
        <v>1</v>
      </c>
      <c r="V25">
        <v>5</v>
      </c>
      <c r="W25">
        <v>1</v>
      </c>
      <c r="X25">
        <v>5</v>
      </c>
      <c r="Y25">
        <v>1</v>
      </c>
      <c r="Z25">
        <v>5</v>
      </c>
      <c r="AA25">
        <v>1</v>
      </c>
      <c r="AB25">
        <v>5</v>
      </c>
      <c r="AC25">
        <v>1</v>
      </c>
      <c r="AD25">
        <v>5</v>
      </c>
      <c r="AE25">
        <v>1</v>
      </c>
      <c r="AF25">
        <v>5</v>
      </c>
      <c r="AG25">
        <v>1</v>
      </c>
      <c r="AH25">
        <v>5</v>
      </c>
      <c r="AI25">
        <v>1</v>
      </c>
      <c r="AJ25">
        <v>5</v>
      </c>
      <c r="AK25">
        <v>1</v>
      </c>
      <c r="AL25">
        <v>5</v>
      </c>
      <c r="AM25">
        <v>1</v>
      </c>
      <c r="AN25">
        <v>5</v>
      </c>
      <c r="AO25">
        <v>1</v>
      </c>
      <c r="AP25">
        <v>5</v>
      </c>
      <c r="AQ25">
        <v>1</v>
      </c>
      <c r="AR25">
        <v>5</v>
      </c>
      <c r="AS25">
        <v>1</v>
      </c>
      <c r="AT25">
        <v>5</v>
      </c>
      <c r="AU25">
        <v>1</v>
      </c>
      <c r="AV25">
        <v>5</v>
      </c>
      <c r="AW25">
        <v>1</v>
      </c>
      <c r="AX25">
        <v>5</v>
      </c>
      <c r="AY25">
        <v>1</v>
      </c>
      <c r="BA25" s="3" t="s">
        <v>6</v>
      </c>
      <c r="BB25" s="3">
        <f>AVERAGE(C25,E25,G25,I25,K25,M25,O25,Q25,S25,U25,W25,Y25,AA25,AC25,AE25,AG25,AI25,AK25,AM25,AO25,AQ25,AS25,AU25,AW25,AY25)</f>
        <v>1</v>
      </c>
      <c r="BC25" s="3">
        <f>_xlfn.STDEV.P(C25,E25,G25,I25,K25,M25,O25,Q25,S25,U25,W25,Y25,AA25,AC25,AE25,AG25,AI25,AK25,AM25,AO25,AQ25,AS25,AU25,AW25,AY25)</f>
        <v>0</v>
      </c>
      <c r="BD25" s="3">
        <f>BC25/(SQRT(25))</f>
        <v>0</v>
      </c>
    </row>
    <row r="26" spans="2:56" x14ac:dyDescent="0.65">
      <c r="B26">
        <v>10</v>
      </c>
      <c r="C26">
        <f>C4/C$3</f>
        <v>0.68322194890268728</v>
      </c>
      <c r="D26">
        <v>10</v>
      </c>
      <c r="E26">
        <f>E4/E$3</f>
        <v>0.8193444997696423</v>
      </c>
      <c r="F26">
        <v>10</v>
      </c>
      <c r="G26">
        <f>G4/G$3</f>
        <v>0.85528977957622032</v>
      </c>
      <c r="H26">
        <v>10</v>
      </c>
      <c r="I26">
        <f>I4/I$3</f>
        <v>0.77247973120843627</v>
      </c>
      <c r="J26">
        <v>10</v>
      </c>
      <c r="K26">
        <f>K4/K$3</f>
        <v>0.9881425827110476</v>
      </c>
      <c r="L26">
        <v>10</v>
      </c>
      <c r="M26">
        <f>M4/M$3</f>
        <v>0.82046344830649165</v>
      </c>
      <c r="N26">
        <v>10</v>
      </c>
      <c r="O26">
        <f>O4/O$3</f>
        <v>0.93025597683480765</v>
      </c>
      <c r="P26">
        <v>10</v>
      </c>
      <c r="Q26">
        <f>Q4/Q$3</f>
        <v>0.71974825301588685</v>
      </c>
      <c r="R26">
        <v>10</v>
      </c>
      <c r="S26">
        <f>S4/S$3</f>
        <v>0.77615570330632011</v>
      </c>
      <c r="T26">
        <v>10</v>
      </c>
      <c r="U26">
        <f>U4/U$3</f>
        <v>0.86101671323853646</v>
      </c>
      <c r="V26">
        <v>10</v>
      </c>
      <c r="W26">
        <f>W4/W$3</f>
        <v>0.77842369702459535</v>
      </c>
      <c r="X26">
        <v>10</v>
      </c>
      <c r="Y26">
        <f>Y4/Y$3</f>
        <v>0.90058593790439811</v>
      </c>
      <c r="Z26">
        <v>10</v>
      </c>
      <c r="AA26">
        <f>AA4/AA$3</f>
        <v>0.57371196761071486</v>
      </c>
      <c r="AB26">
        <v>10</v>
      </c>
      <c r="AC26">
        <f>AC4/AC$3</f>
        <v>0.99758453646281753</v>
      </c>
      <c r="AD26">
        <v>10</v>
      </c>
      <c r="AE26">
        <f>AE4/AE$3</f>
        <v>0.75324630867151354</v>
      </c>
      <c r="AF26">
        <v>10</v>
      </c>
      <c r="AG26">
        <f>AG4/AG$3</f>
        <v>0.89019208558885177</v>
      </c>
      <c r="AH26">
        <v>10</v>
      </c>
      <c r="AI26">
        <f>AI4/AI$3</f>
        <v>0.86611466935526171</v>
      </c>
      <c r="AJ26">
        <v>10</v>
      </c>
      <c r="AK26">
        <f>AK4/AK$3</f>
        <v>0.90214971530730326</v>
      </c>
      <c r="AL26">
        <v>10</v>
      </c>
      <c r="AM26">
        <f>AM4/AM$3</f>
        <v>0.64997154240182131</v>
      </c>
      <c r="AN26">
        <v>10</v>
      </c>
      <c r="AO26">
        <f>AO4/AO$3</f>
        <v>0.93655862157555303</v>
      </c>
      <c r="AP26">
        <v>10</v>
      </c>
      <c r="AQ26">
        <f>AQ4/AQ$3</f>
        <v>0.79232044959916248</v>
      </c>
      <c r="AR26">
        <v>10</v>
      </c>
      <c r="AS26">
        <f>AS4/AS$3</f>
        <v>0.949978389703243</v>
      </c>
      <c r="AT26">
        <v>10</v>
      </c>
      <c r="AU26">
        <f>AU4/AU$3</f>
        <v>0.95875850881991154</v>
      </c>
      <c r="AV26">
        <v>10</v>
      </c>
      <c r="AW26">
        <f>AW4/AW$3</f>
        <v>1.0953569546236537</v>
      </c>
      <c r="AX26">
        <v>10</v>
      </c>
      <c r="AY26">
        <f>AY4/AY$3</f>
        <v>0.96028585449369708</v>
      </c>
      <c r="BA26" s="3"/>
      <c r="BB26" s="3">
        <f t="shared" ref="BB26:BB44" si="0">AVERAGE(C26,E26,G26,I26,K26,M26,O26,Q26,S26,U26,W26,Y26,AA26,AC26,AE26,AG26,AI26,AK26,AM26,AO26,AQ26,AS26,AU26,AW26,AY26)</f>
        <v>0.84925431504050308</v>
      </c>
      <c r="BC26" s="3">
        <f t="shared" ref="BC26:BC44" si="1">_xlfn.STDEV.P(C26,E26,G26,I26,K26,M26,O26,Q26,S26,U26,W26,Y26,AA26,AC26,AE26,AG26,AI26,AK26,AM26,AO26,AQ26,AS26,AU26,AW26,AY26)</f>
        <v>0.11806556781487354</v>
      </c>
      <c r="BD26" s="3">
        <f t="shared" ref="BD26:BD44" si="2">BC26/(SQRT(25))</f>
        <v>2.3613113562974707E-2</v>
      </c>
    </row>
    <row r="27" spans="2:56" x14ac:dyDescent="0.65">
      <c r="B27">
        <v>15</v>
      </c>
      <c r="C27">
        <f t="shared" ref="C27:E44" si="3">C5/C$3</f>
        <v>0.66231483032608296</v>
      </c>
      <c r="D27">
        <v>15</v>
      </c>
      <c r="E27">
        <f t="shared" si="3"/>
        <v>0.69318119396108713</v>
      </c>
      <c r="F27">
        <v>15</v>
      </c>
      <c r="G27">
        <f t="shared" ref="G27" si="4">G5/G$3</f>
        <v>0.73388932433276777</v>
      </c>
      <c r="H27">
        <v>15</v>
      </c>
      <c r="I27">
        <f t="shared" ref="I27" si="5">I5/I$3</f>
        <v>0.62685689202164196</v>
      </c>
      <c r="J27">
        <v>15</v>
      </c>
      <c r="K27">
        <f t="shared" ref="K27" si="6">K5/K$3</f>
        <v>0.89096380370663986</v>
      </c>
      <c r="L27">
        <v>15</v>
      </c>
      <c r="M27">
        <f t="shared" ref="M27:M44" si="7">M5/M$3</f>
        <v>0.61488816581386685</v>
      </c>
      <c r="N27">
        <v>15</v>
      </c>
      <c r="O27">
        <f t="shared" ref="O27" si="8">O5/O$3</f>
        <v>0.69224611558161886</v>
      </c>
      <c r="P27">
        <v>15</v>
      </c>
      <c r="Q27">
        <f t="shared" ref="Q27" si="9">Q5/Q$3</f>
        <v>0.55402440682364162</v>
      </c>
      <c r="R27">
        <v>15</v>
      </c>
      <c r="S27">
        <f t="shared" ref="S27:S44" si="10">S5/S$3</f>
        <v>0.61384630561528131</v>
      </c>
      <c r="T27">
        <v>15</v>
      </c>
      <c r="U27">
        <f t="shared" ref="U27" si="11">U5/U$3</f>
        <v>0.68935248920698367</v>
      </c>
      <c r="V27">
        <v>15</v>
      </c>
      <c r="W27">
        <f t="shared" ref="W27" si="12">W5/W$3</f>
        <v>0.61243017423089108</v>
      </c>
      <c r="X27">
        <v>15</v>
      </c>
      <c r="Y27">
        <f t="shared" ref="Y27:Y44" si="13">Y5/Y$3</f>
        <v>0.83853475807591615</v>
      </c>
      <c r="Z27">
        <v>15</v>
      </c>
      <c r="AA27">
        <f t="shared" ref="AA27" si="14">AA5/AA$3</f>
        <v>0.43288473304367242</v>
      </c>
      <c r="AB27">
        <v>15</v>
      </c>
      <c r="AC27">
        <f t="shared" ref="AC27" si="15">AC5/AC$3</f>
        <v>0.88703777987876631</v>
      </c>
      <c r="AD27">
        <v>15</v>
      </c>
      <c r="AE27">
        <f t="shared" ref="AE27:AE44" si="16">AE5/AE$3</f>
        <v>0.58844042192270529</v>
      </c>
      <c r="AF27">
        <v>15</v>
      </c>
      <c r="AG27">
        <f t="shared" ref="AG27:AG44" si="17">AG5/AG$3</f>
        <v>0.62103647801199702</v>
      </c>
      <c r="AH27">
        <v>15</v>
      </c>
      <c r="AI27">
        <f t="shared" ref="AI27:AI44" si="18">AI5/AI$3</f>
        <v>0.58243656838919355</v>
      </c>
      <c r="AJ27">
        <v>15</v>
      </c>
      <c r="AK27">
        <f t="shared" ref="AK27:AK44" si="19">AK5/AK$3</f>
        <v>0.73628945462945894</v>
      </c>
      <c r="AL27">
        <v>15</v>
      </c>
      <c r="AM27">
        <f t="shared" ref="AM27:AM44" si="20">AM5/AM$3</f>
        <v>0.54752418895845201</v>
      </c>
      <c r="AN27">
        <v>15</v>
      </c>
      <c r="AO27">
        <f t="shared" ref="AO27:AO44" si="21">AO5/AO$3</f>
        <v>0.72272900782483451</v>
      </c>
      <c r="AP27">
        <v>15</v>
      </c>
      <c r="AQ27">
        <f t="shared" ref="AQ27:AS44" si="22">AQ5/AQ$3</f>
        <v>0.60517893054905092</v>
      </c>
      <c r="AR27">
        <v>15</v>
      </c>
      <c r="AS27">
        <f t="shared" si="22"/>
        <v>0.94822465917998089</v>
      </c>
      <c r="AT27">
        <v>15</v>
      </c>
      <c r="AU27">
        <f t="shared" ref="AU27" si="23">AU5/AU$3</f>
        <v>0.68113227649707564</v>
      </c>
      <c r="AV27">
        <v>15</v>
      </c>
      <c r="AW27">
        <f t="shared" ref="AW27" si="24">AW5/AW$3</f>
        <v>0.85120581355627445</v>
      </c>
      <c r="AX27">
        <v>15</v>
      </c>
      <c r="AY27">
        <f t="shared" ref="AY27" si="25">AY5/AY$3</f>
        <v>0.77762276948474307</v>
      </c>
      <c r="BB27" s="3">
        <f t="shared" si="0"/>
        <v>0.68817086166490493</v>
      </c>
      <c r="BC27" s="3">
        <f t="shared" si="1"/>
        <v>0.12127856745165169</v>
      </c>
      <c r="BD27" s="3">
        <f t="shared" si="2"/>
        <v>2.4255713490330337E-2</v>
      </c>
    </row>
    <row r="28" spans="2:56" x14ac:dyDescent="0.65">
      <c r="B28">
        <v>20</v>
      </c>
      <c r="C28">
        <f t="shared" si="3"/>
        <v>0.57923677358385206</v>
      </c>
      <c r="D28">
        <v>20</v>
      </c>
      <c r="E28">
        <f t="shared" si="3"/>
        <v>0.66640544707091465</v>
      </c>
      <c r="F28">
        <v>20</v>
      </c>
      <c r="G28">
        <f t="shared" ref="G28" si="26">G6/G$3</f>
        <v>0.69703223125676561</v>
      </c>
      <c r="H28">
        <v>20</v>
      </c>
      <c r="I28">
        <f t="shared" ref="I28" si="27">I6/I$3</f>
        <v>0.58078400069491798</v>
      </c>
      <c r="J28">
        <v>20</v>
      </c>
      <c r="K28">
        <f t="shared" ref="K28" si="28">K6/K$3</f>
        <v>0.74596967306137563</v>
      </c>
      <c r="L28">
        <v>20</v>
      </c>
      <c r="M28">
        <f t="shared" si="7"/>
        <v>0.48953214411262785</v>
      </c>
      <c r="N28">
        <v>20</v>
      </c>
      <c r="O28">
        <f t="shared" ref="O28" si="29">O6/O$3</f>
        <v>0.64541701540273766</v>
      </c>
      <c r="P28">
        <v>20</v>
      </c>
      <c r="Q28">
        <f t="shared" ref="Q28" si="30">Q6/Q$3</f>
        <v>0.48902672908122113</v>
      </c>
      <c r="R28">
        <v>20</v>
      </c>
      <c r="S28">
        <f t="shared" si="10"/>
        <v>0.56050777911368155</v>
      </c>
      <c r="T28">
        <v>20</v>
      </c>
      <c r="U28">
        <f t="shared" ref="U28" si="31">U6/U$3</f>
        <v>0.56672370697268037</v>
      </c>
      <c r="V28">
        <v>20</v>
      </c>
      <c r="W28">
        <f t="shared" ref="W28" si="32">W6/W$3</f>
        <v>0.50808225991549671</v>
      </c>
      <c r="X28">
        <v>20</v>
      </c>
      <c r="Y28">
        <f t="shared" si="13"/>
        <v>0.80671164209243584</v>
      </c>
      <c r="Z28">
        <v>20</v>
      </c>
      <c r="AA28">
        <f t="shared" ref="AA28" si="33">AA6/AA$3</f>
        <v>0.39099419096019811</v>
      </c>
      <c r="AB28">
        <v>20</v>
      </c>
      <c r="AC28">
        <f t="shared" ref="AC28" si="34">AC6/AC$3</f>
        <v>0.8654443807145874</v>
      </c>
      <c r="AD28">
        <v>20</v>
      </c>
      <c r="AE28">
        <f t="shared" si="16"/>
        <v>0.62202876072423474</v>
      </c>
      <c r="AF28">
        <v>20</v>
      </c>
      <c r="AG28">
        <f t="shared" si="17"/>
        <v>0.59325935395407514</v>
      </c>
      <c r="AH28">
        <v>20</v>
      </c>
      <c r="AI28">
        <f t="shared" si="18"/>
        <v>0.47800412613862192</v>
      </c>
      <c r="AJ28">
        <v>20</v>
      </c>
      <c r="AK28">
        <f t="shared" si="19"/>
        <v>0.57991609085296192</v>
      </c>
      <c r="AL28">
        <v>20</v>
      </c>
      <c r="AM28">
        <f t="shared" si="20"/>
        <v>0.42942515651679003</v>
      </c>
      <c r="AN28">
        <v>20</v>
      </c>
      <c r="AO28">
        <f t="shared" si="21"/>
        <v>0.62086517761891447</v>
      </c>
      <c r="AP28">
        <v>20</v>
      </c>
      <c r="AQ28">
        <f t="shared" si="22"/>
        <v>0.58414226287225535</v>
      </c>
      <c r="AR28">
        <v>20</v>
      </c>
      <c r="AS28">
        <f t="shared" si="22"/>
        <v>0.92544667384568058</v>
      </c>
      <c r="AT28">
        <v>20</v>
      </c>
      <c r="AU28">
        <f t="shared" ref="AU28" si="35">AU6/AU$3</f>
        <v>0.49005424539964243</v>
      </c>
      <c r="AV28">
        <v>20</v>
      </c>
      <c r="AW28">
        <f t="shared" ref="AW28" si="36">AW6/AW$3</f>
        <v>0.71530374933849517</v>
      </c>
      <c r="AX28">
        <v>20</v>
      </c>
      <c r="AY28">
        <f t="shared" ref="AY28" si="37">AY6/AY$3</f>
        <v>0.60433291625104268</v>
      </c>
      <c r="BB28" s="3">
        <f t="shared" si="0"/>
        <v>0.6093858595018482</v>
      </c>
      <c r="BC28" s="3">
        <f t="shared" si="1"/>
        <v>0.12731342004513965</v>
      </c>
      <c r="BD28" s="3">
        <f t="shared" si="2"/>
        <v>2.546268400902793E-2</v>
      </c>
    </row>
    <row r="29" spans="2:56" x14ac:dyDescent="0.65">
      <c r="B29">
        <v>25</v>
      </c>
      <c r="C29">
        <f t="shared" si="3"/>
        <v>0.56979948976634143</v>
      </c>
      <c r="D29">
        <v>25</v>
      </c>
      <c r="E29">
        <f t="shared" si="3"/>
        <v>0.66953565226636425</v>
      </c>
      <c r="F29">
        <v>25</v>
      </c>
      <c r="G29">
        <f t="shared" ref="G29" si="38">G7/G$3</f>
        <v>0.66673812122926912</v>
      </c>
      <c r="H29">
        <v>25</v>
      </c>
      <c r="I29">
        <f t="shared" ref="I29" si="39">I7/I$3</f>
        <v>0.58274056579308564</v>
      </c>
      <c r="J29">
        <v>25</v>
      </c>
      <c r="K29">
        <f t="shared" ref="K29" si="40">K7/K$3</f>
        <v>0.56169457532003153</v>
      </c>
      <c r="L29">
        <v>25</v>
      </c>
      <c r="M29">
        <f t="shared" si="7"/>
        <v>0.46339824287614578</v>
      </c>
      <c r="N29">
        <v>25</v>
      </c>
      <c r="O29">
        <f t="shared" ref="O29" si="41">O7/O$3</f>
        <v>0.67467619969767079</v>
      </c>
      <c r="P29">
        <v>25</v>
      </c>
      <c r="Q29">
        <f t="shared" ref="Q29" si="42">Q7/Q$3</f>
        <v>0.44023194510868607</v>
      </c>
      <c r="R29">
        <v>25</v>
      </c>
      <c r="S29">
        <f t="shared" si="10"/>
        <v>0.54607380175563724</v>
      </c>
      <c r="T29">
        <v>25</v>
      </c>
      <c r="U29">
        <f t="shared" ref="U29" si="43">U7/U$3</f>
        <v>0.47241058259479196</v>
      </c>
      <c r="V29">
        <v>25</v>
      </c>
      <c r="W29">
        <f t="shared" ref="W29" si="44">W7/W$3</f>
        <v>0.50334621837709759</v>
      </c>
      <c r="X29">
        <v>25</v>
      </c>
      <c r="Y29">
        <f t="shared" si="13"/>
        <v>0.74496539316604682</v>
      </c>
      <c r="Z29">
        <v>25</v>
      </c>
      <c r="AA29">
        <f t="shared" ref="AA29" si="45">AA7/AA$3</f>
        <v>0.36524502723691482</v>
      </c>
      <c r="AB29">
        <v>25</v>
      </c>
      <c r="AC29">
        <f t="shared" ref="AC29" si="46">AC7/AC$3</f>
        <v>0.90271613265451522</v>
      </c>
      <c r="AD29">
        <v>25</v>
      </c>
      <c r="AE29">
        <f t="shared" si="16"/>
        <v>0.62484054533119948</v>
      </c>
      <c r="AF29">
        <v>25</v>
      </c>
      <c r="AG29">
        <f t="shared" si="17"/>
        <v>0.58623470240032616</v>
      </c>
      <c r="AH29">
        <v>25</v>
      </c>
      <c r="AI29">
        <f t="shared" si="18"/>
        <v>0.45872792933501955</v>
      </c>
      <c r="AJ29">
        <v>25</v>
      </c>
      <c r="AK29">
        <f t="shared" si="19"/>
        <v>0.50075490284434432</v>
      </c>
      <c r="AL29">
        <v>25</v>
      </c>
      <c r="AM29">
        <f t="shared" si="20"/>
        <v>0.38129962293682412</v>
      </c>
      <c r="AN29">
        <v>25</v>
      </c>
      <c r="AO29">
        <f t="shared" si="21"/>
        <v>0.57595778834774736</v>
      </c>
      <c r="AP29">
        <v>25</v>
      </c>
      <c r="AQ29">
        <f t="shared" si="22"/>
        <v>0.57028595829086193</v>
      </c>
      <c r="AR29">
        <v>25</v>
      </c>
      <c r="AS29">
        <f t="shared" si="22"/>
        <v>0.84509446263616317</v>
      </c>
      <c r="AT29">
        <v>25</v>
      </c>
      <c r="AU29">
        <f t="shared" ref="AU29" si="47">AU7/AU$3</f>
        <v>0.48122031503215923</v>
      </c>
      <c r="AV29">
        <v>25</v>
      </c>
      <c r="AW29">
        <f t="shared" ref="AW29" si="48">AW7/AW$3</f>
        <v>0.60015997062904858</v>
      </c>
      <c r="AX29">
        <v>25</v>
      </c>
      <c r="AY29">
        <f t="shared" ref="AY29" si="49">AY7/AY$3</f>
        <v>0.48827903971906739</v>
      </c>
      <c r="BB29" s="3">
        <f t="shared" si="0"/>
        <v>0.57105708741381433</v>
      </c>
      <c r="BC29" s="3">
        <f t="shared" si="1"/>
        <v>0.12706592858192067</v>
      </c>
      <c r="BD29" s="3">
        <f t="shared" si="2"/>
        <v>2.5413185716384134E-2</v>
      </c>
    </row>
    <row r="30" spans="2:56" x14ac:dyDescent="0.65">
      <c r="B30">
        <v>30</v>
      </c>
      <c r="C30">
        <f t="shared" si="3"/>
        <v>0.64469789265008826</v>
      </c>
      <c r="D30">
        <v>30</v>
      </c>
      <c r="E30">
        <f t="shared" si="3"/>
        <v>0.72081723783534746</v>
      </c>
      <c r="F30">
        <v>30</v>
      </c>
      <c r="G30">
        <f t="shared" ref="G30" si="50">G8/G$3</f>
        <v>0.67938227699953835</v>
      </c>
      <c r="H30">
        <v>30</v>
      </c>
      <c r="I30">
        <f t="shared" ref="I30" si="51">I8/I$3</f>
        <v>0.56195944091152328</v>
      </c>
      <c r="J30">
        <v>30</v>
      </c>
      <c r="K30">
        <f t="shared" ref="K30" si="52">K8/K$3</f>
        <v>0.54023911999615104</v>
      </c>
      <c r="L30">
        <v>30</v>
      </c>
      <c r="M30">
        <f t="shared" si="7"/>
        <v>0.45955603387512417</v>
      </c>
      <c r="N30">
        <v>30</v>
      </c>
      <c r="O30">
        <f t="shared" ref="O30" si="53">O8/O$3</f>
        <v>0.64769588026454705</v>
      </c>
      <c r="P30">
        <v>30</v>
      </c>
      <c r="Q30">
        <f t="shared" ref="Q30" si="54">Q8/Q$3</f>
        <v>0.41942916401257579</v>
      </c>
      <c r="R30">
        <v>30</v>
      </c>
      <c r="S30">
        <f t="shared" si="10"/>
        <v>0.55757632865846862</v>
      </c>
      <c r="T30">
        <v>30</v>
      </c>
      <c r="U30">
        <f t="shared" ref="U30" si="55">U8/U$3</f>
        <v>0.50755750914379894</v>
      </c>
      <c r="V30">
        <v>30</v>
      </c>
      <c r="W30">
        <f t="shared" ref="W30" si="56">W8/W$3</f>
        <v>0.48290234711297597</v>
      </c>
      <c r="X30">
        <v>30</v>
      </c>
      <c r="Y30">
        <f t="shared" si="13"/>
        <v>0.69089512089851468</v>
      </c>
      <c r="Z30">
        <v>30</v>
      </c>
      <c r="AA30">
        <f t="shared" ref="AA30" si="57">AA8/AA$3</f>
        <v>0.35418204710740525</v>
      </c>
      <c r="AB30">
        <v>30</v>
      </c>
      <c r="AC30">
        <f t="shared" ref="AC30" si="58">AC8/AC$3</f>
        <v>0.93588183895859445</v>
      </c>
      <c r="AD30">
        <v>30</v>
      </c>
      <c r="AE30">
        <f t="shared" si="16"/>
        <v>0.50057452122692847</v>
      </c>
      <c r="AF30">
        <v>30</v>
      </c>
      <c r="AG30">
        <f t="shared" si="17"/>
        <v>0.5574735942815251</v>
      </c>
      <c r="AH30">
        <v>30</v>
      </c>
      <c r="AI30">
        <f t="shared" si="18"/>
        <v>0.47357906586863574</v>
      </c>
      <c r="AJ30">
        <v>30</v>
      </c>
      <c r="AK30">
        <f t="shared" si="19"/>
        <v>0.51389218460861408</v>
      </c>
      <c r="AL30">
        <v>30</v>
      </c>
      <c r="AM30">
        <f t="shared" si="20"/>
        <v>0.43015598321001708</v>
      </c>
      <c r="AN30">
        <v>30</v>
      </c>
      <c r="AO30">
        <f t="shared" si="21"/>
        <v>0.57228702174354695</v>
      </c>
      <c r="AP30">
        <v>30</v>
      </c>
      <c r="AQ30">
        <f t="shared" si="22"/>
        <v>0.49486569877958064</v>
      </c>
      <c r="AR30">
        <v>30</v>
      </c>
      <c r="AS30">
        <f t="shared" si="22"/>
        <v>0.78940216395988538</v>
      </c>
      <c r="AT30">
        <v>30</v>
      </c>
      <c r="AU30">
        <f t="shared" ref="AU30" si="59">AU8/AU$3</f>
        <v>0.50223358912257643</v>
      </c>
      <c r="AV30">
        <v>30</v>
      </c>
      <c r="AW30">
        <f t="shared" ref="AW30" si="60">AW8/AW$3</f>
        <v>0.5683332871948511</v>
      </c>
      <c r="AX30">
        <v>30</v>
      </c>
      <c r="AY30">
        <f t="shared" ref="AY30" si="61">AY8/AY$3</f>
        <v>0.47921005197487004</v>
      </c>
      <c r="BB30" s="3">
        <f t="shared" si="0"/>
        <v>0.56339117601582744</v>
      </c>
      <c r="BC30" s="3">
        <f t="shared" si="1"/>
        <v>0.12511761107292649</v>
      </c>
      <c r="BD30" s="3">
        <f t="shared" si="2"/>
        <v>2.5023522214585297E-2</v>
      </c>
    </row>
    <row r="31" spans="2:56" x14ac:dyDescent="0.65">
      <c r="B31">
        <v>35</v>
      </c>
      <c r="C31">
        <f t="shared" si="3"/>
        <v>0.6385805358655432</v>
      </c>
      <c r="D31">
        <v>35</v>
      </c>
      <c r="E31">
        <f t="shared" si="3"/>
        <v>0.75282763936633934</v>
      </c>
      <c r="F31">
        <v>35</v>
      </c>
      <c r="G31">
        <f t="shared" ref="G31" si="62">G9/G$3</f>
        <v>0.66675437629564305</v>
      </c>
      <c r="H31">
        <v>35</v>
      </c>
      <c r="I31">
        <f t="shared" ref="I31" si="63">I9/I$3</f>
        <v>0.58442641649620519</v>
      </c>
      <c r="J31">
        <v>35</v>
      </c>
      <c r="K31">
        <f t="shared" ref="K31" si="64">K9/K$3</f>
        <v>0.53860441115105073</v>
      </c>
      <c r="L31">
        <v>35</v>
      </c>
      <c r="M31">
        <f t="shared" si="7"/>
        <v>0.43668776740662341</v>
      </c>
      <c r="N31">
        <v>35</v>
      </c>
      <c r="O31">
        <f t="shared" ref="O31" si="65">O9/O$3</f>
        <v>0.6272882100767857</v>
      </c>
      <c r="P31">
        <v>35</v>
      </c>
      <c r="Q31">
        <f t="shared" ref="Q31" si="66">Q9/Q$3</f>
        <v>0.42044893299222935</v>
      </c>
      <c r="R31">
        <v>35</v>
      </c>
      <c r="S31">
        <f t="shared" si="10"/>
        <v>0.56585062631654137</v>
      </c>
      <c r="T31">
        <v>35</v>
      </c>
      <c r="U31">
        <f t="shared" ref="U31" si="67">U9/U$3</f>
        <v>0.58816633935746021</v>
      </c>
      <c r="V31">
        <v>35</v>
      </c>
      <c r="W31">
        <f t="shared" ref="W31" si="68">W9/W$3</f>
        <v>0.53561686301498801</v>
      </c>
      <c r="X31">
        <v>35</v>
      </c>
      <c r="Y31">
        <f t="shared" si="13"/>
        <v>0.66239593997679891</v>
      </c>
      <c r="Z31">
        <v>35</v>
      </c>
      <c r="AA31">
        <f t="shared" ref="AA31" si="69">AA9/AA$3</f>
        <v>0.38269854175739981</v>
      </c>
      <c r="AB31">
        <v>35</v>
      </c>
      <c r="AC31">
        <f t="shared" ref="AC31" si="70">AC9/AC$3</f>
        <v>1.045120796548962</v>
      </c>
      <c r="AD31">
        <v>35</v>
      </c>
      <c r="AE31">
        <f t="shared" si="16"/>
        <v>0.42798591179651291</v>
      </c>
      <c r="AF31">
        <v>35</v>
      </c>
      <c r="AG31">
        <f t="shared" si="17"/>
        <v>0.56305290823682574</v>
      </c>
      <c r="AH31">
        <v>35</v>
      </c>
      <c r="AI31">
        <f t="shared" si="18"/>
        <v>0.4899590494340158</v>
      </c>
      <c r="AJ31">
        <v>35</v>
      </c>
      <c r="AK31">
        <f t="shared" si="19"/>
        <v>0.57298633834134349</v>
      </c>
      <c r="AL31">
        <v>35</v>
      </c>
      <c r="AM31">
        <f t="shared" si="20"/>
        <v>0.45767341348890167</v>
      </c>
      <c r="AN31">
        <v>35</v>
      </c>
      <c r="AO31">
        <f t="shared" si="21"/>
        <v>0.60483583699491372</v>
      </c>
      <c r="AP31">
        <v>35</v>
      </c>
      <c r="AQ31">
        <f t="shared" si="22"/>
        <v>0.48814678090305513</v>
      </c>
      <c r="AR31">
        <v>35</v>
      </c>
      <c r="AS31">
        <f t="shared" si="22"/>
        <v>0.78666901083445051</v>
      </c>
      <c r="AT31">
        <v>35</v>
      </c>
      <c r="AU31">
        <f t="shared" ref="AU31" si="71">AU9/AU$3</f>
        <v>0.53494548696728905</v>
      </c>
      <c r="AV31">
        <v>35</v>
      </c>
      <c r="AW31">
        <f t="shared" ref="AW31" si="72">AW9/AW$3</f>
        <v>0.6620913418315939</v>
      </c>
      <c r="AX31">
        <v>35</v>
      </c>
      <c r="AY31">
        <f t="shared" ref="AY31" si="73">AY9/AY$3</f>
        <v>0.48363845236220243</v>
      </c>
      <c r="BB31" s="3">
        <f t="shared" si="0"/>
        <v>0.58069807711254695</v>
      </c>
      <c r="BC31" s="3">
        <f t="shared" si="1"/>
        <v>0.13731813927701667</v>
      </c>
      <c r="BD31" s="3">
        <f t="shared" si="2"/>
        <v>2.7463627855403332E-2</v>
      </c>
    </row>
    <row r="32" spans="2:56" x14ac:dyDescent="0.65">
      <c r="B32">
        <v>40</v>
      </c>
      <c r="C32">
        <f t="shared" si="3"/>
        <v>0.53961637074970747</v>
      </c>
      <c r="D32">
        <v>40</v>
      </c>
      <c r="E32">
        <f t="shared" si="3"/>
        <v>0.71397517454017079</v>
      </c>
      <c r="F32">
        <v>40</v>
      </c>
      <c r="G32">
        <f t="shared" ref="G32" si="74">G10/G$3</f>
        <v>0.70106907539658558</v>
      </c>
      <c r="H32">
        <v>40</v>
      </c>
      <c r="I32">
        <f t="shared" ref="I32" si="75">I10/I$3</f>
        <v>0.61351282288067954</v>
      </c>
      <c r="J32">
        <v>40</v>
      </c>
      <c r="K32">
        <f t="shared" ref="K32" si="76">K10/K$3</f>
        <v>0.54793861909633013</v>
      </c>
      <c r="L32">
        <v>40</v>
      </c>
      <c r="M32">
        <f t="shared" si="7"/>
        <v>0.37408733037604419</v>
      </c>
      <c r="N32">
        <v>40</v>
      </c>
      <c r="O32">
        <f t="shared" ref="O32" si="77">O10/O$3</f>
        <v>0.6082545144226299</v>
      </c>
      <c r="P32">
        <v>40</v>
      </c>
      <c r="Q32">
        <f t="shared" ref="Q32" si="78">Q10/Q$3</f>
        <v>0.41377960245802742</v>
      </c>
      <c r="R32">
        <v>40</v>
      </c>
      <c r="S32">
        <f t="shared" si="10"/>
        <v>0.58159440950554286</v>
      </c>
      <c r="T32">
        <v>40</v>
      </c>
      <c r="U32">
        <f t="shared" ref="U32" si="79">U10/U$3</f>
        <v>0.63593925265892426</v>
      </c>
      <c r="V32">
        <v>40</v>
      </c>
      <c r="W32">
        <f t="shared" ref="W32" si="80">W10/W$3</f>
        <v>0.56940394331559385</v>
      </c>
      <c r="X32">
        <v>40</v>
      </c>
      <c r="Y32">
        <f t="shared" si="13"/>
        <v>0.67393155129455407</v>
      </c>
      <c r="Z32">
        <v>40</v>
      </c>
      <c r="AA32">
        <f t="shared" ref="AA32" si="81">AA10/AA$3</f>
        <v>0.38119135882270205</v>
      </c>
      <c r="AB32">
        <v>40</v>
      </c>
      <c r="AC32">
        <f t="shared" ref="AC32" si="82">AC10/AC$3</f>
        <v>1.1971563249151635</v>
      </c>
      <c r="AD32">
        <v>40</v>
      </c>
      <c r="AE32">
        <f t="shared" si="16"/>
        <v>0.43945286891378349</v>
      </c>
      <c r="AF32">
        <v>40</v>
      </c>
      <c r="AG32">
        <f t="shared" si="17"/>
        <v>0.55374191465714429</v>
      </c>
      <c r="AH32">
        <v>40</v>
      </c>
      <c r="AI32">
        <f t="shared" si="18"/>
        <v>0.46326541911194774</v>
      </c>
      <c r="AJ32">
        <v>40</v>
      </c>
      <c r="AK32">
        <f t="shared" si="19"/>
        <v>0.56997716320503333</v>
      </c>
      <c r="AL32">
        <v>40</v>
      </c>
      <c r="AM32">
        <f t="shared" si="20"/>
        <v>0.57790818867387594</v>
      </c>
      <c r="AN32">
        <v>40</v>
      </c>
      <c r="AO32">
        <f t="shared" si="21"/>
        <v>0.55781417544064227</v>
      </c>
      <c r="AP32">
        <v>40</v>
      </c>
      <c r="AQ32">
        <f t="shared" si="22"/>
        <v>0.53170307721975818</v>
      </c>
      <c r="AR32">
        <v>40</v>
      </c>
      <c r="AS32">
        <f t="shared" si="22"/>
        <v>0.77702569061380578</v>
      </c>
      <c r="AT32">
        <v>40</v>
      </c>
      <c r="AU32">
        <f t="shared" ref="AU32" si="83">AU10/AU$3</f>
        <v>0.50532921161415356</v>
      </c>
      <c r="AV32">
        <v>40</v>
      </c>
      <c r="AW32">
        <f t="shared" ref="AW32" si="84">AW10/AW$3</f>
        <v>0.68118783567425645</v>
      </c>
      <c r="AX32">
        <v>40</v>
      </c>
      <c r="AY32">
        <f t="shared" ref="AY32" si="85">AY10/AY$3</f>
        <v>0.53373408233146091</v>
      </c>
      <c r="BB32" s="3">
        <f t="shared" si="0"/>
        <v>0.58970359911554082</v>
      </c>
      <c r="BC32" s="3">
        <f t="shared" si="1"/>
        <v>0.15888491706743146</v>
      </c>
      <c r="BD32" s="3">
        <f t="shared" si="2"/>
        <v>3.1776983413486296E-2</v>
      </c>
    </row>
    <row r="33" spans="2:56" x14ac:dyDescent="0.65">
      <c r="B33">
        <v>45</v>
      </c>
      <c r="C33">
        <f t="shared" si="3"/>
        <v>0.49902659395525123</v>
      </c>
      <c r="D33">
        <v>45</v>
      </c>
      <c r="E33">
        <f t="shared" si="3"/>
        <v>0.67329557536237017</v>
      </c>
      <c r="F33">
        <v>45</v>
      </c>
      <c r="G33">
        <f t="shared" ref="G33" si="86">G11/G$3</f>
        <v>0.66630888588283044</v>
      </c>
      <c r="H33">
        <v>45</v>
      </c>
      <c r="I33">
        <f t="shared" ref="I33" si="87">I11/I$3</f>
        <v>0.64545648898609875</v>
      </c>
      <c r="J33">
        <v>45</v>
      </c>
      <c r="K33">
        <f t="shared" ref="K33" si="88">K11/K$3</f>
        <v>0.56840416128288718</v>
      </c>
      <c r="L33">
        <v>45</v>
      </c>
      <c r="M33">
        <f t="shared" si="7"/>
        <v>0.3538023464667876</v>
      </c>
      <c r="N33">
        <v>45</v>
      </c>
      <c r="O33">
        <f t="shared" ref="O33" si="89">O11/O$3</f>
        <v>0.54958981344215718</v>
      </c>
      <c r="P33">
        <v>45</v>
      </c>
      <c r="Q33">
        <f t="shared" ref="Q33" si="90">Q11/Q$3</f>
        <v>0.39855760084452418</v>
      </c>
      <c r="R33">
        <v>45</v>
      </c>
      <c r="S33">
        <f t="shared" si="10"/>
        <v>0.59074481251953304</v>
      </c>
      <c r="T33">
        <v>45</v>
      </c>
      <c r="U33">
        <f t="shared" ref="U33" si="91">U11/U$3</f>
        <v>0.68678778082018732</v>
      </c>
      <c r="V33">
        <v>45</v>
      </c>
      <c r="W33">
        <f t="shared" ref="W33" si="92">W11/W$3</f>
        <v>0.52479133223552121</v>
      </c>
      <c r="X33">
        <v>45</v>
      </c>
      <c r="Y33">
        <f t="shared" si="13"/>
        <v>0.70286121182928618</v>
      </c>
      <c r="Z33">
        <v>45</v>
      </c>
      <c r="AA33">
        <f t="shared" ref="AA33" si="93">AA11/AA$3</f>
        <v>0.3405834589106444</v>
      </c>
      <c r="AB33">
        <v>45</v>
      </c>
      <c r="AC33">
        <f t="shared" ref="AC33" si="94">AC11/AC$3</f>
        <v>1.2374711246326902</v>
      </c>
      <c r="AD33">
        <v>45</v>
      </c>
      <c r="AE33">
        <f t="shared" si="16"/>
        <v>0.46347726469765671</v>
      </c>
      <c r="AF33">
        <v>45</v>
      </c>
      <c r="AG33">
        <f t="shared" si="17"/>
        <v>0.64541317339744031</v>
      </c>
      <c r="AH33">
        <v>45</v>
      </c>
      <c r="AI33">
        <f t="shared" si="18"/>
        <v>0.4673323076265572</v>
      </c>
      <c r="AJ33">
        <v>45</v>
      </c>
      <c r="AK33">
        <f t="shared" si="19"/>
        <v>0.72817456965761962</v>
      </c>
      <c r="AL33">
        <v>45</v>
      </c>
      <c r="AM33">
        <f t="shared" si="20"/>
        <v>0.50361037990893576</v>
      </c>
      <c r="AN33">
        <v>45</v>
      </c>
      <c r="AO33">
        <f t="shared" si="21"/>
        <v>0.50004555148730168</v>
      </c>
      <c r="AP33">
        <v>45</v>
      </c>
      <c r="AQ33">
        <f t="shared" si="22"/>
        <v>0.52580015978401606</v>
      </c>
      <c r="AR33">
        <v>45</v>
      </c>
      <c r="AS33">
        <f t="shared" si="22"/>
        <v>0.80457845270275219</v>
      </c>
      <c r="AT33">
        <v>45</v>
      </c>
      <c r="AU33">
        <f t="shared" ref="AU33" si="95">AU11/AU$3</f>
        <v>0.47471351791688687</v>
      </c>
      <c r="AV33">
        <v>45</v>
      </c>
      <c r="AW33">
        <f t="shared" ref="AW33" si="96">AW11/AW$3</f>
        <v>0.786632991845852</v>
      </c>
      <c r="AX33">
        <v>45</v>
      </c>
      <c r="AY33">
        <f t="shared" ref="AY33" si="97">AY11/AY$3</f>
        <v>0.58230685152453787</v>
      </c>
      <c r="BB33" s="3">
        <f t="shared" si="0"/>
        <v>0.59679065630881312</v>
      </c>
      <c r="BC33" s="3">
        <f t="shared" si="1"/>
        <v>0.17846433294817354</v>
      </c>
      <c r="BD33" s="3">
        <f t="shared" si="2"/>
        <v>3.5692866589634706E-2</v>
      </c>
    </row>
    <row r="34" spans="2:56" x14ac:dyDescent="0.65">
      <c r="B34">
        <v>50</v>
      </c>
      <c r="C34">
        <f t="shared" si="3"/>
        <v>0.5264743621052228</v>
      </c>
      <c r="D34">
        <v>50</v>
      </c>
      <c r="E34">
        <f t="shared" si="3"/>
        <v>0.68906067264415061</v>
      </c>
      <c r="F34">
        <v>50</v>
      </c>
      <c r="G34">
        <f t="shared" ref="G34" si="98">G12/G$3</f>
        <v>0.67405925073287498</v>
      </c>
      <c r="H34">
        <v>50</v>
      </c>
      <c r="I34">
        <f t="shared" ref="I34" si="99">I12/I$3</f>
        <v>0.64787942498913131</v>
      </c>
      <c r="J34">
        <v>50</v>
      </c>
      <c r="K34">
        <f t="shared" ref="K34" si="100">K12/K$3</f>
        <v>0.612767552483792</v>
      </c>
      <c r="L34">
        <v>50</v>
      </c>
      <c r="M34">
        <f t="shared" si="7"/>
        <v>0.34447415656686925</v>
      </c>
      <c r="N34">
        <v>50</v>
      </c>
      <c r="O34">
        <f t="shared" ref="O34" si="101">O12/O$3</f>
        <v>0.51897033053797437</v>
      </c>
      <c r="P34">
        <v>50</v>
      </c>
      <c r="Q34">
        <f t="shared" ref="Q34" si="102">Q12/Q$3</f>
        <v>0.42406539771795343</v>
      </c>
      <c r="R34">
        <v>50</v>
      </c>
      <c r="S34">
        <f t="shared" si="10"/>
        <v>0.57377453709831594</v>
      </c>
      <c r="T34">
        <v>50</v>
      </c>
      <c r="U34">
        <f t="shared" ref="U34" si="103">U12/U$3</f>
        <v>0.64751079301620795</v>
      </c>
      <c r="V34">
        <v>50</v>
      </c>
      <c r="W34">
        <f t="shared" ref="W34" si="104">W12/W$3</f>
        <v>0.50910185214768477</v>
      </c>
      <c r="X34">
        <v>50</v>
      </c>
      <c r="Y34">
        <f t="shared" si="13"/>
        <v>0.72248238600525272</v>
      </c>
      <c r="Z34">
        <v>50</v>
      </c>
      <c r="AA34">
        <f t="shared" ref="AA34" si="105">AA12/AA$3</f>
        <v>0.31170042215413446</v>
      </c>
      <c r="AB34">
        <v>50</v>
      </c>
      <c r="AC34">
        <f t="shared" ref="AC34" si="106">AC12/AC$3</f>
        <v>1.2148289239985963</v>
      </c>
      <c r="AD34">
        <v>50</v>
      </c>
      <c r="AE34">
        <f t="shared" si="16"/>
        <v>0.45366077777923697</v>
      </c>
      <c r="AF34">
        <v>50</v>
      </c>
      <c r="AG34">
        <f t="shared" si="17"/>
        <v>0.68518415732377647</v>
      </c>
      <c r="AH34">
        <v>50</v>
      </c>
      <c r="AI34">
        <f t="shared" si="18"/>
        <v>0.53696308232656709</v>
      </c>
      <c r="AJ34">
        <v>50</v>
      </c>
      <c r="AK34">
        <f t="shared" si="19"/>
        <v>0.86529757924313022</v>
      </c>
      <c r="AL34">
        <v>50</v>
      </c>
      <c r="AM34">
        <f t="shared" si="20"/>
        <v>0.47337809476380194</v>
      </c>
      <c r="AN34">
        <v>50</v>
      </c>
      <c r="AO34">
        <f t="shared" si="21"/>
        <v>0.51761954304570001</v>
      </c>
      <c r="AP34">
        <v>50</v>
      </c>
      <c r="AQ34">
        <f t="shared" si="22"/>
        <v>0.44018402710818472</v>
      </c>
      <c r="AR34">
        <v>50</v>
      </c>
      <c r="AS34">
        <f t="shared" si="22"/>
        <v>0.81782812854830089</v>
      </c>
      <c r="AT34">
        <v>50</v>
      </c>
      <c r="AU34">
        <f t="shared" ref="AU34" si="107">AU12/AU$3</f>
        <v>0.50878040375379596</v>
      </c>
      <c r="AV34">
        <v>50</v>
      </c>
      <c r="AW34">
        <f t="shared" ref="AW34" si="108">AW12/AW$3</f>
        <v>0.76380573136706353</v>
      </c>
      <c r="AX34">
        <v>50</v>
      </c>
      <c r="AY34">
        <f t="shared" ref="AY34" si="109">AY12/AY$3</f>
        <v>0.61977207036149073</v>
      </c>
      <c r="BB34" s="3">
        <f t="shared" si="0"/>
        <v>0.60398494631276856</v>
      </c>
      <c r="BC34" s="3">
        <f t="shared" si="1"/>
        <v>0.18389302641273167</v>
      </c>
      <c r="BD34" s="3">
        <f t="shared" si="2"/>
        <v>3.6778605282546332E-2</v>
      </c>
    </row>
    <row r="35" spans="2:56" x14ac:dyDescent="0.65">
      <c r="B35">
        <v>55</v>
      </c>
      <c r="C35">
        <f t="shared" si="3"/>
        <v>0.52030892461569289</v>
      </c>
      <c r="D35">
        <v>55</v>
      </c>
      <c r="E35">
        <f t="shared" si="3"/>
        <v>0.70735593790977058</v>
      </c>
      <c r="F35">
        <v>55</v>
      </c>
      <c r="G35">
        <f t="shared" ref="G35" si="110">G13/G$3</f>
        <v>0.70756856209206764</v>
      </c>
      <c r="H35">
        <v>55</v>
      </c>
      <c r="I35">
        <f t="shared" ref="I35" si="111">I13/I$3</f>
        <v>0.64249634092809493</v>
      </c>
      <c r="J35">
        <v>55</v>
      </c>
      <c r="K35">
        <f t="shared" ref="K35" si="112">K13/K$3</f>
        <v>0.67520786446365932</v>
      </c>
      <c r="L35">
        <v>55</v>
      </c>
      <c r="M35">
        <f t="shared" si="7"/>
        <v>0.33578846625504133</v>
      </c>
      <c r="N35">
        <v>55</v>
      </c>
      <c r="O35">
        <f t="shared" ref="O35" si="113">O13/O$3</f>
        <v>0.52486374220700249</v>
      </c>
      <c r="P35">
        <v>55</v>
      </c>
      <c r="Q35">
        <f t="shared" ref="Q35" si="114">Q13/Q$3</f>
        <v>0.4176339289308667</v>
      </c>
      <c r="R35">
        <v>55</v>
      </c>
      <c r="S35">
        <f t="shared" si="10"/>
        <v>0.58835483137355249</v>
      </c>
      <c r="T35">
        <v>55</v>
      </c>
      <c r="U35">
        <f t="shared" ref="U35" si="115">U13/U$3</f>
        <v>0.59638692743794675</v>
      </c>
      <c r="V35">
        <v>55</v>
      </c>
      <c r="W35">
        <f t="shared" ref="W35" si="116">W13/W$3</f>
        <v>0.52171992667052947</v>
      </c>
      <c r="X35">
        <v>55</v>
      </c>
      <c r="Y35">
        <f t="shared" si="13"/>
        <v>0.74554382073526382</v>
      </c>
      <c r="Z35">
        <v>55</v>
      </c>
      <c r="AA35">
        <f t="shared" ref="AA35" si="117">AA13/AA$3</f>
        <v>0.3288648299604095</v>
      </c>
      <c r="AB35">
        <v>55</v>
      </c>
      <c r="AC35">
        <f t="shared" ref="AC35" si="118">AC13/AC$3</f>
        <v>1.2706747456812251</v>
      </c>
      <c r="AD35">
        <v>55</v>
      </c>
      <c r="AE35">
        <f t="shared" si="16"/>
        <v>0.39845399212054416</v>
      </c>
      <c r="AF35">
        <v>55</v>
      </c>
      <c r="AG35">
        <f t="shared" si="17"/>
        <v>0.64059005296906979</v>
      </c>
      <c r="AH35">
        <v>55</v>
      </c>
      <c r="AI35">
        <f t="shared" si="18"/>
        <v>0.59147245258534442</v>
      </c>
      <c r="AJ35">
        <v>55</v>
      </c>
      <c r="AK35">
        <f t="shared" si="19"/>
        <v>0.7409517126623355</v>
      </c>
      <c r="AL35">
        <v>55</v>
      </c>
      <c r="AM35">
        <f t="shared" si="20"/>
        <v>0.40161834803642577</v>
      </c>
      <c r="AN35">
        <v>55</v>
      </c>
      <c r="AO35">
        <f t="shared" si="21"/>
        <v>0.55636176626803047</v>
      </c>
      <c r="AP35">
        <v>55</v>
      </c>
      <c r="AQ35">
        <f t="shared" si="22"/>
        <v>0.41396622496487512</v>
      </c>
      <c r="AR35">
        <v>55</v>
      </c>
      <c r="AS35">
        <f t="shared" si="22"/>
        <v>0.82129456665860856</v>
      </c>
      <c r="AT35">
        <v>55</v>
      </c>
      <c r="AU35">
        <f t="shared" ref="AU35" si="119">AU13/AU$3</f>
        <v>0.62290194790993858</v>
      </c>
      <c r="AV35">
        <v>55</v>
      </c>
      <c r="AW35">
        <f t="shared" ref="AW35" si="120">AW13/AW$3</f>
        <v>0.70836752284459603</v>
      </c>
      <c r="AX35">
        <v>55</v>
      </c>
      <c r="AY35">
        <f t="shared" ref="AY35" si="121">AY13/AY$3</f>
        <v>0.65577914180214558</v>
      </c>
      <c r="BB35" s="3">
        <f t="shared" si="0"/>
        <v>0.60538106312332152</v>
      </c>
      <c r="BC35" s="3">
        <f t="shared" si="1"/>
        <v>0.18953641789442494</v>
      </c>
      <c r="BD35" s="3">
        <f t="shared" si="2"/>
        <v>3.7907283578884989E-2</v>
      </c>
    </row>
    <row r="36" spans="2:56" x14ac:dyDescent="0.65">
      <c r="B36">
        <v>60</v>
      </c>
      <c r="C36">
        <f t="shared" si="3"/>
        <v>0.45208065446968737</v>
      </c>
      <c r="D36">
        <v>60</v>
      </c>
      <c r="E36">
        <f t="shared" si="3"/>
        <v>0.68216367792465527</v>
      </c>
      <c r="F36">
        <v>60</v>
      </c>
      <c r="G36">
        <f t="shared" ref="G36" si="122">G14/G$3</f>
        <v>0.70428732455322707</v>
      </c>
      <c r="H36">
        <v>60</v>
      </c>
      <c r="I36">
        <f t="shared" ref="I36" si="123">I14/I$3</f>
        <v>0.63399160785375352</v>
      </c>
      <c r="J36">
        <v>60</v>
      </c>
      <c r="K36">
        <f t="shared" ref="K36" si="124">K14/K$3</f>
        <v>0.66692536061233743</v>
      </c>
      <c r="L36">
        <v>60</v>
      </c>
      <c r="M36">
        <f t="shared" si="7"/>
        <v>0.33716476956956992</v>
      </c>
      <c r="N36">
        <v>60</v>
      </c>
      <c r="O36">
        <f t="shared" ref="O36" si="125">O14/O$3</f>
        <v>0.57435964763525038</v>
      </c>
      <c r="P36">
        <v>60</v>
      </c>
      <c r="Q36">
        <f t="shared" ref="Q36" si="126">Q14/Q$3</f>
        <v>0.44047049697692442</v>
      </c>
      <c r="R36">
        <v>60</v>
      </c>
      <c r="S36">
        <f t="shared" si="10"/>
        <v>0.53036359270344202</v>
      </c>
      <c r="T36">
        <v>60</v>
      </c>
      <c r="U36">
        <f t="shared" ref="U36" si="127">U14/U$3</f>
        <v>0.51637310208421305</v>
      </c>
      <c r="V36">
        <v>60</v>
      </c>
      <c r="W36">
        <f t="shared" ref="W36" si="128">W14/W$3</f>
        <v>0.54085622432669778</v>
      </c>
      <c r="X36">
        <v>60</v>
      </c>
      <c r="Y36">
        <f t="shared" si="13"/>
        <v>0.79341778413489683</v>
      </c>
      <c r="Z36">
        <v>60</v>
      </c>
      <c r="AA36">
        <f t="shared" ref="AA36" si="129">AA14/AA$3</f>
        <v>0.29560370403668074</v>
      </c>
      <c r="AB36">
        <v>60</v>
      </c>
      <c r="AC36">
        <f t="shared" ref="AC36" si="130">AC14/AC$3</f>
        <v>1.3787873410458964</v>
      </c>
      <c r="AD36">
        <v>60</v>
      </c>
      <c r="AE36">
        <f t="shared" si="16"/>
        <v>0.38762453073231057</v>
      </c>
      <c r="AF36">
        <v>60</v>
      </c>
      <c r="AG36">
        <f t="shared" si="17"/>
        <v>0.66496497220999895</v>
      </c>
      <c r="AH36">
        <v>60</v>
      </c>
      <c r="AI36">
        <f t="shared" si="18"/>
        <v>0.55299290747075858</v>
      </c>
      <c r="AJ36">
        <v>60</v>
      </c>
      <c r="AK36">
        <f t="shared" si="19"/>
        <v>0.55836189222493848</v>
      </c>
      <c r="AL36">
        <v>60</v>
      </c>
      <c r="AM36">
        <f t="shared" si="20"/>
        <v>0.33249626494023904</v>
      </c>
      <c r="AN36">
        <v>60</v>
      </c>
      <c r="AO36">
        <f t="shared" si="21"/>
        <v>0.545342178217461</v>
      </c>
      <c r="AP36">
        <v>60</v>
      </c>
      <c r="AQ36">
        <f t="shared" si="22"/>
        <v>0.50399184550538589</v>
      </c>
      <c r="AR36">
        <v>60</v>
      </c>
      <c r="AS36">
        <f t="shared" si="22"/>
        <v>0.89029587792746268</v>
      </c>
      <c r="AT36">
        <v>60</v>
      </c>
      <c r="AU36">
        <f t="shared" ref="AU36" si="131">AU14/AU$3</f>
        <v>0.54372996893927084</v>
      </c>
      <c r="AV36">
        <v>60</v>
      </c>
      <c r="AW36">
        <f t="shared" ref="AW36" si="132">AW14/AW$3</f>
        <v>0.5921755494891664</v>
      </c>
      <c r="AX36">
        <v>60</v>
      </c>
      <c r="AY36">
        <f t="shared" ref="AY36" si="133">AY14/AY$3</f>
        <v>0.65633312479218808</v>
      </c>
      <c r="BB36" s="3">
        <f t="shared" si="0"/>
        <v>0.59100617601505645</v>
      </c>
      <c r="BC36" s="3">
        <f t="shared" si="1"/>
        <v>0.21146437836322957</v>
      </c>
      <c r="BD36" s="3">
        <f t="shared" si="2"/>
        <v>4.2292875672645912E-2</v>
      </c>
    </row>
    <row r="37" spans="2:56" x14ac:dyDescent="0.65">
      <c r="B37">
        <v>65</v>
      </c>
      <c r="C37">
        <f t="shared" si="3"/>
        <v>0.4812718046377491</v>
      </c>
      <c r="D37">
        <v>65</v>
      </c>
      <c r="E37">
        <f t="shared" si="3"/>
        <v>0.75610979196938</v>
      </c>
      <c r="F37">
        <v>65</v>
      </c>
      <c r="G37">
        <f t="shared" ref="G37" si="134">G15/G$3</f>
        <v>0.67596109349863376</v>
      </c>
      <c r="H37">
        <v>65</v>
      </c>
      <c r="I37">
        <f t="shared" ref="I37" si="135">I15/I$3</f>
        <v>0.75409139267376013</v>
      </c>
      <c r="J37">
        <v>65</v>
      </c>
      <c r="K37">
        <f t="shared" ref="K37" si="136">K15/K$3</f>
        <v>0.69682322157608134</v>
      </c>
      <c r="L37">
        <v>65</v>
      </c>
      <c r="M37">
        <f t="shared" si="7"/>
        <v>0.34551924693219088</v>
      </c>
      <c r="N37">
        <v>65</v>
      </c>
      <c r="O37">
        <f t="shared" ref="O37" si="137">O15/O$3</f>
        <v>0.56802860638683894</v>
      </c>
      <c r="P37">
        <v>65</v>
      </c>
      <c r="Q37">
        <f t="shared" ref="Q37" si="138">Q15/Q$3</f>
        <v>0.41566501336649597</v>
      </c>
      <c r="R37">
        <v>65</v>
      </c>
      <c r="S37">
        <f t="shared" si="10"/>
        <v>0.45919222561156742</v>
      </c>
      <c r="T37">
        <v>65</v>
      </c>
      <c r="U37">
        <f t="shared" ref="U37" si="139">U15/U$3</f>
        <v>0.52338403019588253</v>
      </c>
      <c r="V37">
        <v>65</v>
      </c>
      <c r="W37">
        <f t="shared" ref="W37" si="140">W15/W$3</f>
        <v>0.5221263171801831</v>
      </c>
      <c r="X37">
        <v>65</v>
      </c>
      <c r="Y37">
        <f t="shared" si="13"/>
        <v>0.82057771606377883</v>
      </c>
      <c r="Z37">
        <v>65</v>
      </c>
      <c r="AA37">
        <f t="shared" ref="AA37" si="141">AA15/AA$3</f>
        <v>0.35032843324795748</v>
      </c>
      <c r="AB37">
        <v>65</v>
      </c>
      <c r="AC37">
        <f t="shared" ref="AC37" si="142">AC15/AC$3</f>
        <v>1.1498217574193876</v>
      </c>
      <c r="AD37">
        <v>65</v>
      </c>
      <c r="AE37">
        <f t="shared" si="16"/>
        <v>0.42488218385669629</v>
      </c>
      <c r="AF37">
        <v>65</v>
      </c>
      <c r="AG37">
        <f t="shared" si="17"/>
        <v>0.67678032955473399</v>
      </c>
      <c r="AH37">
        <v>65</v>
      </c>
      <c r="AI37">
        <f t="shared" si="18"/>
        <v>0.45340488997934991</v>
      </c>
      <c r="AJ37">
        <v>65</v>
      </c>
      <c r="AK37">
        <f t="shared" si="19"/>
        <v>0.53336320338827603</v>
      </c>
      <c r="AL37">
        <v>65</v>
      </c>
      <c r="AM37">
        <f t="shared" si="20"/>
        <v>0.42342095902105858</v>
      </c>
      <c r="AN37">
        <v>65</v>
      </c>
      <c r="AO37">
        <f t="shared" si="21"/>
        <v>0.48153046620125195</v>
      </c>
      <c r="AP37">
        <v>65</v>
      </c>
      <c r="AQ37">
        <f t="shared" si="22"/>
        <v>0.5392691258712361</v>
      </c>
      <c r="AR37">
        <v>65</v>
      </c>
      <c r="AS37">
        <f t="shared" si="22"/>
        <v>0.96386831637474457</v>
      </c>
      <c r="AT37">
        <v>65</v>
      </c>
      <c r="AU37">
        <f t="shared" ref="AU37" si="143">AU15/AU$3</f>
        <v>0.44704000375196074</v>
      </c>
      <c r="AV37">
        <v>65</v>
      </c>
      <c r="AW37">
        <f t="shared" ref="AW37" si="144">AW15/AW$3</f>
        <v>0.58581556128269996</v>
      </c>
      <c r="AX37">
        <v>65</v>
      </c>
      <c r="AY37">
        <f t="shared" ref="AY37" si="145">AY15/AY$3</f>
        <v>0.63006842482893788</v>
      </c>
      <c r="BB37" s="3">
        <f t="shared" si="0"/>
        <v>0.58713376459483335</v>
      </c>
      <c r="BC37" s="3">
        <f t="shared" si="1"/>
        <v>0.1882904543898174</v>
      </c>
      <c r="BD37" s="3">
        <f t="shared" si="2"/>
        <v>3.7658090877963478E-2</v>
      </c>
    </row>
    <row r="38" spans="2:56" x14ac:dyDescent="0.65">
      <c r="B38">
        <v>70</v>
      </c>
      <c r="C38">
        <f t="shared" si="3"/>
        <v>0.49199007407319501</v>
      </c>
      <c r="D38">
        <v>70</v>
      </c>
      <c r="E38">
        <f t="shared" si="3"/>
        <v>0.67561576354679798</v>
      </c>
      <c r="F38">
        <v>70</v>
      </c>
      <c r="G38">
        <f t="shared" ref="G38" si="146">G16/G$3</f>
        <v>0.67314515723474899</v>
      </c>
      <c r="H38">
        <v>70</v>
      </c>
      <c r="I38">
        <f t="shared" ref="I38" si="147">I16/I$3</f>
        <v>0.80891611775317185</v>
      </c>
      <c r="J38">
        <v>70</v>
      </c>
      <c r="K38">
        <f t="shared" ref="K38" si="148">K16/K$3</f>
        <v>0.60348963248374177</v>
      </c>
      <c r="L38">
        <v>70</v>
      </c>
      <c r="M38">
        <f t="shared" si="7"/>
        <v>0.41135399179511867</v>
      </c>
      <c r="N38">
        <v>70</v>
      </c>
      <c r="O38">
        <f t="shared" ref="O38" si="149">O16/O$3</f>
        <v>0.52171280923544283</v>
      </c>
      <c r="P38">
        <v>70</v>
      </c>
      <c r="Q38">
        <f t="shared" ref="Q38" si="150">Q16/Q$3</f>
        <v>0.399458899031369</v>
      </c>
      <c r="R38">
        <v>70</v>
      </c>
      <c r="S38">
        <f t="shared" si="10"/>
        <v>0.42095501424897419</v>
      </c>
      <c r="T38">
        <v>70</v>
      </c>
      <c r="U38">
        <f t="shared" ref="U38" si="151">U16/U$3</f>
        <v>0.63413505569325024</v>
      </c>
      <c r="V38">
        <v>70</v>
      </c>
      <c r="W38">
        <f t="shared" ref="W38" si="152">W16/W$3</f>
        <v>0.50225031323911262</v>
      </c>
      <c r="X38">
        <v>70</v>
      </c>
      <c r="Y38">
        <f t="shared" si="13"/>
        <v>0.95897888805252496</v>
      </c>
      <c r="Z38">
        <v>70</v>
      </c>
      <c r="AA38">
        <f t="shared" ref="AA38" si="153">AA16/AA$3</f>
        <v>0.33870736414226554</v>
      </c>
      <c r="AB38">
        <v>70</v>
      </c>
      <c r="AC38">
        <f t="shared" ref="AC38" si="154">AC16/AC$3</f>
        <v>1.1025206033742045</v>
      </c>
      <c r="AD38">
        <v>70</v>
      </c>
      <c r="AE38">
        <f t="shared" si="16"/>
        <v>0.51129245853963323</v>
      </c>
      <c r="AF38">
        <v>70</v>
      </c>
      <c r="AG38">
        <f t="shared" si="17"/>
        <v>0.64894148447494282</v>
      </c>
      <c r="AH38">
        <v>70</v>
      </c>
      <c r="AI38">
        <f t="shared" si="18"/>
        <v>0.3979200784044043</v>
      </c>
      <c r="AJ38">
        <v>70</v>
      </c>
      <c r="AK38">
        <f t="shared" si="19"/>
        <v>0.62458709410208224</v>
      </c>
      <c r="AL38">
        <v>70</v>
      </c>
      <c r="AM38">
        <f t="shared" si="20"/>
        <v>0.57973516647694945</v>
      </c>
      <c r="AN38">
        <v>70</v>
      </c>
      <c r="AO38">
        <f t="shared" si="21"/>
        <v>0.46093162812859001</v>
      </c>
      <c r="AP38">
        <v>70</v>
      </c>
      <c r="AQ38">
        <f t="shared" si="22"/>
        <v>0.54701314085787489</v>
      </c>
      <c r="AR38">
        <v>70</v>
      </c>
      <c r="AS38">
        <f t="shared" si="22"/>
        <v>1.0754822026386539</v>
      </c>
      <c r="AT38">
        <v>70</v>
      </c>
      <c r="AU38">
        <f t="shared" ref="AU38" si="155">AU16/AU$3</f>
        <v>0.40763371075543386</v>
      </c>
      <c r="AV38">
        <v>70</v>
      </c>
      <c r="AW38">
        <f t="shared" ref="AW38" si="156">AW16/AW$3</f>
        <v>0.71003052396562671</v>
      </c>
      <c r="AX38">
        <v>70</v>
      </c>
      <c r="AY38">
        <f t="shared" ref="AY38" si="157">AY16/AY$3</f>
        <v>0.62682983917540203</v>
      </c>
      <c r="BB38" s="3">
        <f t="shared" si="0"/>
        <v>0.60534508045694035</v>
      </c>
      <c r="BC38" s="3">
        <f t="shared" si="1"/>
        <v>0.19902089651068194</v>
      </c>
      <c r="BD38" s="3">
        <f t="shared" si="2"/>
        <v>3.9804179302136387E-2</v>
      </c>
    </row>
    <row r="39" spans="2:56" x14ac:dyDescent="0.65">
      <c r="B39">
        <v>75</v>
      </c>
      <c r="C39">
        <f t="shared" si="3"/>
        <v>0.57826937762722641</v>
      </c>
      <c r="D39">
        <v>75</v>
      </c>
      <c r="E39">
        <f t="shared" si="3"/>
        <v>0.69390216890526968</v>
      </c>
      <c r="F39">
        <v>75</v>
      </c>
      <c r="G39">
        <f t="shared" ref="G39" si="158">G17/G$3</f>
        <v>0.78714574749684685</v>
      </c>
      <c r="H39">
        <v>75</v>
      </c>
      <c r="I39">
        <f t="shared" ref="I39" si="159">I17/I$3</f>
        <v>0.66507885505521191</v>
      </c>
      <c r="J39">
        <v>75</v>
      </c>
      <c r="K39">
        <f t="shared" ref="K39" si="160">K17/K$3</f>
        <v>0.55388784611190234</v>
      </c>
      <c r="L39">
        <v>75</v>
      </c>
      <c r="M39">
        <f t="shared" si="7"/>
        <v>0.43801212352408991</v>
      </c>
      <c r="N39">
        <v>75</v>
      </c>
      <c r="O39">
        <f t="shared" ref="O39" si="161">O17/O$3</f>
        <v>0.63339587789405349</v>
      </c>
      <c r="P39">
        <v>75</v>
      </c>
      <c r="Q39">
        <f t="shared" ref="Q39" si="162">Q17/Q$3</f>
        <v>0.39219445404863001</v>
      </c>
      <c r="R39">
        <v>75</v>
      </c>
      <c r="S39">
        <f t="shared" si="10"/>
        <v>0.51733351165851538</v>
      </c>
      <c r="T39">
        <v>75</v>
      </c>
      <c r="U39">
        <f t="shared" ref="U39" si="163">U17/U$3</f>
        <v>0.66771265253798173</v>
      </c>
      <c r="V39">
        <v>75</v>
      </c>
      <c r="W39">
        <f t="shared" ref="W39" si="164">W17/W$3</f>
        <v>0.60715325013103805</v>
      </c>
      <c r="X39">
        <v>75</v>
      </c>
      <c r="Y39">
        <f t="shared" si="13"/>
        <v>1.0765310684120009</v>
      </c>
      <c r="Z39">
        <v>75</v>
      </c>
      <c r="AA39">
        <f t="shared" ref="AA39" si="165">AA17/AA$3</f>
        <v>0.38286518826315696</v>
      </c>
      <c r="AB39">
        <v>75</v>
      </c>
      <c r="AC39">
        <f t="shared" ref="AC39" si="166">AC17/AC$3</f>
        <v>1.3791952275204951</v>
      </c>
      <c r="AD39">
        <v>75</v>
      </c>
      <c r="AE39">
        <f t="shared" si="16"/>
        <v>0.5687336010628804</v>
      </c>
      <c r="AF39">
        <v>75</v>
      </c>
      <c r="AG39">
        <f t="shared" si="17"/>
        <v>0.76460712349399595</v>
      </c>
      <c r="AH39">
        <v>75</v>
      </c>
      <c r="AI39">
        <f t="shared" si="18"/>
        <v>0.44271923025368753</v>
      </c>
      <c r="AJ39">
        <v>75</v>
      </c>
      <c r="AK39">
        <f t="shared" si="19"/>
        <v>0.61145759529725285</v>
      </c>
      <c r="AL39">
        <v>75</v>
      </c>
      <c r="AM39">
        <f t="shared" si="20"/>
        <v>0.64336831246442805</v>
      </c>
      <c r="AN39">
        <v>75</v>
      </c>
      <c r="AO39">
        <f t="shared" si="21"/>
        <v>0.45251690187936333</v>
      </c>
      <c r="AP39">
        <v>75</v>
      </c>
      <c r="AQ39">
        <f t="shared" si="22"/>
        <v>0.51547893881374152</v>
      </c>
      <c r="AR39">
        <v>75</v>
      </c>
      <c r="AS39">
        <f t="shared" si="22"/>
        <v>0.96728713857694371</v>
      </c>
      <c r="AT39">
        <v>75</v>
      </c>
      <c r="AU39">
        <f t="shared" ref="AU39" si="167">AU17/AU$3</f>
        <v>0.43783393597503312</v>
      </c>
      <c r="AV39">
        <v>75</v>
      </c>
      <c r="AW39">
        <f t="shared" ref="AW39" si="168">AW17/AW$3</f>
        <v>0.73263484150625036</v>
      </c>
      <c r="AX39">
        <v>75</v>
      </c>
      <c r="AY39">
        <f t="shared" ref="AY39" si="169">AY17/AY$3</f>
        <v>0.64968113621382628</v>
      </c>
      <c r="BB39" s="3">
        <f t="shared" si="0"/>
        <v>0.64635984418895287</v>
      </c>
      <c r="BC39" s="3">
        <f t="shared" si="1"/>
        <v>0.2213867632198484</v>
      </c>
      <c r="BD39" s="3">
        <f t="shared" si="2"/>
        <v>4.4277352643969682E-2</v>
      </c>
    </row>
    <row r="40" spans="2:56" x14ac:dyDescent="0.65">
      <c r="B40">
        <v>80</v>
      </c>
      <c r="C40">
        <f t="shared" si="3"/>
        <v>0.74424138461475253</v>
      </c>
      <c r="D40">
        <v>80</v>
      </c>
      <c r="E40">
        <f t="shared" si="3"/>
        <v>0.78726033951164176</v>
      </c>
      <c r="F40">
        <v>80</v>
      </c>
      <c r="G40">
        <f t="shared" ref="G40" si="170">G18/G$3</f>
        <v>0.83048302437701182</v>
      </c>
      <c r="H40">
        <v>80</v>
      </c>
      <c r="I40">
        <f t="shared" ref="I40" si="171">I18/I$3</f>
        <v>0.63219907375196238</v>
      </c>
      <c r="J40">
        <v>80</v>
      </c>
      <c r="K40">
        <f t="shared" ref="K40" si="172">K18/K$3</f>
        <v>0.60373601016579148</v>
      </c>
      <c r="L40">
        <v>80</v>
      </c>
      <c r="M40">
        <f t="shared" si="7"/>
        <v>0.44846748829155786</v>
      </c>
      <c r="N40">
        <v>80</v>
      </c>
      <c r="O40">
        <f t="shared" ref="O40" si="173">O18/O$3</f>
        <v>0.63053669797541623</v>
      </c>
      <c r="P40">
        <v>80</v>
      </c>
      <c r="Q40">
        <f t="shared" ref="Q40" si="174">Q18/Q$3</f>
        <v>0.40593338536846602</v>
      </c>
      <c r="R40">
        <v>80</v>
      </c>
      <c r="S40">
        <f t="shared" si="10"/>
        <v>0.56979399849178902</v>
      </c>
      <c r="T40">
        <v>80</v>
      </c>
      <c r="U40">
        <f t="shared" ref="U40" si="175">U18/U$3</f>
        <v>0.69456085787372601</v>
      </c>
      <c r="V40">
        <v>80</v>
      </c>
      <c r="W40">
        <f t="shared" ref="W40" si="176">W18/W$3</f>
        <v>0.70155145108936401</v>
      </c>
      <c r="X40">
        <v>80</v>
      </c>
      <c r="Y40">
        <f t="shared" si="13"/>
        <v>1.0017443176973424</v>
      </c>
      <c r="Z40">
        <v>80</v>
      </c>
      <c r="AA40">
        <f t="shared" ref="AA40" si="177">AA18/AA$3</f>
        <v>0.48182838523363936</v>
      </c>
      <c r="AB40">
        <v>80</v>
      </c>
      <c r="AC40">
        <f t="shared" ref="AC40" si="178">AC18/AC$3</f>
        <v>1.419208440549248</v>
      </c>
      <c r="AD40">
        <v>80</v>
      </c>
      <c r="AE40">
        <f t="shared" si="16"/>
        <v>0.57337283036692932</v>
      </c>
      <c r="AF40">
        <v>80</v>
      </c>
      <c r="AG40">
        <f t="shared" si="17"/>
        <v>0.81501321673536653</v>
      </c>
      <c r="AH40">
        <v>80</v>
      </c>
      <c r="AI40">
        <f t="shared" si="18"/>
        <v>0.52748500778021912</v>
      </c>
      <c r="AJ40">
        <v>80</v>
      </c>
      <c r="AK40">
        <f t="shared" si="19"/>
        <v>0.5276563483787079</v>
      </c>
      <c r="AL40">
        <v>80</v>
      </c>
      <c r="AM40">
        <f t="shared" si="20"/>
        <v>0.68954254410927718</v>
      </c>
      <c r="AN40">
        <v>80</v>
      </c>
      <c r="AO40">
        <f t="shared" si="21"/>
        <v>0.47549011122762169</v>
      </c>
      <c r="AP40">
        <v>80</v>
      </c>
      <c r="AQ40">
        <f t="shared" si="22"/>
        <v>0.54791426761067807</v>
      </c>
      <c r="AR40">
        <v>80</v>
      </c>
      <c r="AS40">
        <f t="shared" si="22"/>
        <v>0.90742734911251277</v>
      </c>
      <c r="AT40">
        <v>80</v>
      </c>
      <c r="AU40">
        <f t="shared" ref="AU40" si="179">AU18/AU$3</f>
        <v>0.60509364353620254</v>
      </c>
      <c r="AV40">
        <v>80</v>
      </c>
      <c r="AW40">
        <f t="shared" ref="AW40" si="180">AW18/AW$3</f>
        <v>0.74265450725041615</v>
      </c>
      <c r="AX40">
        <v>80</v>
      </c>
      <c r="AY40">
        <f t="shared" ref="AY40" si="181">AY18/AY$3</f>
        <v>0.62366672208319485</v>
      </c>
      <c r="BB40" s="3">
        <f t="shared" si="0"/>
        <v>0.67947445612731339</v>
      </c>
      <c r="BC40" s="3">
        <f t="shared" si="1"/>
        <v>0.20779243518485557</v>
      </c>
      <c r="BD40" s="3">
        <f t="shared" si="2"/>
        <v>4.1558487036971112E-2</v>
      </c>
    </row>
    <row r="41" spans="2:56" x14ac:dyDescent="0.65">
      <c r="B41">
        <v>85</v>
      </c>
      <c r="C41">
        <f t="shared" si="3"/>
        <v>0.66541748126183853</v>
      </c>
      <c r="D41">
        <v>85</v>
      </c>
      <c r="E41">
        <f t="shared" si="3"/>
        <v>0.73612937236417775</v>
      </c>
      <c r="F41">
        <v>85</v>
      </c>
      <c r="G41">
        <f t="shared" ref="G41" si="182">G19/G$3</f>
        <v>0.76118589852673224</v>
      </c>
      <c r="H41">
        <v>85</v>
      </c>
      <c r="I41">
        <f t="shared" ref="I41" si="183">I19/I$3</f>
        <v>0.63415985558525545</v>
      </c>
      <c r="J41">
        <v>85</v>
      </c>
      <c r="K41">
        <f t="shared" ref="K41" si="184">K19/K$3</f>
        <v>0.72688287107513438</v>
      </c>
      <c r="L41">
        <v>85</v>
      </c>
      <c r="M41">
        <f t="shared" si="7"/>
        <v>0.44717832540874208</v>
      </c>
      <c r="N41">
        <v>85</v>
      </c>
      <c r="O41">
        <f t="shared" ref="O41" si="185">O19/O$3</f>
        <v>0.52213585116218009</v>
      </c>
      <c r="P41">
        <v>85</v>
      </c>
      <c r="Q41">
        <f t="shared" ref="Q41" si="186">Q19/Q$3</f>
        <v>0.44041758769081557</v>
      </c>
      <c r="R41">
        <v>85</v>
      </c>
      <c r="S41">
        <f t="shared" si="10"/>
        <v>0.43894204717124774</v>
      </c>
      <c r="T41">
        <v>85</v>
      </c>
      <c r="U41">
        <f t="shared" ref="U41" si="187">U19/U$3</f>
        <v>0.64252617986293947</v>
      </c>
      <c r="V41">
        <v>85</v>
      </c>
      <c r="W41">
        <f t="shared" ref="W41" si="188">W19/W$3</f>
        <v>0.66103404742928051</v>
      </c>
      <c r="X41">
        <v>85</v>
      </c>
      <c r="Y41">
        <f t="shared" si="13"/>
        <v>0.80941065703386184</v>
      </c>
      <c r="Z41">
        <v>85</v>
      </c>
      <c r="AA41">
        <f t="shared" ref="AA41" si="189">AA19/AA$3</f>
        <v>0.5137387666729446</v>
      </c>
      <c r="AB41">
        <v>85</v>
      </c>
      <c r="AC41">
        <f t="shared" ref="AC41" si="190">AC19/AC$3</f>
        <v>1.2212429214989933</v>
      </c>
      <c r="AD41">
        <v>85</v>
      </c>
      <c r="AE41">
        <f t="shared" si="16"/>
        <v>0.51459533661432277</v>
      </c>
      <c r="AF41">
        <v>85</v>
      </c>
      <c r="AG41">
        <f t="shared" si="17"/>
        <v>0.76278657536691818</v>
      </c>
      <c r="AH41">
        <v>85</v>
      </c>
      <c r="AI41">
        <f t="shared" si="18"/>
        <v>0.7189524581024036</v>
      </c>
      <c r="AJ41">
        <v>85</v>
      </c>
      <c r="AK41">
        <f t="shared" si="19"/>
        <v>0.48804108482780156</v>
      </c>
      <c r="AL41">
        <v>85</v>
      </c>
      <c r="AM41">
        <f t="shared" si="20"/>
        <v>0.52268017216846907</v>
      </c>
      <c r="AN41">
        <v>85</v>
      </c>
      <c r="AO41">
        <f t="shared" si="21"/>
        <v>0.51634045728227074</v>
      </c>
      <c r="AP41">
        <v>85</v>
      </c>
      <c r="AQ41">
        <f t="shared" si="22"/>
        <v>0.58980715722196209</v>
      </c>
      <c r="AR41">
        <v>85</v>
      </c>
      <c r="AS41">
        <f t="shared" si="22"/>
        <v>0.81237134547905276</v>
      </c>
      <c r="AT41">
        <v>85</v>
      </c>
      <c r="AU41">
        <f t="shared" ref="AU41" si="191">AU19/AU$3</f>
        <v>0.69863675361597755</v>
      </c>
      <c r="AV41">
        <v>85</v>
      </c>
      <c r="AW41">
        <f t="shared" ref="AW41" si="192">AW19/AW$3</f>
        <v>0.72521523601983828</v>
      </c>
      <c r="AX41">
        <v>85</v>
      </c>
      <c r="AY41">
        <f t="shared" ref="AY41" si="193">AY19/AY$3</f>
        <v>0.59501017914121879</v>
      </c>
      <c r="BB41" s="3">
        <f t="shared" si="0"/>
        <v>0.64659354474337505</v>
      </c>
      <c r="BC41" s="3">
        <f t="shared" si="1"/>
        <v>0.16486007392485627</v>
      </c>
      <c r="BD41" s="3">
        <f t="shared" si="2"/>
        <v>3.2972014784971256E-2</v>
      </c>
    </row>
    <row r="42" spans="2:56" x14ac:dyDescent="0.65">
      <c r="B42">
        <v>90</v>
      </c>
      <c r="C42">
        <f t="shared" si="3"/>
        <v>0.56482587557474317</v>
      </c>
      <c r="D42">
        <v>90</v>
      </c>
      <c r="E42">
        <f t="shared" si="3"/>
        <v>0.64352517985611513</v>
      </c>
      <c r="F42">
        <v>90</v>
      </c>
      <c r="G42">
        <f t="shared" ref="G42" si="194">G20/G$3</f>
        <v>0.744483055871203</v>
      </c>
      <c r="H42">
        <v>90</v>
      </c>
      <c r="I42">
        <f t="shared" ref="I42" si="195">I20/I$3</f>
        <v>0.59698469704655666</v>
      </c>
      <c r="J42">
        <v>90</v>
      </c>
      <c r="K42">
        <f t="shared" ref="K42" si="196">K20/K$3</f>
        <v>0.6958496602440758</v>
      </c>
      <c r="L42">
        <v>90</v>
      </c>
      <c r="M42">
        <f t="shared" si="7"/>
        <v>0.35122649909796266</v>
      </c>
      <c r="N42">
        <v>90</v>
      </c>
      <c r="O42">
        <f t="shared" ref="O42" si="197">O20/O$3</f>
        <v>0.50718350719991823</v>
      </c>
      <c r="P42">
        <v>90</v>
      </c>
      <c r="Q42">
        <f t="shared" ref="Q42" si="198">Q20/Q$3</f>
        <v>0.41767763660199997</v>
      </c>
      <c r="R42">
        <v>90</v>
      </c>
      <c r="S42">
        <f t="shared" si="10"/>
        <v>0.39248124476872115</v>
      </c>
      <c r="T42">
        <v>90</v>
      </c>
      <c r="U42">
        <f t="shared" ref="U42" si="199">U20/U$3</f>
        <v>0.4683917557848345</v>
      </c>
      <c r="V42">
        <v>90</v>
      </c>
      <c r="W42">
        <f t="shared" ref="W42" si="200">W20/W$3</f>
        <v>0.49810944760250109</v>
      </c>
      <c r="X42">
        <v>90</v>
      </c>
      <c r="Y42">
        <f t="shared" si="13"/>
        <v>0.66833286934896685</v>
      </c>
      <c r="Z42">
        <v>90</v>
      </c>
      <c r="AA42">
        <f t="shared" ref="AA42" si="201">AA20/AA$3</f>
        <v>0.39655944052272818</v>
      </c>
      <c r="AB42">
        <v>90</v>
      </c>
      <c r="AC42">
        <f t="shared" ref="AC42" si="202">AC20/AC$3</f>
        <v>1.0944080599475392</v>
      </c>
      <c r="AD42">
        <v>90</v>
      </c>
      <c r="AE42">
        <f t="shared" si="16"/>
        <v>0.4353611410075533</v>
      </c>
      <c r="AF42">
        <v>90</v>
      </c>
      <c r="AG42">
        <f t="shared" si="17"/>
        <v>0.74214200364198435</v>
      </c>
      <c r="AH42">
        <v>90</v>
      </c>
      <c r="AI42">
        <f t="shared" si="18"/>
        <v>0.59192557020943459</v>
      </c>
      <c r="AJ42">
        <v>90</v>
      </c>
      <c r="AK42">
        <f t="shared" si="19"/>
        <v>0.42715004033430293</v>
      </c>
      <c r="AL42">
        <v>90</v>
      </c>
      <c r="AM42">
        <f t="shared" si="20"/>
        <v>0.47783455463858848</v>
      </c>
      <c r="AN42">
        <v>90</v>
      </c>
      <c r="AO42">
        <f t="shared" si="21"/>
        <v>0.4858330319343257</v>
      </c>
      <c r="AP42">
        <v>90</v>
      </c>
      <c r="AQ42">
        <f t="shared" si="22"/>
        <v>0.59407201300311308</v>
      </c>
      <c r="AR42">
        <v>90</v>
      </c>
      <c r="AS42">
        <f t="shared" si="22"/>
        <v>0.7506025243756822</v>
      </c>
      <c r="AT42">
        <v>90</v>
      </c>
      <c r="AU42">
        <f t="shared" ref="AU42" si="203">AU20/AU$3</f>
        <v>0.53943509541246326</v>
      </c>
      <c r="AV42">
        <v>90</v>
      </c>
      <c r="AW42">
        <f t="shared" ref="AW42" si="204">AW20/AW$3</f>
        <v>0.53318087028645011</v>
      </c>
      <c r="AX42">
        <v>90</v>
      </c>
      <c r="AY42">
        <f t="shared" ref="AY42" si="205">AY20/AY$3</f>
        <v>0.55498449795542182</v>
      </c>
      <c r="BB42" s="3">
        <f t="shared" si="0"/>
        <v>0.56690241089068738</v>
      </c>
      <c r="BC42" s="3">
        <f t="shared" si="1"/>
        <v>0.15606556122257434</v>
      </c>
      <c r="BD42" s="3">
        <f t="shared" si="2"/>
        <v>3.1213112244514868E-2</v>
      </c>
    </row>
    <row r="43" spans="2:56" x14ac:dyDescent="0.65">
      <c r="B43">
        <v>95</v>
      </c>
      <c r="C43">
        <f t="shared" si="3"/>
        <v>0.57966584822960299</v>
      </c>
      <c r="D43">
        <v>95</v>
      </c>
      <c r="E43">
        <f t="shared" si="3"/>
        <v>0.63755205195449538</v>
      </c>
      <c r="F43">
        <v>95</v>
      </c>
      <c r="G43">
        <f t="shared" ref="G43" si="206">G21/G$3</f>
        <v>0.68696907524419437</v>
      </c>
      <c r="H43">
        <v>95</v>
      </c>
      <c r="I43">
        <f t="shared" ref="I43" si="207">I21/I$3</f>
        <v>0.5737247644215504</v>
      </c>
      <c r="J43">
        <v>95</v>
      </c>
      <c r="K43">
        <f t="shared" ref="K43" si="208">K21/K$3</f>
        <v>0.5984859800564577</v>
      </c>
      <c r="L43">
        <v>95</v>
      </c>
      <c r="M43">
        <f t="shared" si="7"/>
        <v>0.32492882540051388</v>
      </c>
      <c r="N43">
        <v>95</v>
      </c>
      <c r="O43">
        <f t="shared" ref="O43" si="209">O21/O$3</f>
        <v>0.47716211805422604</v>
      </c>
      <c r="P43">
        <v>95</v>
      </c>
      <c r="Q43">
        <f t="shared" ref="Q43" si="210">Q21/Q$3</f>
        <v>0.39513897084077226</v>
      </c>
      <c r="R43">
        <v>95</v>
      </c>
      <c r="S43">
        <f t="shared" si="10"/>
        <v>0.38423734344849769</v>
      </c>
      <c r="T43">
        <v>95</v>
      </c>
      <c r="U43">
        <f t="shared" ref="U43" si="211">U21/U$3</f>
        <v>0.40516672885346644</v>
      </c>
      <c r="V43">
        <v>95</v>
      </c>
      <c r="W43">
        <f t="shared" ref="W43" si="212">W21/W$3</f>
        <v>0.486903431684514</v>
      </c>
      <c r="X43">
        <v>95</v>
      </c>
      <c r="Y43">
        <f t="shared" si="13"/>
        <v>0.62269901870600497</v>
      </c>
      <c r="Z43">
        <v>95</v>
      </c>
      <c r="AA43">
        <f t="shared" ref="AA43" si="213">AA21/AA$3</f>
        <v>0.2974375082894879</v>
      </c>
      <c r="AB43">
        <v>95</v>
      </c>
      <c r="AC43">
        <f t="shared" ref="AC43" si="214">AC21/AC$3</f>
        <v>1.0046991776655494</v>
      </c>
      <c r="AD43">
        <v>95</v>
      </c>
      <c r="AE43">
        <f t="shared" si="16"/>
        <v>0.44467426250399111</v>
      </c>
      <c r="AF43">
        <v>95</v>
      </c>
      <c r="AG43">
        <f t="shared" si="17"/>
        <v>0.77708587081479297</v>
      </c>
      <c r="AH43">
        <v>95</v>
      </c>
      <c r="AI43">
        <f t="shared" si="18"/>
        <v>0.47526162321982562</v>
      </c>
      <c r="AJ43">
        <v>95</v>
      </c>
      <c r="AK43">
        <f t="shared" si="19"/>
        <v>0.43206745561701054</v>
      </c>
      <c r="AL43">
        <v>95</v>
      </c>
      <c r="AM43">
        <f t="shared" si="20"/>
        <v>0.4109118881616392</v>
      </c>
      <c r="AN43">
        <v>95</v>
      </c>
      <c r="AO43">
        <f t="shared" si="21"/>
        <v>0.49980025672818246</v>
      </c>
      <c r="AP43">
        <v>95</v>
      </c>
      <c r="AQ43">
        <f t="shared" si="22"/>
        <v>0.47204468442656822</v>
      </c>
      <c r="AR43">
        <v>95</v>
      </c>
      <c r="AS43">
        <f t="shared" si="22"/>
        <v>0.76812517855965545</v>
      </c>
      <c r="AT43">
        <v>95</v>
      </c>
      <c r="AU43">
        <f t="shared" ref="AU43" si="215">AU21/AU$3</f>
        <v>0.5207545621242623</v>
      </c>
      <c r="AV43">
        <v>95</v>
      </c>
      <c r="AW43">
        <f t="shared" ref="AW43" si="216">AW21/AW$3</f>
        <v>0.47735147014674456</v>
      </c>
      <c r="AX43">
        <v>95</v>
      </c>
      <c r="AY43">
        <f t="shared" ref="AY43" si="217">AY21/AY$3</f>
        <v>0.49352665680835794</v>
      </c>
      <c r="BB43" s="3">
        <f t="shared" si="0"/>
        <v>0.52985499007841452</v>
      </c>
      <c r="BC43" s="3">
        <f t="shared" si="1"/>
        <v>0.15430836814212839</v>
      </c>
      <c r="BD43" s="3">
        <f t="shared" si="2"/>
        <v>3.0861673628425679E-2</v>
      </c>
    </row>
    <row r="44" spans="2:56" x14ac:dyDescent="0.65">
      <c r="B44">
        <v>100</v>
      </c>
      <c r="C44">
        <f t="shared" si="3"/>
        <v>0.53264231013789276</v>
      </c>
      <c r="D44">
        <v>100</v>
      </c>
      <c r="E44">
        <f t="shared" si="3"/>
        <v>0.59928884478623989</v>
      </c>
      <c r="F44">
        <v>100</v>
      </c>
      <c r="G44">
        <f t="shared" ref="G44" si="218">G22/G$3</f>
        <v>0.6485807041186783</v>
      </c>
      <c r="H44">
        <v>100</v>
      </c>
      <c r="I44">
        <f t="shared" ref="I44" si="219">I22/I$3</f>
        <v>0.6173258056177876</v>
      </c>
      <c r="J44">
        <v>100</v>
      </c>
      <c r="K44">
        <f t="shared" ref="K44" si="220">K22/K$3</f>
        <v>0.58542261712530863</v>
      </c>
      <c r="L44">
        <v>100</v>
      </c>
      <c r="M44">
        <f t="shared" si="7"/>
        <v>0.30435426560839784</v>
      </c>
      <c r="N44">
        <v>100</v>
      </c>
      <c r="O44">
        <f t="shared" ref="O44" si="221">O22/O$3</f>
        <v>0.47815407843416136</v>
      </c>
      <c r="P44">
        <v>100</v>
      </c>
      <c r="Q44">
        <f t="shared" ref="Q44" si="222">Q22/Q$3</f>
        <v>0.39038472642333466</v>
      </c>
      <c r="R44">
        <v>100</v>
      </c>
      <c r="S44">
        <f t="shared" si="10"/>
        <v>0.35202219927452233</v>
      </c>
      <c r="T44">
        <v>100</v>
      </c>
      <c r="U44">
        <f t="shared" ref="U44" si="223">U22/U$3</f>
        <v>0.46701085793220898</v>
      </c>
      <c r="V44">
        <v>100</v>
      </c>
      <c r="W44">
        <f t="shared" ref="W44" si="224">W22/W$3</f>
        <v>0.45529078347340945</v>
      </c>
      <c r="X44">
        <v>100</v>
      </c>
      <c r="Y44">
        <f t="shared" si="13"/>
        <v>0.59045652861767095</v>
      </c>
      <c r="Z44">
        <v>100</v>
      </c>
      <c r="AA44">
        <f t="shared" ref="AA44" si="225">AA22/AA$3</f>
        <v>0.27373640861212806</v>
      </c>
      <c r="AB44">
        <v>100</v>
      </c>
      <c r="AC44">
        <f t="shared" ref="AC44" si="226">AC22/AC$3</f>
        <v>0.8460910677536484</v>
      </c>
      <c r="AD44">
        <v>100</v>
      </c>
      <c r="AE44">
        <f t="shared" si="16"/>
        <v>0.39614600353044743</v>
      </c>
      <c r="AF44">
        <v>100</v>
      </c>
      <c r="AG44">
        <f t="shared" si="17"/>
        <v>0.63435978204930676</v>
      </c>
      <c r="AH44">
        <v>100</v>
      </c>
      <c r="AI44">
        <f t="shared" si="18"/>
        <v>0.48820000116557583</v>
      </c>
      <c r="AJ44">
        <v>100</v>
      </c>
      <c r="AK44">
        <f t="shared" si="19"/>
        <v>0.45509086472482418</v>
      </c>
      <c r="AL44">
        <v>100</v>
      </c>
      <c r="AM44">
        <f t="shared" si="20"/>
        <v>0.28468305350028461</v>
      </c>
      <c r="AN44">
        <v>100</v>
      </c>
      <c r="AO44">
        <f t="shared" si="21"/>
        <v>0.53110506086134224</v>
      </c>
      <c r="AP44">
        <v>100</v>
      </c>
      <c r="AQ44">
        <f t="shared" si="22"/>
        <v>0.34167112041654041</v>
      </c>
      <c r="AR44">
        <v>100</v>
      </c>
      <c r="AS44">
        <f t="shared" si="22"/>
        <v>0.77562651546784467</v>
      </c>
      <c r="AT44">
        <v>100</v>
      </c>
      <c r="AU44">
        <f t="shared" ref="AU44" si="227">AU22/AU$3</f>
        <v>0.48281362389958205</v>
      </c>
      <c r="AV44">
        <v>100</v>
      </c>
      <c r="AW44">
        <f t="shared" ref="AW44" si="228">AW22/AW$3</f>
        <v>0.52897868482749</v>
      </c>
      <c r="AX44">
        <v>100</v>
      </c>
      <c r="AY44">
        <f t="shared" ref="AY44" si="229">AY22/AY$3</f>
        <v>0.44654978640331178</v>
      </c>
      <c r="BB44" s="3">
        <f t="shared" si="0"/>
        <v>0.50023942779047748</v>
      </c>
      <c r="BC44" s="3">
        <f t="shared" si="1"/>
        <v>0.14033181673334119</v>
      </c>
      <c r="BD44" s="3">
        <f t="shared" si="2"/>
        <v>2.806636334666824E-2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J16" sqref="J16"/>
    </sheetView>
  </sheetViews>
  <sheetFormatPr defaultRowHeight="14.25" x14ac:dyDescent="0.65"/>
  <cols>
    <col min="1" max="1" width="20.58984375" customWidth="1"/>
  </cols>
  <sheetData>
    <row r="1" spans="1:9" x14ac:dyDescent="0.65">
      <c r="A1" t="s">
        <v>7</v>
      </c>
      <c r="C1" t="s">
        <v>3</v>
      </c>
      <c r="D1" t="s">
        <v>4</v>
      </c>
      <c r="E1" t="s">
        <v>5</v>
      </c>
      <c r="G1" t="s">
        <v>3</v>
      </c>
      <c r="H1" t="s">
        <v>4</v>
      </c>
      <c r="I1" t="s">
        <v>5</v>
      </c>
    </row>
    <row r="2" spans="1:9" x14ac:dyDescent="0.65">
      <c r="A2" t="s">
        <v>8</v>
      </c>
      <c r="B2" s="3" t="s">
        <v>6</v>
      </c>
      <c r="C2" s="3">
        <v>1</v>
      </c>
      <c r="D2" s="3">
        <v>0</v>
      </c>
      <c r="E2" s="3">
        <v>0</v>
      </c>
      <c r="F2" s="3" t="s">
        <v>2</v>
      </c>
      <c r="G2" s="3">
        <v>218.9660366666667</v>
      </c>
      <c r="H2" s="3">
        <v>60.282011448750218</v>
      </c>
      <c r="I2" s="3">
        <v>12.056402289750043</v>
      </c>
    </row>
    <row r="3" spans="1:9" x14ac:dyDescent="0.65">
      <c r="A3" s="4" t="s">
        <v>9</v>
      </c>
      <c r="B3" s="3"/>
      <c r="C3" s="3">
        <v>0.84925431504050308</v>
      </c>
      <c r="D3" s="3">
        <v>0.11806556781487354</v>
      </c>
      <c r="E3" s="3">
        <v>2.3613113562974707E-2</v>
      </c>
      <c r="F3" s="3"/>
      <c r="G3" s="3">
        <v>225.59346333333332</v>
      </c>
      <c r="H3" s="3">
        <v>69.131710144501611</v>
      </c>
      <c r="I3" s="3">
        <v>13.826342028900322</v>
      </c>
    </row>
    <row r="4" spans="1:9" x14ac:dyDescent="0.65">
      <c r="A4" s="4" t="s">
        <v>10</v>
      </c>
      <c r="C4" s="3">
        <v>0.68817086166490493</v>
      </c>
      <c r="D4" s="3">
        <v>0.12127856745165169</v>
      </c>
      <c r="E4" s="3">
        <v>2.4255713490330337E-2</v>
      </c>
      <c r="G4" s="3">
        <v>228.84923333333327</v>
      </c>
      <c r="H4" s="3">
        <v>70.479388659471212</v>
      </c>
      <c r="I4" s="3">
        <v>14.095877731894243</v>
      </c>
    </row>
    <row r="5" spans="1:9" x14ac:dyDescent="0.65">
      <c r="A5" t="s">
        <v>11</v>
      </c>
      <c r="C5" s="3">
        <v>0.6093858595018482</v>
      </c>
      <c r="D5" s="3">
        <v>0.12731342004513965</v>
      </c>
      <c r="E5" s="3">
        <v>2.546268400902793E-2</v>
      </c>
      <c r="G5" s="3">
        <v>234.38287666666665</v>
      </c>
      <c r="H5" s="3">
        <v>77.562103759690345</v>
      </c>
      <c r="I5" s="3">
        <v>15.51242075193807</v>
      </c>
    </row>
    <row r="6" spans="1:9" x14ac:dyDescent="0.65">
      <c r="A6" t="s">
        <v>12</v>
      </c>
      <c r="C6" s="3">
        <v>0.57105708741381433</v>
      </c>
      <c r="D6" s="3">
        <v>0.12706592858192067</v>
      </c>
      <c r="E6" s="3">
        <v>2.5413185716384134E-2</v>
      </c>
      <c r="G6" s="3">
        <v>240.58517857142854</v>
      </c>
      <c r="H6" s="3">
        <v>85.681031552288189</v>
      </c>
      <c r="I6" s="3">
        <v>17.136206310457638</v>
      </c>
    </row>
    <row r="7" spans="1:9" x14ac:dyDescent="0.65">
      <c r="A7" t="s">
        <v>13</v>
      </c>
      <c r="C7" s="3">
        <v>0.56339117601582744</v>
      </c>
      <c r="D7" s="3">
        <v>0.12511761107292649</v>
      </c>
      <c r="E7" s="3">
        <v>2.5023522214585297E-2</v>
      </c>
      <c r="G7" s="3">
        <v>246.36787333333336</v>
      </c>
      <c r="H7" s="3">
        <v>94.127388350835204</v>
      </c>
      <c r="I7" s="3">
        <v>18.825477670167039</v>
      </c>
    </row>
    <row r="8" spans="1:9" x14ac:dyDescent="0.65">
      <c r="A8" t="s">
        <v>14</v>
      </c>
      <c r="C8" s="3">
        <v>0.58069807711254695</v>
      </c>
      <c r="D8" s="3">
        <v>0.13731813927701667</v>
      </c>
      <c r="E8" s="3">
        <v>2.7463627855403332E-2</v>
      </c>
      <c r="G8" s="3">
        <v>250.22185333333334</v>
      </c>
      <c r="H8" s="3">
        <v>96.322673491569347</v>
      </c>
      <c r="I8" s="3">
        <v>19.26453469831387</v>
      </c>
    </row>
    <row r="9" spans="1:9" x14ac:dyDescent="0.65">
      <c r="A9" t="s">
        <v>15</v>
      </c>
      <c r="C9" s="3">
        <v>0.58970359911554082</v>
      </c>
      <c r="D9" s="3">
        <v>0.15888491706743146</v>
      </c>
      <c r="E9" s="3">
        <v>3.1776983413486296E-2</v>
      </c>
      <c r="G9" s="3">
        <v>265.61939809523807</v>
      </c>
      <c r="H9" s="3">
        <v>107.36894761569654</v>
      </c>
      <c r="I9" s="3">
        <v>21.47378952313931</v>
      </c>
    </row>
    <row r="10" spans="1:9" x14ac:dyDescent="0.65">
      <c r="A10" t="s">
        <v>16</v>
      </c>
      <c r="C10" s="3">
        <v>0.59679065630881312</v>
      </c>
      <c r="D10" s="3">
        <v>0.17846433294817354</v>
      </c>
      <c r="E10" s="3">
        <v>3.5692866589634706E-2</v>
      </c>
      <c r="G10" s="3">
        <v>291.35974333333331</v>
      </c>
      <c r="H10" s="3">
        <v>141.28715901923118</v>
      </c>
      <c r="I10" s="3">
        <v>28.257431803846238</v>
      </c>
    </row>
    <row r="11" spans="1:9" x14ac:dyDescent="0.65">
      <c r="A11" t="s">
        <v>17</v>
      </c>
      <c r="C11" s="3">
        <v>0.60398494631276856</v>
      </c>
      <c r="D11" s="3">
        <v>0.18389302641273167</v>
      </c>
      <c r="E11" s="3">
        <v>3.6778605282546332E-2</v>
      </c>
      <c r="G11" s="3">
        <v>330.58533333333338</v>
      </c>
      <c r="H11" s="3">
        <v>196.58272553627671</v>
      </c>
      <c r="I11" s="3">
        <v>39.316545107255344</v>
      </c>
    </row>
    <row r="12" spans="1:9" x14ac:dyDescent="0.65">
      <c r="A12" t="s">
        <v>18</v>
      </c>
      <c r="C12" s="3">
        <v>0.60538106312332152</v>
      </c>
      <c r="D12" s="3">
        <v>0.18953641789442494</v>
      </c>
      <c r="E12" s="3">
        <v>3.7907283578884989E-2</v>
      </c>
      <c r="G12" s="3">
        <v>372.26801666666665</v>
      </c>
      <c r="H12" s="3">
        <v>241.90176049908277</v>
      </c>
      <c r="I12" s="3">
        <v>48.380352099816555</v>
      </c>
    </row>
    <row r="13" spans="1:9" x14ac:dyDescent="0.65">
      <c r="A13" t="s">
        <v>19</v>
      </c>
      <c r="C13" s="3">
        <v>0.59100617601505645</v>
      </c>
      <c r="D13" s="3">
        <v>0.21146437836322957</v>
      </c>
      <c r="E13" s="3">
        <v>4.2292875672645912E-2</v>
      </c>
      <c r="G13" s="3">
        <v>454.55372047619051</v>
      </c>
      <c r="H13" s="3">
        <v>297.17947708472519</v>
      </c>
      <c r="I13" s="3">
        <v>59.435895416945037</v>
      </c>
    </row>
    <row r="14" spans="1:9" x14ac:dyDescent="0.65">
      <c r="A14" t="s">
        <v>20</v>
      </c>
      <c r="C14" s="3">
        <v>0.58713376459483335</v>
      </c>
      <c r="D14" s="3">
        <v>0.1882904543898174</v>
      </c>
      <c r="E14" s="3">
        <v>3.7658090877963478E-2</v>
      </c>
      <c r="G14" s="3">
        <v>611.35891333333336</v>
      </c>
      <c r="H14" s="3">
        <v>446.05521979665843</v>
      </c>
      <c r="I14" s="3">
        <v>89.21104395933169</v>
      </c>
    </row>
    <row r="15" spans="1:9" x14ac:dyDescent="0.65">
      <c r="A15" t="s">
        <v>21</v>
      </c>
      <c r="C15" s="3">
        <v>0.60534508045694035</v>
      </c>
      <c r="D15" s="3">
        <v>0.19902089651068194</v>
      </c>
      <c r="E15" s="3">
        <v>3.9804179302136387E-2</v>
      </c>
      <c r="G15" s="3">
        <v>854.62347666666653</v>
      </c>
      <c r="H15" s="3">
        <v>560.96093528116955</v>
      </c>
      <c r="I15" s="3">
        <v>112.19218705623391</v>
      </c>
    </row>
    <row r="16" spans="1:9" x14ac:dyDescent="0.65">
      <c r="A16" t="s">
        <v>22</v>
      </c>
      <c r="C16" s="3">
        <v>0.64635984418895287</v>
      </c>
      <c r="D16" s="3">
        <v>0.2213867632198484</v>
      </c>
      <c r="E16" s="3">
        <v>4.4277352643969682E-2</v>
      </c>
      <c r="G16" s="3">
        <v>1150.0690766666664</v>
      </c>
      <c r="H16" s="3">
        <v>524.47718820496414</v>
      </c>
      <c r="I16" s="3">
        <v>104.89543764099282</v>
      </c>
    </row>
    <row r="17" spans="1:9" x14ac:dyDescent="0.65">
      <c r="A17" t="s">
        <v>23</v>
      </c>
      <c r="C17" s="3">
        <v>0.67947445612731339</v>
      </c>
      <c r="D17" s="3">
        <v>0.20779243518485557</v>
      </c>
      <c r="E17" s="3">
        <v>4.1558487036971112E-2</v>
      </c>
      <c r="G17" s="3">
        <v>1274.2228966666667</v>
      </c>
      <c r="H17" s="3">
        <v>556.13708354758182</v>
      </c>
      <c r="I17" s="3">
        <v>111.22741670951636</v>
      </c>
    </row>
    <row r="18" spans="1:9" x14ac:dyDescent="0.65">
      <c r="A18" t="s">
        <v>24</v>
      </c>
      <c r="C18" s="3">
        <v>0.64659354474337505</v>
      </c>
      <c r="D18" s="3">
        <v>0.16486007392485627</v>
      </c>
      <c r="E18" s="3">
        <v>3.2972014784971256E-2</v>
      </c>
      <c r="G18" s="3">
        <v>1003.5084666666669</v>
      </c>
      <c r="H18" s="3">
        <v>370.26881660649696</v>
      </c>
      <c r="I18" s="3">
        <v>74.053763321299385</v>
      </c>
    </row>
    <row r="19" spans="1:9" x14ac:dyDescent="0.65">
      <c r="A19" t="s">
        <v>25</v>
      </c>
      <c r="C19" s="3">
        <v>0.56690241089068738</v>
      </c>
      <c r="D19" s="3">
        <v>0.15606556122257434</v>
      </c>
      <c r="E19" s="3">
        <v>3.1213112244514868E-2</v>
      </c>
      <c r="G19" s="3">
        <v>671.49234333333345</v>
      </c>
      <c r="H19" s="3">
        <v>287.22889938101241</v>
      </c>
      <c r="I19" s="3">
        <v>57.445779876202479</v>
      </c>
    </row>
    <row r="20" spans="1:9" x14ac:dyDescent="0.65">
      <c r="A20" t="s">
        <v>26</v>
      </c>
      <c r="C20" s="3">
        <v>0.52985499007841452</v>
      </c>
      <c r="D20" s="3">
        <v>0.15430836814212839</v>
      </c>
      <c r="E20" s="3">
        <v>3.0861673628425679E-2</v>
      </c>
      <c r="G20" s="3">
        <v>461.09107333333327</v>
      </c>
      <c r="H20" s="3">
        <v>182.68497582459247</v>
      </c>
      <c r="I20" s="3">
        <v>36.536995164918494</v>
      </c>
    </row>
    <row r="21" spans="1:9" x14ac:dyDescent="0.65">
      <c r="A21" t="s">
        <v>27</v>
      </c>
      <c r="C21" s="3">
        <v>0.50023942779047748</v>
      </c>
      <c r="D21" s="3">
        <v>0.14033181673334119</v>
      </c>
      <c r="E21" s="3">
        <v>2.806636334666824E-2</v>
      </c>
      <c r="G21" s="3">
        <v>334.28468333333331</v>
      </c>
      <c r="H21" s="3">
        <v>94.298656548401269</v>
      </c>
      <c r="I21" s="3">
        <v>18.859731309680253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FISH Binned</vt:lpstr>
      <vt:lpstr>IF Binned</vt:lpstr>
      <vt:lpstr>IF Normalised</vt:lpstr>
      <vt:lpstr>Summary (N)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2018-11-09T16:27:01Z</dcterms:created>
  <dcterms:modified xsi:type="dcterms:W3CDTF">2020-04-27T11:45:20Z</dcterms:modified>
</cp:coreProperties>
</file>