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CurrentGroupMembersRottierLab\711671\ActiveManuscripts\Evelien Eenjes\Sox21 paper\eLife\Revision\EE 17052021 and Excel files\"/>
    </mc:Choice>
  </mc:AlternateContent>
  <bookViews>
    <workbookView xWindow="0" yWindow="0" windowWidth="28800" windowHeight="12300" tabRatio="500"/>
  </bookViews>
  <sheets>
    <sheet name="Fig. 2 C-E" sheetId="3" r:id="rId1"/>
    <sheet name="Sup. Fig 2B" sheetId="2" r:id="rId2"/>
    <sheet name="Sup. Fig 2C" sheetId="1" r:id="rId3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3" l="1"/>
  <c r="F24" i="3"/>
  <c r="F25" i="3"/>
  <c r="D26" i="3"/>
  <c r="E26" i="3"/>
  <c r="F27" i="3"/>
  <c r="F28" i="3"/>
  <c r="F29" i="3"/>
  <c r="D30" i="3"/>
  <c r="E30" i="3"/>
  <c r="F31" i="3"/>
  <c r="F32" i="3"/>
  <c r="F34" i="3" s="1"/>
  <c r="F33" i="3"/>
  <c r="D34" i="3"/>
  <c r="E34" i="3"/>
  <c r="I23" i="3"/>
  <c r="I24" i="3"/>
  <c r="I25" i="3"/>
  <c r="G26" i="3"/>
  <c r="H26" i="3"/>
  <c r="I27" i="3"/>
  <c r="I28" i="3"/>
  <c r="I29" i="3"/>
  <c r="G30" i="3"/>
  <c r="D36" i="3" s="1"/>
  <c r="H30" i="3"/>
  <c r="I31" i="3"/>
  <c r="I32" i="3"/>
  <c r="I33" i="3"/>
  <c r="I34" i="3" s="1"/>
  <c r="G34" i="3"/>
  <c r="H34" i="3"/>
  <c r="T71" i="3"/>
  <c r="S71" i="3"/>
  <c r="Q71" i="3"/>
  <c r="P71" i="3"/>
  <c r="N71" i="3"/>
  <c r="M71" i="3"/>
  <c r="K71" i="3"/>
  <c r="J71" i="3"/>
  <c r="H71" i="3"/>
  <c r="G71" i="3"/>
  <c r="E71" i="3"/>
  <c r="D71" i="3"/>
  <c r="U70" i="3"/>
  <c r="R70" i="3"/>
  <c r="O70" i="3"/>
  <c r="L70" i="3"/>
  <c r="I70" i="3"/>
  <c r="F70" i="3"/>
  <c r="U69" i="3"/>
  <c r="R69" i="3"/>
  <c r="O69" i="3"/>
  <c r="L69" i="3"/>
  <c r="I69" i="3"/>
  <c r="F69" i="3"/>
  <c r="U68" i="3"/>
  <c r="R68" i="3"/>
  <c r="O68" i="3"/>
  <c r="L68" i="3"/>
  <c r="I68" i="3"/>
  <c r="F68" i="3"/>
  <c r="T67" i="3"/>
  <c r="S67" i="3"/>
  <c r="Q67" i="3"/>
  <c r="P67" i="3"/>
  <c r="N67" i="3"/>
  <c r="M67" i="3"/>
  <c r="K67" i="3"/>
  <c r="J67" i="3"/>
  <c r="H67" i="3"/>
  <c r="G67" i="3"/>
  <c r="E67" i="3"/>
  <c r="D67" i="3"/>
  <c r="D73" i="3" s="1"/>
  <c r="U66" i="3"/>
  <c r="R66" i="3"/>
  <c r="O66" i="3"/>
  <c r="L66" i="3"/>
  <c r="I66" i="3"/>
  <c r="F66" i="3"/>
  <c r="U65" i="3"/>
  <c r="R65" i="3"/>
  <c r="O65" i="3"/>
  <c r="L65" i="3"/>
  <c r="I65" i="3"/>
  <c r="F65" i="3"/>
  <c r="U64" i="3"/>
  <c r="R64" i="3"/>
  <c r="O64" i="3"/>
  <c r="L64" i="3"/>
  <c r="L67" i="3" s="1"/>
  <c r="I64" i="3"/>
  <c r="F64" i="3"/>
  <c r="T63" i="3"/>
  <c r="S63" i="3"/>
  <c r="Q63" i="3"/>
  <c r="P63" i="3"/>
  <c r="N63" i="3"/>
  <c r="M63" i="3"/>
  <c r="J72" i="3" s="1"/>
  <c r="K63" i="3"/>
  <c r="J63" i="3"/>
  <c r="H63" i="3"/>
  <c r="G63" i="3"/>
  <c r="D72" i="3" s="1"/>
  <c r="E63" i="3"/>
  <c r="D63" i="3"/>
  <c r="U62" i="3"/>
  <c r="R62" i="3"/>
  <c r="O62" i="3"/>
  <c r="L62" i="3"/>
  <c r="I62" i="3"/>
  <c r="F62" i="3"/>
  <c r="U61" i="3"/>
  <c r="R61" i="3"/>
  <c r="O61" i="3"/>
  <c r="L61" i="3"/>
  <c r="I61" i="3"/>
  <c r="F61" i="3"/>
  <c r="U60" i="3"/>
  <c r="R60" i="3"/>
  <c r="R63" i="3" s="1"/>
  <c r="O60" i="3"/>
  <c r="L60" i="3"/>
  <c r="I60" i="3"/>
  <c r="F60" i="3"/>
  <c r="F63" i="3" s="1"/>
  <c r="T53" i="3"/>
  <c r="S53" i="3"/>
  <c r="Q53" i="3"/>
  <c r="P53" i="3"/>
  <c r="P56" i="3" s="1"/>
  <c r="N53" i="3"/>
  <c r="M53" i="3"/>
  <c r="K53" i="3"/>
  <c r="J53" i="3"/>
  <c r="J56" i="3" s="1"/>
  <c r="H53" i="3"/>
  <c r="G53" i="3"/>
  <c r="E53" i="3"/>
  <c r="D53" i="3"/>
  <c r="U52" i="3"/>
  <c r="R52" i="3"/>
  <c r="O52" i="3"/>
  <c r="L52" i="3"/>
  <c r="I52" i="3"/>
  <c r="F52" i="3"/>
  <c r="U51" i="3"/>
  <c r="R51" i="3"/>
  <c r="O51" i="3"/>
  <c r="L51" i="3"/>
  <c r="I51" i="3"/>
  <c r="F51" i="3"/>
  <c r="U50" i="3"/>
  <c r="R50" i="3"/>
  <c r="O50" i="3"/>
  <c r="L50" i="3"/>
  <c r="I50" i="3"/>
  <c r="F50" i="3"/>
  <c r="T49" i="3"/>
  <c r="S49" i="3"/>
  <c r="Q49" i="3"/>
  <c r="P49" i="3"/>
  <c r="N49" i="3"/>
  <c r="M49" i="3"/>
  <c r="K49" i="3"/>
  <c r="J49" i="3"/>
  <c r="H49" i="3"/>
  <c r="G49" i="3"/>
  <c r="E49" i="3"/>
  <c r="D49" i="3"/>
  <c r="U48" i="3"/>
  <c r="R48" i="3"/>
  <c r="O48" i="3"/>
  <c r="L48" i="3"/>
  <c r="I48" i="3"/>
  <c r="F48" i="3"/>
  <c r="U47" i="3"/>
  <c r="R47" i="3"/>
  <c r="O47" i="3"/>
  <c r="L47" i="3"/>
  <c r="I47" i="3"/>
  <c r="F47" i="3"/>
  <c r="U46" i="3"/>
  <c r="R46" i="3"/>
  <c r="O46" i="3"/>
  <c r="L46" i="3"/>
  <c r="I46" i="3"/>
  <c r="F46" i="3"/>
  <c r="T45" i="3"/>
  <c r="S45" i="3"/>
  <c r="Q45" i="3"/>
  <c r="P45" i="3"/>
  <c r="N45" i="3"/>
  <c r="M45" i="3"/>
  <c r="K45" i="3"/>
  <c r="J45" i="3"/>
  <c r="J54" i="3" s="1"/>
  <c r="H45" i="3"/>
  <c r="G45" i="3"/>
  <c r="E45" i="3"/>
  <c r="D45" i="3"/>
  <c r="D54" i="3" s="1"/>
  <c r="U44" i="3"/>
  <c r="R44" i="3"/>
  <c r="O44" i="3"/>
  <c r="L44" i="3"/>
  <c r="I44" i="3"/>
  <c r="F44" i="3"/>
  <c r="U43" i="3"/>
  <c r="R43" i="3"/>
  <c r="O43" i="3"/>
  <c r="L43" i="3"/>
  <c r="I43" i="3"/>
  <c r="F43" i="3"/>
  <c r="U42" i="3"/>
  <c r="R42" i="3"/>
  <c r="O42" i="3"/>
  <c r="L42" i="3"/>
  <c r="I42" i="3"/>
  <c r="F42" i="3"/>
  <c r="T34" i="3"/>
  <c r="S34" i="3"/>
  <c r="Q34" i="3"/>
  <c r="P34" i="3"/>
  <c r="N34" i="3"/>
  <c r="M34" i="3"/>
  <c r="K34" i="3"/>
  <c r="J34" i="3"/>
  <c r="U33" i="3"/>
  <c r="R33" i="3"/>
  <c r="O33" i="3"/>
  <c r="L33" i="3"/>
  <c r="U32" i="3"/>
  <c r="R32" i="3"/>
  <c r="O32" i="3"/>
  <c r="L32" i="3"/>
  <c r="U31" i="3"/>
  <c r="R31" i="3"/>
  <c r="O31" i="3"/>
  <c r="O34" i="3" s="1"/>
  <c r="L31" i="3"/>
  <c r="T30" i="3"/>
  <c r="S30" i="3"/>
  <c r="Q30" i="3"/>
  <c r="P30" i="3"/>
  <c r="N30" i="3"/>
  <c r="M30" i="3"/>
  <c r="K30" i="3"/>
  <c r="J30" i="3"/>
  <c r="U29" i="3"/>
  <c r="R29" i="3"/>
  <c r="O29" i="3"/>
  <c r="L29" i="3"/>
  <c r="U28" i="3"/>
  <c r="R28" i="3"/>
  <c r="O28" i="3"/>
  <c r="L28" i="3"/>
  <c r="U27" i="3"/>
  <c r="U30" i="3" s="1"/>
  <c r="R27" i="3"/>
  <c r="R30" i="3" s="1"/>
  <c r="R36" i="3" s="1"/>
  <c r="O27" i="3"/>
  <c r="L27" i="3"/>
  <c r="T26" i="3"/>
  <c r="S26" i="3"/>
  <c r="Q26" i="3"/>
  <c r="P26" i="3"/>
  <c r="N26" i="3"/>
  <c r="M26" i="3"/>
  <c r="K26" i="3"/>
  <c r="J26" i="3"/>
  <c r="U25" i="3"/>
  <c r="R25" i="3"/>
  <c r="O25" i="3"/>
  <c r="L25" i="3"/>
  <c r="U24" i="3"/>
  <c r="R24" i="3"/>
  <c r="O24" i="3"/>
  <c r="L24" i="3"/>
  <c r="U23" i="3"/>
  <c r="R23" i="3"/>
  <c r="O23" i="3"/>
  <c r="O26" i="3" s="1"/>
  <c r="L23" i="3"/>
  <c r="T16" i="3"/>
  <c r="S16" i="3"/>
  <c r="Q16" i="3"/>
  <c r="P16" i="3"/>
  <c r="N16" i="3"/>
  <c r="M16" i="3"/>
  <c r="K16" i="3"/>
  <c r="J16" i="3"/>
  <c r="H16" i="3"/>
  <c r="G16" i="3"/>
  <c r="E16" i="3"/>
  <c r="D16" i="3"/>
  <c r="U15" i="3"/>
  <c r="R15" i="3"/>
  <c r="O15" i="3"/>
  <c r="L15" i="3"/>
  <c r="I15" i="3"/>
  <c r="F15" i="3"/>
  <c r="U14" i="3"/>
  <c r="R14" i="3"/>
  <c r="O14" i="3"/>
  <c r="L14" i="3"/>
  <c r="I14" i="3"/>
  <c r="F14" i="3"/>
  <c r="U13" i="3"/>
  <c r="R13" i="3"/>
  <c r="O13" i="3"/>
  <c r="L13" i="3"/>
  <c r="I13" i="3"/>
  <c r="F13" i="3"/>
  <c r="T12" i="3"/>
  <c r="S12" i="3"/>
  <c r="Q12" i="3"/>
  <c r="P12" i="3"/>
  <c r="N12" i="3"/>
  <c r="M12" i="3"/>
  <c r="K12" i="3"/>
  <c r="J12" i="3"/>
  <c r="H12" i="3"/>
  <c r="G12" i="3"/>
  <c r="E12" i="3"/>
  <c r="D12" i="3"/>
  <c r="U11" i="3"/>
  <c r="R11" i="3"/>
  <c r="O11" i="3"/>
  <c r="L11" i="3"/>
  <c r="I11" i="3"/>
  <c r="F11" i="3"/>
  <c r="U10" i="3"/>
  <c r="R10" i="3"/>
  <c r="O10" i="3"/>
  <c r="L10" i="3"/>
  <c r="I10" i="3"/>
  <c r="F10" i="3"/>
  <c r="U9" i="3"/>
  <c r="R9" i="3"/>
  <c r="O9" i="3"/>
  <c r="L9" i="3"/>
  <c r="I9" i="3"/>
  <c r="F9" i="3"/>
  <c r="T8" i="3"/>
  <c r="S8" i="3"/>
  <c r="Q8" i="3"/>
  <c r="P8" i="3"/>
  <c r="N8" i="3"/>
  <c r="M8" i="3"/>
  <c r="K8" i="3"/>
  <c r="J8" i="3"/>
  <c r="H8" i="3"/>
  <c r="G8" i="3"/>
  <c r="E8" i="3"/>
  <c r="D8" i="3"/>
  <c r="U7" i="3"/>
  <c r="R7" i="3"/>
  <c r="O7" i="3"/>
  <c r="L7" i="3"/>
  <c r="I7" i="3"/>
  <c r="F7" i="3"/>
  <c r="U6" i="3"/>
  <c r="R6" i="3"/>
  <c r="O6" i="3"/>
  <c r="L6" i="3"/>
  <c r="I6" i="3"/>
  <c r="F6" i="3"/>
  <c r="U5" i="3"/>
  <c r="R5" i="3"/>
  <c r="O5" i="3"/>
  <c r="L5" i="3"/>
  <c r="I5" i="3"/>
  <c r="F5" i="3"/>
  <c r="L49" i="3" l="1"/>
  <c r="D55" i="3"/>
  <c r="F26" i="3"/>
  <c r="O16" i="3"/>
  <c r="Q36" i="3"/>
  <c r="E55" i="3"/>
  <c r="I67" i="3"/>
  <c r="O71" i="3"/>
  <c r="U71" i="3"/>
  <c r="E74" i="3"/>
  <c r="K74" i="3"/>
  <c r="Q74" i="3"/>
  <c r="I30" i="3"/>
  <c r="D35" i="3"/>
  <c r="F30" i="3"/>
  <c r="J19" i="3"/>
  <c r="Q19" i="3"/>
  <c r="P74" i="3"/>
  <c r="F12" i="3"/>
  <c r="R12" i="3"/>
  <c r="R18" i="3" s="1"/>
  <c r="D18" i="3"/>
  <c r="E17" i="3"/>
  <c r="K17" i="3"/>
  <c r="Q17" i="3"/>
  <c r="I12" i="3"/>
  <c r="U12" i="3"/>
  <c r="O12" i="3"/>
  <c r="Q18" i="3"/>
  <c r="E19" i="3"/>
  <c r="K19" i="3"/>
  <c r="Q54" i="3"/>
  <c r="U49" i="3"/>
  <c r="J55" i="3"/>
  <c r="P55" i="3"/>
  <c r="I26" i="3"/>
  <c r="E35" i="3"/>
  <c r="Q35" i="3"/>
  <c r="K36" i="3"/>
  <c r="F36" i="3"/>
  <c r="F37" i="3"/>
  <c r="J35" i="3"/>
  <c r="P35" i="3"/>
  <c r="E37" i="3"/>
  <c r="K35" i="3"/>
  <c r="D37" i="3"/>
  <c r="E36" i="3"/>
  <c r="F35" i="3"/>
  <c r="R26" i="3"/>
  <c r="L53" i="3"/>
  <c r="O49" i="3"/>
  <c r="L55" i="3" s="1"/>
  <c r="O53" i="3"/>
  <c r="K72" i="3"/>
  <c r="O67" i="3"/>
  <c r="L73" i="3" s="1"/>
  <c r="U67" i="3"/>
  <c r="E73" i="3"/>
  <c r="P73" i="3"/>
  <c r="F71" i="3"/>
  <c r="R71" i="3"/>
  <c r="R74" i="3" s="1"/>
  <c r="F8" i="3"/>
  <c r="R8" i="3"/>
  <c r="D17" i="3"/>
  <c r="J18" i="3"/>
  <c r="U26" i="3"/>
  <c r="K37" i="3"/>
  <c r="O45" i="3"/>
  <c r="L45" i="3"/>
  <c r="F45" i="3"/>
  <c r="L26" i="3"/>
  <c r="L35" i="3" s="1"/>
  <c r="L34" i="3"/>
  <c r="R49" i="3"/>
  <c r="I71" i="3"/>
  <c r="J37" i="3"/>
  <c r="I49" i="3"/>
  <c r="Q55" i="3"/>
  <c r="R53" i="3"/>
  <c r="J36" i="3"/>
  <c r="P36" i="3"/>
  <c r="R34" i="3"/>
  <c r="P37" i="3"/>
  <c r="I45" i="3"/>
  <c r="F54" i="3" s="1"/>
  <c r="U45" i="3"/>
  <c r="E54" i="3"/>
  <c r="K54" i="3"/>
  <c r="F53" i="3"/>
  <c r="I53" i="3"/>
  <c r="U53" i="3"/>
  <c r="K56" i="3"/>
  <c r="Q56" i="3"/>
  <c r="L63" i="3"/>
  <c r="P72" i="3"/>
  <c r="F67" i="3"/>
  <c r="F73" i="3" s="1"/>
  <c r="R67" i="3"/>
  <c r="R73" i="3" s="1"/>
  <c r="K73" i="3"/>
  <c r="Q73" i="3"/>
  <c r="I8" i="3"/>
  <c r="F17" i="3" s="1"/>
  <c r="U8" i="3"/>
  <c r="O8" i="3"/>
  <c r="P18" i="3"/>
  <c r="F16" i="3"/>
  <c r="R16" i="3"/>
  <c r="L8" i="3"/>
  <c r="J17" i="3"/>
  <c r="E18" i="3"/>
  <c r="K18" i="3"/>
  <c r="I16" i="3"/>
  <c r="U16" i="3"/>
  <c r="P19" i="3"/>
  <c r="U34" i="3"/>
  <c r="Q37" i="3"/>
  <c r="K55" i="3"/>
  <c r="E56" i="3"/>
  <c r="O63" i="3"/>
  <c r="I63" i="3"/>
  <c r="F72" i="3" s="1"/>
  <c r="U63" i="3"/>
  <c r="R72" i="3" s="1"/>
  <c r="E72" i="3"/>
  <c r="Q72" i="3"/>
  <c r="L71" i="3"/>
  <c r="D74" i="3"/>
  <c r="L37" i="3"/>
  <c r="L12" i="3"/>
  <c r="L30" i="3"/>
  <c r="L72" i="3"/>
  <c r="L56" i="3"/>
  <c r="P17" i="3"/>
  <c r="L16" i="3"/>
  <c r="D19" i="3"/>
  <c r="O30" i="3"/>
  <c r="R45" i="3"/>
  <c r="P54" i="3"/>
  <c r="F49" i="3"/>
  <c r="D56" i="3"/>
  <c r="J73" i="3"/>
  <c r="J74" i="3"/>
  <c r="L19" i="3" l="1"/>
  <c r="L17" i="3"/>
  <c r="L74" i="3"/>
  <c r="L18" i="3"/>
  <c r="L54" i="3"/>
  <c r="F74" i="3"/>
  <c r="R55" i="3"/>
  <c r="F18" i="3"/>
  <c r="F19" i="3"/>
  <c r="R56" i="3"/>
  <c r="F55" i="3"/>
  <c r="R19" i="3"/>
  <c r="R17" i="3"/>
  <c r="R35" i="3"/>
  <c r="R54" i="3"/>
  <c r="R37" i="3"/>
  <c r="F56" i="3"/>
  <c r="L36" i="3"/>
  <c r="D15" i="2" l="1"/>
  <c r="C15" i="2"/>
  <c r="D11" i="2"/>
  <c r="C11" i="2"/>
  <c r="F10" i="2"/>
  <c r="E10" i="2"/>
  <c r="D6" i="2"/>
  <c r="E5" i="2"/>
  <c r="C6" i="2" s="1"/>
  <c r="E17" i="1" l="1"/>
  <c r="E15" i="1"/>
  <c r="E16" i="1"/>
  <c r="F16" i="1" s="1"/>
  <c r="G16" i="1" s="1"/>
  <c r="E14" i="1"/>
  <c r="F14" i="1" s="1"/>
  <c r="G14" i="1" s="1"/>
  <c r="F17" i="1"/>
  <c r="F15" i="1"/>
  <c r="F12" i="1"/>
  <c r="G11" i="1"/>
  <c r="F11" i="1"/>
  <c r="F10" i="1"/>
  <c r="F9" i="1"/>
  <c r="G9" i="1"/>
  <c r="F7" i="1"/>
  <c r="F6" i="1"/>
  <c r="G6" i="1" s="1"/>
  <c r="F5" i="1"/>
  <c r="F4" i="1"/>
  <c r="G4" i="1" s="1"/>
</calcChain>
</file>

<file path=xl/sharedStrings.xml><?xml version="1.0" encoding="utf-8"?>
<sst xmlns="http://schemas.openxmlformats.org/spreadsheetml/2006/main" count="223" uniqueCount="40">
  <si>
    <t>Trp63</t>
  </si>
  <si>
    <t>DAPI</t>
  </si>
  <si>
    <t>%</t>
  </si>
  <si>
    <t>Average</t>
  </si>
  <si>
    <t>Ventral-1</t>
  </si>
  <si>
    <t>Ventral-2</t>
  </si>
  <si>
    <t>Dorsal-1</t>
  </si>
  <si>
    <t>Dorsal-2</t>
  </si>
  <si>
    <t>Dorsal-ventral n=3 Number of TRP63 cells, 2 section per n</t>
  </si>
  <si>
    <t>Mouse #</t>
  </si>
  <si>
    <t>TRP63</t>
  </si>
  <si>
    <t>Medial</t>
  </si>
  <si>
    <t>Lateral</t>
  </si>
  <si>
    <t>SCGB1A1</t>
  </si>
  <si>
    <t>FOXJ1</t>
  </si>
  <si>
    <t>Mouse Nr.</t>
  </si>
  <si>
    <t>Inside</t>
  </si>
  <si>
    <t>Outside</t>
  </si>
  <si>
    <t>Total</t>
  </si>
  <si>
    <t>16293-6</t>
  </si>
  <si>
    <t>Section 1</t>
  </si>
  <si>
    <t>Section 2</t>
  </si>
  <si>
    <t>Section 3</t>
  </si>
  <si>
    <t>16288-3</t>
  </si>
  <si>
    <t>16294-6</t>
  </si>
  <si>
    <t>dTG mycSox21</t>
  </si>
  <si>
    <t>TRP63 not mycSOX21</t>
  </si>
  <si>
    <t>16288-2</t>
  </si>
  <si>
    <t>16294-5</t>
  </si>
  <si>
    <t>16293-5</t>
  </si>
  <si>
    <t>dTG mycSox2</t>
  </si>
  <si>
    <t>TRP63 not mycSOX2</t>
  </si>
  <si>
    <t>16285-7</t>
  </si>
  <si>
    <t>16284-1</t>
  </si>
  <si>
    <t>16282-8</t>
  </si>
  <si>
    <t>Contrl Sox2</t>
  </si>
  <si>
    <t>16284-2</t>
  </si>
  <si>
    <t>16282-2</t>
  </si>
  <si>
    <t>16294-2</t>
  </si>
  <si>
    <t>Control Sox21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</si>
</sst>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7FD"/>
        <bgColor indexed="64"/>
      </patternFill>
    </fill>
    <fill>
      <patternFill patternType="solid">
        <fgColor rgb="FFFFDA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left" indent="2"/>
    </xf>
    <xf numFmtId="0" fontId="2" fillId="2" borderId="1" xfId="0" applyFont="1" applyFill="1" applyBorder="1"/>
    <xf numFmtId="0" fontId="0" fillId="0" borderId="2" xfId="0" applyBorder="1"/>
    <xf numFmtId="0" fontId="3" fillId="0" borderId="4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0" xfId="0" applyFont="1"/>
    <xf numFmtId="0" fontId="1" fillId="0" borderId="4" xfId="0" applyFont="1" applyBorder="1"/>
    <xf numFmtId="0" fontId="5" fillId="0" borderId="0" xfId="0" applyFont="1"/>
    <xf numFmtId="0" fontId="1" fillId="0" borderId="5" xfId="0" applyFont="1" applyBorder="1"/>
    <xf numFmtId="0" fontId="1" fillId="0" borderId="6" xfId="0" applyFont="1" applyBorder="1"/>
    <xf numFmtId="0" fontId="5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0" fillId="0" borderId="6" xfId="0" applyBorder="1"/>
    <xf numFmtId="0" fontId="0" fillId="0" borderId="7" xfId="0" applyBorder="1"/>
    <xf numFmtId="0" fontId="1" fillId="3" borderId="7" xfId="0" applyFont="1" applyFill="1" applyBorder="1"/>
    <xf numFmtId="0" fontId="0" fillId="0" borderId="8" xfId="0" applyBorder="1"/>
    <xf numFmtId="0" fontId="1" fillId="4" borderId="7" xfId="0" applyFont="1" applyFill="1" applyBorder="1"/>
    <xf numFmtId="0" fontId="1" fillId="5" borderId="7" xfId="0" applyFont="1" applyFill="1" applyBorder="1"/>
    <xf numFmtId="0" fontId="2" fillId="6" borderId="1" xfId="0" applyFont="1" applyFill="1" applyBorder="1"/>
    <xf numFmtId="0" fontId="1" fillId="0" borderId="2" xfId="0" applyFont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3" borderId="7" xfId="0" applyFill="1" applyBorder="1"/>
    <xf numFmtId="0" fontId="2" fillId="7" borderId="1" xfId="0" applyFont="1" applyFill="1" applyBorder="1"/>
    <xf numFmtId="0" fontId="0" fillId="0" borderId="3" xfId="0" applyBorder="1"/>
    <xf numFmtId="0" fontId="1" fillId="4" borderId="2" xfId="0" applyFont="1" applyFill="1" applyBorder="1"/>
    <xf numFmtId="0" fontId="2" fillId="8" borderId="1" xfId="0" applyFont="1" applyFill="1" applyBorder="1"/>
    <xf numFmtId="0" fontId="3" fillId="0" borderId="2" xfId="0" applyFont="1" applyBorder="1"/>
    <xf numFmtId="0" fontId="2" fillId="0" borderId="4" xfId="0" applyFont="1" applyBorder="1"/>
    <xf numFmtId="0" fontId="0" fillId="4" borderId="7" xfId="0" applyFill="1" applyBorder="1"/>
    <xf numFmtId="0" fontId="0" fillId="5" borderId="7" xfId="0" applyFill="1" applyBorder="1"/>
    <xf numFmtId="0" fontId="0" fillId="0" borderId="0" xfId="0" applyFill="1"/>
    <xf numFmtId="0" fontId="0" fillId="0" borderId="7" xfId="0" applyFill="1" applyBorder="1"/>
    <xf numFmtId="0" fontId="0" fillId="0" borderId="0" xfId="0" applyBorder="1"/>
    <xf numFmtId="0" fontId="0" fillId="0" borderId="1" xfId="0" applyBorder="1"/>
    <xf numFmtId="0" fontId="0" fillId="0" borderId="2" xfId="0" applyFill="1" applyBorder="1"/>
    <xf numFmtId="0" fontId="1" fillId="3" borderId="0" xfId="0" applyFon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75"/>
  <sheetViews>
    <sheetView tabSelected="1" topLeftCell="B1" zoomScale="63" zoomScaleNormal="100" workbookViewId="0">
      <selection activeCell="K55" sqref="K55"/>
    </sheetView>
  </sheetViews>
  <sheetFormatPr defaultColWidth="11" defaultRowHeight="15.75" x14ac:dyDescent="0.25"/>
  <cols>
    <col min="2" max="2" width="12.375" bestFit="1" customWidth="1"/>
    <col min="4" max="12" width="16.125" bestFit="1" customWidth="1"/>
    <col min="13" max="15" width="11" bestFit="1" customWidth="1"/>
    <col min="16" max="18" width="16.125" bestFit="1" customWidth="1"/>
    <col min="19" max="20" width="11" bestFit="1" customWidth="1"/>
    <col min="22" max="22" width="16.375" bestFit="1" customWidth="1"/>
  </cols>
  <sheetData>
    <row r="3" spans="2:21" x14ac:dyDescent="0.25">
      <c r="B3" s="6" t="s">
        <v>39</v>
      </c>
      <c r="C3" s="7"/>
      <c r="D3" s="61" t="s">
        <v>10</v>
      </c>
      <c r="E3" s="61"/>
      <c r="F3" s="61"/>
      <c r="G3" s="61" t="s">
        <v>1</v>
      </c>
      <c r="H3" s="61"/>
      <c r="I3" s="62"/>
      <c r="J3" s="63" t="s">
        <v>13</v>
      </c>
      <c r="K3" s="64"/>
      <c r="L3" s="64"/>
      <c r="M3" s="64" t="s">
        <v>1</v>
      </c>
      <c r="N3" s="64"/>
      <c r="O3" s="66"/>
      <c r="P3" s="65" t="s">
        <v>14</v>
      </c>
      <c r="Q3" s="59"/>
      <c r="R3" s="59"/>
      <c r="S3" s="59" t="s">
        <v>1</v>
      </c>
      <c r="T3" s="59"/>
      <c r="U3" s="60"/>
    </row>
    <row r="4" spans="2:21" x14ac:dyDescent="0.25">
      <c r="B4" s="8" t="s">
        <v>15</v>
      </c>
      <c r="C4" s="9"/>
      <c r="D4" s="10" t="s">
        <v>16</v>
      </c>
      <c r="E4" s="10" t="s">
        <v>17</v>
      </c>
      <c r="F4" t="s">
        <v>18</v>
      </c>
      <c r="G4" s="10" t="s">
        <v>16</v>
      </c>
      <c r="H4" s="10" t="s">
        <v>17</v>
      </c>
      <c r="I4" s="11" t="s">
        <v>18</v>
      </c>
      <c r="J4" s="12" t="s">
        <v>16</v>
      </c>
      <c r="K4" s="10" t="s">
        <v>17</v>
      </c>
      <c r="L4" t="s">
        <v>18</v>
      </c>
      <c r="M4" s="10" t="s">
        <v>16</v>
      </c>
      <c r="N4" s="10" t="s">
        <v>17</v>
      </c>
      <c r="O4" s="11" t="s">
        <v>18</v>
      </c>
      <c r="P4" s="12" t="s">
        <v>16</v>
      </c>
      <c r="Q4" s="10" t="s">
        <v>17</v>
      </c>
      <c r="R4" t="s">
        <v>18</v>
      </c>
      <c r="S4" s="10" t="s">
        <v>16</v>
      </c>
      <c r="T4" s="10" t="s">
        <v>17</v>
      </c>
      <c r="U4" s="11" t="s">
        <v>18</v>
      </c>
    </row>
    <row r="5" spans="2:21" x14ac:dyDescent="0.25">
      <c r="B5" s="13" t="s">
        <v>19</v>
      </c>
      <c r="C5" s="14" t="s">
        <v>20</v>
      </c>
      <c r="D5">
        <v>11</v>
      </c>
      <c r="E5">
        <v>30</v>
      </c>
      <c r="F5">
        <f>SUM(D5:E5)</f>
        <v>41</v>
      </c>
      <c r="G5">
        <v>55</v>
      </c>
      <c r="H5">
        <v>108</v>
      </c>
      <c r="I5" s="11">
        <f>SUM(G5:H5)</f>
        <v>163</v>
      </c>
      <c r="J5" s="13">
        <v>16</v>
      </c>
      <c r="K5">
        <v>20</v>
      </c>
      <c r="L5">
        <f>SUM(J5:K5)</f>
        <v>36</v>
      </c>
      <c r="M5">
        <v>51</v>
      </c>
      <c r="N5">
        <v>86</v>
      </c>
      <c r="O5" s="11">
        <f>SUM(M5:N5)</f>
        <v>137</v>
      </c>
      <c r="P5" s="13">
        <v>18</v>
      </c>
      <c r="Q5">
        <v>21</v>
      </c>
      <c r="R5">
        <f>SUM(P5:Q5)</f>
        <v>39</v>
      </c>
      <c r="S5">
        <v>86</v>
      </c>
      <c r="T5">
        <v>99</v>
      </c>
      <c r="U5" s="11">
        <f>SUM(S5:T5)</f>
        <v>185</v>
      </c>
    </row>
    <row r="6" spans="2:21" x14ac:dyDescent="0.25">
      <c r="B6" s="13"/>
      <c r="C6" s="14" t="s">
        <v>21</v>
      </c>
      <c r="D6">
        <v>15</v>
      </c>
      <c r="E6">
        <v>28</v>
      </c>
      <c r="F6">
        <f t="shared" ref="F6:F7" si="0">SUM(D6:E6)</f>
        <v>43</v>
      </c>
      <c r="G6">
        <v>76</v>
      </c>
      <c r="H6">
        <v>89</v>
      </c>
      <c r="I6" s="11">
        <f t="shared" ref="I6:I7" si="1">SUM(G6:H6)</f>
        <v>165</v>
      </c>
      <c r="J6" s="13">
        <v>19</v>
      </c>
      <c r="K6">
        <v>8</v>
      </c>
      <c r="L6">
        <f t="shared" ref="L6:L7" si="2">SUM(J6:K6)</f>
        <v>27</v>
      </c>
      <c r="M6">
        <v>86</v>
      </c>
      <c r="N6">
        <v>99</v>
      </c>
      <c r="O6" s="11">
        <f t="shared" ref="O6:O7" si="3">SUM(M6:N6)</f>
        <v>185</v>
      </c>
      <c r="P6" s="13">
        <v>24</v>
      </c>
      <c r="Q6">
        <v>25</v>
      </c>
      <c r="R6">
        <f t="shared" ref="R6:R7" si="4">SUM(P6:Q6)</f>
        <v>49</v>
      </c>
      <c r="S6">
        <v>86</v>
      </c>
      <c r="T6">
        <v>99</v>
      </c>
      <c r="U6" s="11">
        <f t="shared" ref="U6:U7" si="5">SUM(S6:T6)</f>
        <v>185</v>
      </c>
    </row>
    <row r="7" spans="2:21" x14ac:dyDescent="0.25">
      <c r="B7" s="13"/>
      <c r="C7" s="14" t="s">
        <v>22</v>
      </c>
      <c r="D7">
        <v>15</v>
      </c>
      <c r="E7">
        <v>36</v>
      </c>
      <c r="F7">
        <f t="shared" si="0"/>
        <v>51</v>
      </c>
      <c r="G7">
        <v>62</v>
      </c>
      <c r="H7">
        <v>113</v>
      </c>
      <c r="I7" s="11">
        <f t="shared" si="1"/>
        <v>175</v>
      </c>
      <c r="J7" s="13">
        <v>20</v>
      </c>
      <c r="K7">
        <v>11</v>
      </c>
      <c r="L7">
        <f t="shared" si="2"/>
        <v>31</v>
      </c>
      <c r="M7">
        <v>102</v>
      </c>
      <c r="N7">
        <v>76</v>
      </c>
      <c r="O7" s="11">
        <f t="shared" si="3"/>
        <v>178</v>
      </c>
      <c r="P7" s="13">
        <v>31</v>
      </c>
      <c r="Q7">
        <v>20</v>
      </c>
      <c r="R7">
        <f t="shared" si="4"/>
        <v>51</v>
      </c>
      <c r="S7">
        <v>102</v>
      </c>
      <c r="T7">
        <v>76</v>
      </c>
      <c r="U7" s="11">
        <f t="shared" si="5"/>
        <v>178</v>
      </c>
    </row>
    <row r="8" spans="2:21" s="1" customFormat="1" x14ac:dyDescent="0.25">
      <c r="B8" s="15"/>
      <c r="C8" s="16" t="s">
        <v>18</v>
      </c>
      <c r="D8" s="1">
        <f>SUM(D5:D7)</f>
        <v>41</v>
      </c>
      <c r="E8" s="1">
        <f>SUM(E5:E7)</f>
        <v>94</v>
      </c>
      <c r="F8" s="1">
        <f t="shared" ref="F8" si="6">SUM(F5:F7)</f>
        <v>135</v>
      </c>
      <c r="G8" s="1">
        <f>SUM(G5:G7)</f>
        <v>193</v>
      </c>
      <c r="H8" s="1">
        <f>SUM(H5:H7)</f>
        <v>310</v>
      </c>
      <c r="I8" s="17">
        <f t="shared" ref="I8" si="7">SUM(I5:I7)</f>
        <v>503</v>
      </c>
      <c r="J8" s="15">
        <f>SUM(J5:J7)</f>
        <v>55</v>
      </c>
      <c r="K8" s="1">
        <f>SUM(K5:K7)</f>
        <v>39</v>
      </c>
      <c r="L8" s="1">
        <f t="shared" ref="L8" si="8">SUM(L5:L7)</f>
        <v>94</v>
      </c>
      <c r="M8" s="1">
        <f>SUM(M5:M7)</f>
        <v>239</v>
      </c>
      <c r="N8" s="1">
        <f>SUM(N5:N7)</f>
        <v>261</v>
      </c>
      <c r="O8" s="17">
        <f t="shared" ref="O8" si="9">SUM(O5:O7)</f>
        <v>500</v>
      </c>
      <c r="P8" s="15">
        <f>SUM(P5:P7)</f>
        <v>73</v>
      </c>
      <c r="Q8" s="1">
        <f>SUM(Q5:Q7)</f>
        <v>66</v>
      </c>
      <c r="R8" s="1">
        <f t="shared" ref="R8" si="10">SUM(R5:R7)</f>
        <v>139</v>
      </c>
      <c r="S8" s="1">
        <f>SUM(S5:S7)</f>
        <v>274</v>
      </c>
      <c r="T8" s="1">
        <f>SUM(T5:T7)</f>
        <v>274</v>
      </c>
      <c r="U8" s="17">
        <f t="shared" ref="U8" si="11">SUM(U5:U7)</f>
        <v>548</v>
      </c>
    </row>
    <row r="9" spans="2:21" x14ac:dyDescent="0.25">
      <c r="B9" s="13" t="s">
        <v>23</v>
      </c>
      <c r="C9" s="14" t="s">
        <v>20</v>
      </c>
      <c r="D9">
        <v>26</v>
      </c>
      <c r="E9">
        <v>25</v>
      </c>
      <c r="F9">
        <f t="shared" ref="F9:F15" si="12">SUM(D9:E9)</f>
        <v>51</v>
      </c>
      <c r="G9">
        <v>106</v>
      </c>
      <c r="H9">
        <v>84</v>
      </c>
      <c r="I9" s="11">
        <f>SUM(G9:H9)</f>
        <v>190</v>
      </c>
      <c r="J9" s="13">
        <v>27</v>
      </c>
      <c r="K9">
        <v>17</v>
      </c>
      <c r="L9">
        <f>SUM(J9:K9)</f>
        <v>44</v>
      </c>
      <c r="M9">
        <v>90</v>
      </c>
      <c r="N9">
        <v>82</v>
      </c>
      <c r="O9" s="11">
        <f>SUM(M9:N9)</f>
        <v>172</v>
      </c>
      <c r="P9" s="13">
        <v>18</v>
      </c>
      <c r="Q9">
        <v>12</v>
      </c>
      <c r="R9">
        <f>SUM(P9:Q9)</f>
        <v>30</v>
      </c>
      <c r="S9">
        <v>91</v>
      </c>
      <c r="T9">
        <v>77</v>
      </c>
      <c r="U9" s="11">
        <f>SUM(S9:T9)</f>
        <v>168</v>
      </c>
    </row>
    <row r="10" spans="2:21" x14ac:dyDescent="0.25">
      <c r="B10" s="13"/>
      <c r="C10" s="14" t="s">
        <v>21</v>
      </c>
      <c r="D10">
        <v>17</v>
      </c>
      <c r="E10">
        <v>20</v>
      </c>
      <c r="F10">
        <f t="shared" si="12"/>
        <v>37</v>
      </c>
      <c r="G10">
        <v>89</v>
      </c>
      <c r="H10">
        <v>68</v>
      </c>
      <c r="I10" s="11">
        <f t="shared" ref="I10:I11" si="13">SUM(G10:H10)</f>
        <v>157</v>
      </c>
      <c r="J10" s="13">
        <v>16</v>
      </c>
      <c r="K10">
        <v>5</v>
      </c>
      <c r="L10">
        <f t="shared" ref="L10:L11" si="14">SUM(J10:K10)</f>
        <v>21</v>
      </c>
      <c r="M10">
        <v>76</v>
      </c>
      <c r="N10">
        <v>74</v>
      </c>
      <c r="O10" s="11">
        <f t="shared" ref="O10:O11" si="15">SUM(M10:N10)</f>
        <v>150</v>
      </c>
      <c r="P10" s="13">
        <v>23</v>
      </c>
      <c r="Q10">
        <v>13</v>
      </c>
      <c r="R10">
        <f t="shared" ref="R10:R11" si="16">SUM(P10:Q10)</f>
        <v>36</v>
      </c>
      <c r="S10">
        <v>76</v>
      </c>
      <c r="T10">
        <v>74</v>
      </c>
      <c r="U10" s="11">
        <f t="shared" ref="U10:U11" si="17">SUM(S10:T10)</f>
        <v>150</v>
      </c>
    </row>
    <row r="11" spans="2:21" x14ac:dyDescent="0.25">
      <c r="B11" s="13"/>
      <c r="C11" s="14" t="s">
        <v>22</v>
      </c>
      <c r="D11">
        <v>12</v>
      </c>
      <c r="E11">
        <v>31</v>
      </c>
      <c r="F11">
        <f t="shared" si="12"/>
        <v>43</v>
      </c>
      <c r="G11">
        <v>60</v>
      </c>
      <c r="H11">
        <v>101</v>
      </c>
      <c r="I11" s="11">
        <f t="shared" si="13"/>
        <v>161</v>
      </c>
      <c r="J11" s="13">
        <v>15</v>
      </c>
      <c r="K11">
        <v>3</v>
      </c>
      <c r="L11">
        <f t="shared" si="14"/>
        <v>18</v>
      </c>
      <c r="M11">
        <v>61</v>
      </c>
      <c r="N11">
        <v>41</v>
      </c>
      <c r="O11" s="11">
        <f t="shared" si="15"/>
        <v>102</v>
      </c>
      <c r="P11" s="13">
        <v>22</v>
      </c>
      <c r="Q11">
        <v>9</v>
      </c>
      <c r="R11">
        <f t="shared" si="16"/>
        <v>31</v>
      </c>
      <c r="S11">
        <v>61</v>
      </c>
      <c r="T11">
        <v>41</v>
      </c>
      <c r="U11" s="11">
        <f t="shared" si="17"/>
        <v>102</v>
      </c>
    </row>
    <row r="12" spans="2:21" s="1" customFormat="1" x14ac:dyDescent="0.25">
      <c r="B12" s="15"/>
      <c r="C12" s="16" t="s">
        <v>18</v>
      </c>
      <c r="D12" s="1">
        <f>SUM(D9:D11)</f>
        <v>55</v>
      </c>
      <c r="E12" s="1">
        <f t="shared" ref="E12:U12" si="18">SUM(E9:E11)</f>
        <v>76</v>
      </c>
      <c r="F12" s="1">
        <f t="shared" si="18"/>
        <v>131</v>
      </c>
      <c r="G12" s="1">
        <f t="shared" si="18"/>
        <v>255</v>
      </c>
      <c r="H12" s="1">
        <f t="shared" si="18"/>
        <v>253</v>
      </c>
      <c r="I12" s="17">
        <f t="shared" si="18"/>
        <v>508</v>
      </c>
      <c r="J12" s="15">
        <f t="shared" si="18"/>
        <v>58</v>
      </c>
      <c r="K12" s="1">
        <f t="shared" si="18"/>
        <v>25</v>
      </c>
      <c r="L12" s="1">
        <f t="shared" si="18"/>
        <v>83</v>
      </c>
      <c r="M12" s="1">
        <f t="shared" si="18"/>
        <v>227</v>
      </c>
      <c r="N12" s="1">
        <f t="shared" si="18"/>
        <v>197</v>
      </c>
      <c r="O12" s="17">
        <f t="shared" si="18"/>
        <v>424</v>
      </c>
      <c r="P12" s="15">
        <f t="shared" si="18"/>
        <v>63</v>
      </c>
      <c r="Q12" s="1">
        <f t="shared" si="18"/>
        <v>34</v>
      </c>
      <c r="R12" s="1">
        <f t="shared" si="18"/>
        <v>97</v>
      </c>
      <c r="S12" s="1">
        <f t="shared" si="18"/>
        <v>228</v>
      </c>
      <c r="T12" s="1">
        <f t="shared" si="18"/>
        <v>192</v>
      </c>
      <c r="U12" s="17">
        <f t="shared" si="18"/>
        <v>420</v>
      </c>
    </row>
    <row r="13" spans="2:21" x14ac:dyDescent="0.25">
      <c r="B13" s="13" t="s">
        <v>24</v>
      </c>
      <c r="C13" s="14" t="s">
        <v>20</v>
      </c>
      <c r="D13">
        <v>14</v>
      </c>
      <c r="E13">
        <v>31</v>
      </c>
      <c r="F13">
        <f t="shared" si="12"/>
        <v>45</v>
      </c>
      <c r="G13">
        <v>93</v>
      </c>
      <c r="H13">
        <v>122</v>
      </c>
      <c r="I13" s="11">
        <f>SUM(G13:H13)</f>
        <v>215</v>
      </c>
      <c r="J13" s="13">
        <v>7</v>
      </c>
      <c r="K13">
        <v>24</v>
      </c>
      <c r="L13">
        <f>SUM(J13:K13)</f>
        <v>31</v>
      </c>
      <c r="M13">
        <v>21</v>
      </c>
      <c r="N13">
        <v>101</v>
      </c>
      <c r="O13" s="11">
        <f>SUM(M13:N13)</f>
        <v>122</v>
      </c>
      <c r="P13" s="13">
        <v>30</v>
      </c>
      <c r="Q13">
        <v>10</v>
      </c>
      <c r="R13">
        <f>SUM(P13:Q13)</f>
        <v>40</v>
      </c>
      <c r="S13">
        <v>128</v>
      </c>
      <c r="T13">
        <v>107</v>
      </c>
      <c r="U13" s="11">
        <f>SUM(S13:T13)</f>
        <v>235</v>
      </c>
    </row>
    <row r="14" spans="2:21" x14ac:dyDescent="0.25">
      <c r="B14" s="13"/>
      <c r="C14" s="14" t="s">
        <v>21</v>
      </c>
      <c r="D14">
        <v>14</v>
      </c>
      <c r="E14">
        <v>27</v>
      </c>
      <c r="F14">
        <f t="shared" si="12"/>
        <v>41</v>
      </c>
      <c r="G14">
        <v>58</v>
      </c>
      <c r="H14">
        <v>87</v>
      </c>
      <c r="I14" s="11">
        <f>SUM(G14:H14)</f>
        <v>145</v>
      </c>
      <c r="J14" s="13">
        <v>14</v>
      </c>
      <c r="K14">
        <v>16</v>
      </c>
      <c r="L14">
        <f t="shared" ref="L14:L15" si="19">SUM(J14:K14)</f>
        <v>30</v>
      </c>
      <c r="M14">
        <v>64</v>
      </c>
      <c r="N14">
        <v>85</v>
      </c>
      <c r="O14" s="11">
        <f t="shared" ref="O14:O15" si="20">SUM(M14:N14)</f>
        <v>149</v>
      </c>
      <c r="P14" s="13">
        <v>21</v>
      </c>
      <c r="Q14">
        <v>26</v>
      </c>
      <c r="R14">
        <f t="shared" ref="R14:R15" si="21">SUM(P14:Q14)</f>
        <v>47</v>
      </c>
      <c r="S14">
        <v>64</v>
      </c>
      <c r="T14">
        <v>85</v>
      </c>
      <c r="U14" s="11">
        <f t="shared" ref="U14:U15" si="22">SUM(S14:T14)</f>
        <v>149</v>
      </c>
    </row>
    <row r="15" spans="2:21" x14ac:dyDescent="0.25">
      <c r="B15" s="13"/>
      <c r="C15" s="14" t="s">
        <v>22</v>
      </c>
      <c r="D15">
        <v>17</v>
      </c>
      <c r="E15">
        <v>24</v>
      </c>
      <c r="F15">
        <f t="shared" si="12"/>
        <v>41</v>
      </c>
      <c r="G15">
        <v>67</v>
      </c>
      <c r="H15">
        <v>69</v>
      </c>
      <c r="I15" s="11">
        <f>SUM(G15:H15)</f>
        <v>136</v>
      </c>
      <c r="J15" s="13">
        <v>11</v>
      </c>
      <c r="K15">
        <v>11</v>
      </c>
      <c r="L15">
        <f t="shared" si="19"/>
        <v>22</v>
      </c>
      <c r="M15">
        <v>69</v>
      </c>
      <c r="N15">
        <v>100</v>
      </c>
      <c r="O15" s="11">
        <f t="shared" si="20"/>
        <v>169</v>
      </c>
      <c r="P15" s="13">
        <v>20</v>
      </c>
      <c r="Q15">
        <v>31</v>
      </c>
      <c r="R15">
        <f t="shared" si="21"/>
        <v>51</v>
      </c>
      <c r="S15">
        <v>69</v>
      </c>
      <c r="T15">
        <v>100</v>
      </c>
      <c r="U15" s="11">
        <f t="shared" si="22"/>
        <v>169</v>
      </c>
    </row>
    <row r="16" spans="2:21" s="1" customFormat="1" x14ac:dyDescent="0.25">
      <c r="B16" s="18"/>
      <c r="C16" s="19" t="s">
        <v>18</v>
      </c>
      <c r="D16" s="20">
        <f>SUM(D13:D15)</f>
        <v>45</v>
      </c>
      <c r="E16" s="20">
        <f t="shared" ref="E16:Q16" si="23">SUM(E13:E15)</f>
        <v>82</v>
      </c>
      <c r="F16" s="20">
        <f t="shared" si="23"/>
        <v>127</v>
      </c>
      <c r="G16" s="20">
        <f t="shared" si="23"/>
        <v>218</v>
      </c>
      <c r="H16" s="20">
        <f t="shared" si="23"/>
        <v>278</v>
      </c>
      <c r="I16" s="21">
        <f t="shared" si="23"/>
        <v>496</v>
      </c>
      <c r="J16" s="18">
        <f t="shared" si="23"/>
        <v>32</v>
      </c>
      <c r="K16" s="20">
        <f t="shared" si="23"/>
        <v>51</v>
      </c>
      <c r="L16" s="20">
        <f t="shared" si="23"/>
        <v>83</v>
      </c>
      <c r="M16" s="20">
        <f t="shared" si="23"/>
        <v>154</v>
      </c>
      <c r="N16" s="20">
        <f t="shared" si="23"/>
        <v>286</v>
      </c>
      <c r="O16" s="21">
        <f t="shared" si="23"/>
        <v>440</v>
      </c>
      <c r="P16" s="18">
        <f t="shared" si="23"/>
        <v>71</v>
      </c>
      <c r="Q16" s="20">
        <f t="shared" si="23"/>
        <v>67</v>
      </c>
      <c r="R16" s="20">
        <f>SUM(R13:R15)</f>
        <v>138</v>
      </c>
      <c r="S16" s="20">
        <f t="shared" ref="S16:U16" si="24">SUM(S13:S15)</f>
        <v>261</v>
      </c>
      <c r="T16" s="20">
        <f t="shared" si="24"/>
        <v>292</v>
      </c>
      <c r="U16" s="21">
        <f t="shared" si="24"/>
        <v>553</v>
      </c>
    </row>
    <row r="17" spans="2:21" x14ac:dyDescent="0.25">
      <c r="B17" s="13" t="s">
        <v>19</v>
      </c>
      <c r="C17" t="s">
        <v>2</v>
      </c>
      <c r="D17">
        <f>(D8/G8)*100</f>
        <v>21.243523316062177</v>
      </c>
      <c r="E17">
        <f t="shared" ref="E17:F17" si="25">(E8/H8)*100</f>
        <v>30.322580645161288</v>
      </c>
      <c r="F17" s="22">
        <f t="shared" si="25"/>
        <v>26.838966202783297</v>
      </c>
      <c r="I17" s="11"/>
      <c r="J17" s="13">
        <f>(J8/M8)*100</f>
        <v>23.01255230125523</v>
      </c>
      <c r="K17">
        <f>(K8/N8)*100</f>
        <v>14.942528735632186</v>
      </c>
      <c r="L17" s="23">
        <f t="shared" ref="L17" si="26">(L8/O8)*100</f>
        <v>18.8</v>
      </c>
      <c r="O17" s="11"/>
      <c r="P17" s="13">
        <f>(P8/S8)*100</f>
        <v>26.642335766423358</v>
      </c>
      <c r="Q17">
        <f t="shared" ref="Q17:R17" si="27">(Q8/T8)*100</f>
        <v>24.087591240875913</v>
      </c>
      <c r="R17" s="24">
        <f t="shared" si="27"/>
        <v>25.364963503649633</v>
      </c>
      <c r="U17" s="11"/>
    </row>
    <row r="18" spans="2:21" x14ac:dyDescent="0.25">
      <c r="B18" s="13" t="s">
        <v>23</v>
      </c>
      <c r="C18" t="s">
        <v>2</v>
      </c>
      <c r="D18">
        <f>(D12/G12)*100</f>
        <v>21.568627450980394</v>
      </c>
      <c r="E18">
        <f t="shared" ref="E18" si="28">(E12/H12)*100</f>
        <v>30.039525691699602</v>
      </c>
      <c r="F18" s="22">
        <f>(F12/I12)*100</f>
        <v>25.787401574803148</v>
      </c>
      <c r="I18" s="11"/>
      <c r="J18" s="13">
        <f>(J12/M12)*100</f>
        <v>25.55066079295154</v>
      </c>
      <c r="K18">
        <f t="shared" ref="K18" si="29">(K12/N12)*100</f>
        <v>12.690355329949238</v>
      </c>
      <c r="L18" s="23">
        <f>(L12/O12)*100</f>
        <v>19.575471698113208</v>
      </c>
      <c r="O18" s="11"/>
      <c r="P18" s="13">
        <f>(P12/S12)*100</f>
        <v>27.631578947368425</v>
      </c>
      <c r="Q18">
        <f t="shared" ref="Q18" si="30">(Q12/T12)*100</f>
        <v>17.708333333333336</v>
      </c>
      <c r="R18" s="24">
        <f>(R12/U12)*100</f>
        <v>23.095238095238095</v>
      </c>
      <c r="U18" s="11"/>
    </row>
    <row r="19" spans="2:21" x14ac:dyDescent="0.25">
      <c r="B19" s="25" t="s">
        <v>24</v>
      </c>
      <c r="C19" s="26" t="s">
        <v>2</v>
      </c>
      <c r="D19" s="26">
        <f>(D16/G16)*100</f>
        <v>20.642201834862387</v>
      </c>
      <c r="E19" s="26">
        <f>(E16/H16)*100</f>
        <v>29.496402877697843</v>
      </c>
      <c r="F19" s="27">
        <f>(F16/I16)*100</f>
        <v>25.60483870967742</v>
      </c>
      <c r="G19" s="26"/>
      <c r="H19" s="26"/>
      <c r="I19" s="28"/>
      <c r="J19" s="25">
        <f>(J16/M16)*100</f>
        <v>20.779220779220779</v>
      </c>
      <c r="K19" s="26">
        <f t="shared" ref="K19" si="31">(K16/N16)*100</f>
        <v>17.832167832167833</v>
      </c>
      <c r="L19" s="29">
        <f>(L16/O16)*100</f>
        <v>18.863636363636363</v>
      </c>
      <c r="M19" s="26"/>
      <c r="N19" s="26"/>
      <c r="O19" s="28"/>
      <c r="P19" s="25">
        <f>(P16/S16)*100</f>
        <v>27.203065134099617</v>
      </c>
      <c r="Q19" s="26">
        <f t="shared" ref="Q19" si="32">(Q16/T16)*100</f>
        <v>22.945205479452056</v>
      </c>
      <c r="R19" s="30">
        <f>(R16/U16)*100</f>
        <v>24.954792043399639</v>
      </c>
      <c r="S19" s="26"/>
      <c r="T19" s="26"/>
      <c r="U19" s="28"/>
    </row>
    <row r="21" spans="2:21" s="1" customFormat="1" x14ac:dyDescent="0.25">
      <c r="B21" s="31" t="s">
        <v>25</v>
      </c>
      <c r="C21" s="32"/>
      <c r="D21" s="61" t="s">
        <v>26</v>
      </c>
      <c r="E21" s="61"/>
      <c r="F21" s="61"/>
      <c r="G21" s="61" t="s">
        <v>1</v>
      </c>
      <c r="H21" s="61"/>
      <c r="I21" s="62"/>
      <c r="J21" s="63" t="s">
        <v>13</v>
      </c>
      <c r="K21" s="64"/>
      <c r="L21" s="64"/>
      <c r="M21" s="64" t="s">
        <v>1</v>
      </c>
      <c r="N21" s="64"/>
      <c r="O21" s="66"/>
      <c r="P21" s="59" t="s">
        <v>14</v>
      </c>
      <c r="Q21" s="59"/>
      <c r="R21" s="59"/>
      <c r="S21" s="59" t="s">
        <v>1</v>
      </c>
      <c r="T21" s="59"/>
      <c r="U21" s="60"/>
    </row>
    <row r="22" spans="2:21" x14ac:dyDescent="0.25">
      <c r="B22" s="8" t="s">
        <v>15</v>
      </c>
      <c r="C22" s="9"/>
      <c r="D22" s="10" t="s">
        <v>16</v>
      </c>
      <c r="E22" s="10" t="s">
        <v>17</v>
      </c>
      <c r="F22" t="s">
        <v>18</v>
      </c>
      <c r="G22" s="10" t="s">
        <v>16</v>
      </c>
      <c r="H22" s="10" t="s">
        <v>17</v>
      </c>
      <c r="I22" s="11" t="s">
        <v>18</v>
      </c>
      <c r="J22" s="12" t="s">
        <v>16</v>
      </c>
      <c r="K22" s="10" t="s">
        <v>17</v>
      </c>
      <c r="L22" t="s">
        <v>18</v>
      </c>
      <c r="M22" s="10" t="s">
        <v>16</v>
      </c>
      <c r="N22" s="10" t="s">
        <v>17</v>
      </c>
      <c r="O22" s="11" t="s">
        <v>18</v>
      </c>
      <c r="P22" s="10" t="s">
        <v>16</v>
      </c>
      <c r="Q22" s="10" t="s">
        <v>17</v>
      </c>
      <c r="R22" t="s">
        <v>18</v>
      </c>
      <c r="S22" s="10" t="s">
        <v>16</v>
      </c>
      <c r="T22" s="10" t="s">
        <v>17</v>
      </c>
      <c r="U22" s="11" t="s">
        <v>18</v>
      </c>
    </row>
    <row r="23" spans="2:21" x14ac:dyDescent="0.25">
      <c r="B23" s="13" t="s">
        <v>27</v>
      </c>
      <c r="C23" s="14" t="s">
        <v>20</v>
      </c>
      <c r="D23">
        <v>46</v>
      </c>
      <c r="E23">
        <v>42</v>
      </c>
      <c r="F23">
        <f t="shared" ref="F23:F33" si="33">SUM(D23:E23)</f>
        <v>88</v>
      </c>
      <c r="G23">
        <v>169</v>
      </c>
      <c r="H23">
        <v>111</v>
      </c>
      <c r="I23" s="11">
        <f>SUM(G23:H23)</f>
        <v>280</v>
      </c>
      <c r="J23" s="13">
        <v>12</v>
      </c>
      <c r="K23">
        <v>5</v>
      </c>
      <c r="L23">
        <f>SUM(J23:K23)</f>
        <v>17</v>
      </c>
      <c r="M23">
        <v>131</v>
      </c>
      <c r="N23">
        <v>67</v>
      </c>
      <c r="O23" s="11">
        <f>SUM(M23:N23)</f>
        <v>198</v>
      </c>
      <c r="P23">
        <v>30</v>
      </c>
      <c r="Q23">
        <v>24</v>
      </c>
      <c r="R23">
        <f>SUM(P23:Q23)</f>
        <v>54</v>
      </c>
      <c r="S23">
        <v>135</v>
      </c>
      <c r="T23">
        <v>112</v>
      </c>
      <c r="U23" s="11">
        <f>SUM(S23:T23)</f>
        <v>247</v>
      </c>
    </row>
    <row r="24" spans="2:21" x14ac:dyDescent="0.25">
      <c r="B24" s="13"/>
      <c r="C24" s="14" t="s">
        <v>21</v>
      </c>
      <c r="D24">
        <v>7</v>
      </c>
      <c r="E24">
        <v>104</v>
      </c>
      <c r="F24">
        <f t="shared" si="33"/>
        <v>111</v>
      </c>
      <c r="G24">
        <v>36</v>
      </c>
      <c r="H24">
        <v>195</v>
      </c>
      <c r="I24" s="11">
        <f t="shared" ref="I24:I25" si="34">SUM(G24:H24)</f>
        <v>231</v>
      </c>
      <c r="J24" s="13">
        <v>7</v>
      </c>
      <c r="K24">
        <v>3</v>
      </c>
      <c r="L24">
        <f t="shared" ref="L24:L25" si="35">SUM(J24:K24)</f>
        <v>10</v>
      </c>
      <c r="M24">
        <v>135</v>
      </c>
      <c r="N24">
        <v>94</v>
      </c>
      <c r="O24" s="11">
        <f t="shared" ref="O24:O25" si="36">SUM(M24:N24)</f>
        <v>229</v>
      </c>
      <c r="P24">
        <v>42</v>
      </c>
      <c r="Q24">
        <v>20</v>
      </c>
      <c r="R24">
        <f t="shared" ref="R24:R25" si="37">SUM(P24:Q24)</f>
        <v>62</v>
      </c>
      <c r="S24">
        <v>135</v>
      </c>
      <c r="T24">
        <v>94</v>
      </c>
      <c r="U24" s="11">
        <f>SUM(S24:T24)</f>
        <v>229</v>
      </c>
    </row>
    <row r="25" spans="2:21" x14ac:dyDescent="0.25">
      <c r="B25" s="13"/>
      <c r="C25" s="14" t="s">
        <v>22</v>
      </c>
      <c r="D25">
        <v>10</v>
      </c>
      <c r="E25">
        <v>58</v>
      </c>
      <c r="F25">
        <f t="shared" si="33"/>
        <v>68</v>
      </c>
      <c r="G25">
        <v>36</v>
      </c>
      <c r="H25">
        <v>125</v>
      </c>
      <c r="I25" s="11">
        <f t="shared" si="34"/>
        <v>161</v>
      </c>
      <c r="J25" s="13">
        <v>16</v>
      </c>
      <c r="K25">
        <v>6</v>
      </c>
      <c r="L25">
        <f t="shared" si="35"/>
        <v>22</v>
      </c>
      <c r="M25">
        <v>114</v>
      </c>
      <c r="N25">
        <v>160</v>
      </c>
      <c r="O25" s="11">
        <f t="shared" si="36"/>
        <v>274</v>
      </c>
      <c r="P25">
        <v>16</v>
      </c>
      <c r="Q25">
        <v>22</v>
      </c>
      <c r="R25">
        <f t="shared" si="37"/>
        <v>38</v>
      </c>
      <c r="S25">
        <v>114</v>
      </c>
      <c r="T25">
        <v>160</v>
      </c>
      <c r="U25" s="11">
        <f>SUM(S25:T25)</f>
        <v>274</v>
      </c>
    </row>
    <row r="26" spans="2:21" s="1" customFormat="1" x14ac:dyDescent="0.25">
      <c r="B26" s="15"/>
      <c r="C26" s="16" t="s">
        <v>18</v>
      </c>
      <c r="D26" s="1">
        <f>SUM(D23:D25)</f>
        <v>63</v>
      </c>
      <c r="E26" s="1">
        <f t="shared" ref="E26:F26" si="38">SUM(E23:E25)</f>
        <v>204</v>
      </c>
      <c r="F26" s="1">
        <f t="shared" si="38"/>
        <v>267</v>
      </c>
      <c r="G26" s="1">
        <f t="shared" ref="G26:U26" si="39">SUM(G23:G25)</f>
        <v>241</v>
      </c>
      <c r="H26" s="1">
        <f t="shared" si="39"/>
        <v>431</v>
      </c>
      <c r="I26" s="17">
        <f t="shared" si="39"/>
        <v>672</v>
      </c>
      <c r="J26" s="15">
        <f t="shared" si="39"/>
        <v>35</v>
      </c>
      <c r="K26" s="1">
        <f t="shared" si="39"/>
        <v>14</v>
      </c>
      <c r="L26" s="1">
        <f t="shared" si="39"/>
        <v>49</v>
      </c>
      <c r="M26" s="1">
        <f t="shared" si="39"/>
        <v>380</v>
      </c>
      <c r="N26" s="1">
        <f t="shared" si="39"/>
        <v>321</v>
      </c>
      <c r="O26" s="17">
        <f t="shared" si="39"/>
        <v>701</v>
      </c>
      <c r="P26" s="1">
        <f t="shared" si="39"/>
        <v>88</v>
      </c>
      <c r="Q26" s="1">
        <f t="shared" si="39"/>
        <v>66</v>
      </c>
      <c r="R26" s="1">
        <f t="shared" si="39"/>
        <v>154</v>
      </c>
      <c r="S26" s="1">
        <f t="shared" si="39"/>
        <v>384</v>
      </c>
      <c r="T26" s="1">
        <f t="shared" si="39"/>
        <v>366</v>
      </c>
      <c r="U26" s="17">
        <f t="shared" si="39"/>
        <v>750</v>
      </c>
    </row>
    <row r="27" spans="2:21" x14ac:dyDescent="0.25">
      <c r="B27" s="13" t="s">
        <v>28</v>
      </c>
      <c r="C27" s="14" t="s">
        <v>20</v>
      </c>
      <c r="D27">
        <v>27</v>
      </c>
      <c r="E27">
        <v>39</v>
      </c>
      <c r="F27">
        <f t="shared" si="33"/>
        <v>66</v>
      </c>
      <c r="G27">
        <v>89</v>
      </c>
      <c r="H27">
        <v>106</v>
      </c>
      <c r="I27" s="11">
        <f>SUM(G27:H27)</f>
        <v>195</v>
      </c>
      <c r="J27" s="13">
        <v>6</v>
      </c>
      <c r="K27">
        <v>7</v>
      </c>
      <c r="L27">
        <f>SUM(J27:K27)</f>
        <v>13</v>
      </c>
      <c r="M27">
        <v>83</v>
      </c>
      <c r="N27">
        <v>71</v>
      </c>
      <c r="O27" s="11">
        <f>SUM(M27:N27)</f>
        <v>154</v>
      </c>
      <c r="P27">
        <v>12</v>
      </c>
      <c r="Q27">
        <v>10</v>
      </c>
      <c r="R27">
        <f>SUM(P27:Q27)</f>
        <v>22</v>
      </c>
      <c r="S27">
        <v>79</v>
      </c>
      <c r="T27">
        <v>61</v>
      </c>
      <c r="U27" s="11">
        <f>SUM(S27:T27)</f>
        <v>140</v>
      </c>
    </row>
    <row r="28" spans="2:21" x14ac:dyDescent="0.25">
      <c r="B28" s="13"/>
      <c r="C28" s="14" t="s">
        <v>21</v>
      </c>
      <c r="D28">
        <v>28</v>
      </c>
      <c r="E28">
        <v>64</v>
      </c>
      <c r="F28">
        <f t="shared" si="33"/>
        <v>92</v>
      </c>
      <c r="G28">
        <v>67</v>
      </c>
      <c r="H28">
        <v>134</v>
      </c>
      <c r="I28" s="11">
        <f>SUM(G28:H28)</f>
        <v>201</v>
      </c>
      <c r="J28" s="13">
        <v>11</v>
      </c>
      <c r="K28">
        <v>6</v>
      </c>
      <c r="L28">
        <f t="shared" ref="L28:L29" si="40">SUM(J28:K28)</f>
        <v>17</v>
      </c>
      <c r="M28">
        <v>137</v>
      </c>
      <c r="N28">
        <v>74</v>
      </c>
      <c r="O28" s="11">
        <f t="shared" ref="O28:O29" si="41">SUM(M28:N28)</f>
        <v>211</v>
      </c>
      <c r="P28">
        <v>42</v>
      </c>
      <c r="Q28">
        <v>6</v>
      </c>
      <c r="R28">
        <f t="shared" ref="R28:R29" si="42">SUM(P28:Q28)</f>
        <v>48</v>
      </c>
      <c r="S28">
        <v>137</v>
      </c>
      <c r="T28">
        <v>74</v>
      </c>
      <c r="U28" s="11">
        <f t="shared" ref="U28:U29" si="43">SUM(S28:T28)</f>
        <v>211</v>
      </c>
    </row>
    <row r="29" spans="2:21" x14ac:dyDescent="0.25">
      <c r="B29" s="13"/>
      <c r="C29" s="14" t="s">
        <v>22</v>
      </c>
      <c r="D29">
        <v>16</v>
      </c>
      <c r="E29">
        <v>74</v>
      </c>
      <c r="F29">
        <f t="shared" si="33"/>
        <v>90</v>
      </c>
      <c r="G29">
        <v>48</v>
      </c>
      <c r="H29">
        <v>151</v>
      </c>
      <c r="I29" s="11">
        <f>SUM(G29:H29)</f>
        <v>199</v>
      </c>
      <c r="J29" s="13">
        <v>5</v>
      </c>
      <c r="K29">
        <v>4</v>
      </c>
      <c r="L29">
        <f t="shared" si="40"/>
        <v>9</v>
      </c>
      <c r="M29">
        <v>130</v>
      </c>
      <c r="N29">
        <v>98</v>
      </c>
      <c r="O29" s="11">
        <f t="shared" si="41"/>
        <v>228</v>
      </c>
      <c r="P29">
        <v>39</v>
      </c>
      <c r="Q29">
        <v>9</v>
      </c>
      <c r="R29">
        <f t="shared" si="42"/>
        <v>48</v>
      </c>
      <c r="S29">
        <v>130</v>
      </c>
      <c r="T29">
        <v>98</v>
      </c>
      <c r="U29" s="11">
        <f t="shared" si="43"/>
        <v>228</v>
      </c>
    </row>
    <row r="30" spans="2:21" s="1" customFormat="1" x14ac:dyDescent="0.25">
      <c r="B30" s="15"/>
      <c r="C30" s="16" t="s">
        <v>18</v>
      </c>
      <c r="D30" s="1">
        <f>SUM(D27:D29)</f>
        <v>71</v>
      </c>
      <c r="E30" s="1">
        <f t="shared" ref="E30:F30" si="44">SUM(E27:E29)</f>
        <v>177</v>
      </c>
      <c r="F30" s="1">
        <f t="shared" si="44"/>
        <v>248</v>
      </c>
      <c r="G30" s="1">
        <f t="shared" ref="G30:U30" si="45">SUM(G27:G29)</f>
        <v>204</v>
      </c>
      <c r="H30" s="1">
        <f t="shared" si="45"/>
        <v>391</v>
      </c>
      <c r="I30" s="17">
        <f t="shared" si="45"/>
        <v>595</v>
      </c>
      <c r="J30" s="15">
        <f t="shared" si="45"/>
        <v>22</v>
      </c>
      <c r="K30" s="1">
        <f t="shared" si="45"/>
        <v>17</v>
      </c>
      <c r="L30" s="1">
        <f t="shared" si="45"/>
        <v>39</v>
      </c>
      <c r="M30" s="1">
        <f t="shared" si="45"/>
        <v>350</v>
      </c>
      <c r="N30" s="1">
        <f t="shared" si="45"/>
        <v>243</v>
      </c>
      <c r="O30" s="17">
        <f t="shared" si="45"/>
        <v>593</v>
      </c>
      <c r="P30" s="1">
        <f t="shared" si="45"/>
        <v>93</v>
      </c>
      <c r="Q30" s="1">
        <f t="shared" si="45"/>
        <v>25</v>
      </c>
      <c r="R30" s="1">
        <f t="shared" si="45"/>
        <v>118</v>
      </c>
      <c r="S30" s="1">
        <f t="shared" si="45"/>
        <v>346</v>
      </c>
      <c r="T30" s="1">
        <f t="shared" si="45"/>
        <v>233</v>
      </c>
      <c r="U30" s="17">
        <f t="shared" si="45"/>
        <v>579</v>
      </c>
    </row>
    <row r="31" spans="2:21" x14ac:dyDescent="0.25">
      <c r="B31" s="13" t="s">
        <v>29</v>
      </c>
      <c r="C31" s="14" t="s">
        <v>20</v>
      </c>
      <c r="D31">
        <v>14</v>
      </c>
      <c r="E31">
        <v>70</v>
      </c>
      <c r="F31">
        <f t="shared" si="33"/>
        <v>84</v>
      </c>
      <c r="G31">
        <v>94</v>
      </c>
      <c r="H31">
        <v>183</v>
      </c>
      <c r="I31" s="11">
        <f>SUM(G31:H31)</f>
        <v>277</v>
      </c>
      <c r="J31" s="13">
        <v>3</v>
      </c>
      <c r="K31">
        <v>2</v>
      </c>
      <c r="L31">
        <f>SUM(J31:K31)</f>
        <v>5</v>
      </c>
      <c r="M31">
        <v>72</v>
      </c>
      <c r="N31">
        <v>128</v>
      </c>
      <c r="O31" s="11">
        <f>SUM(M31:N31)</f>
        <v>200</v>
      </c>
      <c r="P31">
        <v>13</v>
      </c>
      <c r="Q31">
        <v>8</v>
      </c>
      <c r="R31">
        <f>SUM(P31:Q31)</f>
        <v>21</v>
      </c>
      <c r="S31">
        <v>63</v>
      </c>
      <c r="T31">
        <v>158</v>
      </c>
      <c r="U31" s="11">
        <f>SUM(S31:T31)</f>
        <v>221</v>
      </c>
    </row>
    <row r="32" spans="2:21" x14ac:dyDescent="0.25">
      <c r="B32" s="13"/>
      <c r="C32" s="14" t="s">
        <v>21</v>
      </c>
      <c r="D32">
        <v>21</v>
      </c>
      <c r="E32">
        <v>71</v>
      </c>
      <c r="F32">
        <f t="shared" si="33"/>
        <v>92</v>
      </c>
      <c r="G32">
        <v>92</v>
      </c>
      <c r="H32">
        <v>131</v>
      </c>
      <c r="I32" s="11">
        <f t="shared" ref="I32" si="46">SUM(G32:H32)</f>
        <v>223</v>
      </c>
      <c r="J32" s="13">
        <v>3</v>
      </c>
      <c r="K32">
        <v>0</v>
      </c>
      <c r="L32">
        <f>SUM(J32:K32)</f>
        <v>3</v>
      </c>
      <c r="M32">
        <v>79</v>
      </c>
      <c r="N32">
        <v>43</v>
      </c>
      <c r="O32" s="11">
        <f>SUM(M32:N32)</f>
        <v>122</v>
      </c>
      <c r="P32">
        <v>21</v>
      </c>
      <c r="Q32">
        <v>3</v>
      </c>
      <c r="R32">
        <f>SUM(P32:Q32)</f>
        <v>24</v>
      </c>
      <c r="S32">
        <v>79</v>
      </c>
      <c r="T32">
        <v>31</v>
      </c>
      <c r="U32" s="11">
        <f>SUM(S32:T32)</f>
        <v>110</v>
      </c>
    </row>
    <row r="33" spans="2:21" x14ac:dyDescent="0.25">
      <c r="B33" s="13"/>
      <c r="C33" s="14" t="s">
        <v>22</v>
      </c>
      <c r="D33">
        <v>25</v>
      </c>
      <c r="E33">
        <v>61</v>
      </c>
      <c r="F33">
        <f t="shared" si="33"/>
        <v>86</v>
      </c>
      <c r="G33">
        <v>90</v>
      </c>
      <c r="H33">
        <v>120</v>
      </c>
      <c r="I33" s="11">
        <f>SUM(G33:H33)</f>
        <v>210</v>
      </c>
      <c r="J33" s="13">
        <v>8</v>
      </c>
      <c r="K33">
        <v>1</v>
      </c>
      <c r="L33">
        <f>SUM(J33:K33)</f>
        <v>9</v>
      </c>
      <c r="M33">
        <v>103</v>
      </c>
      <c r="N33">
        <v>58</v>
      </c>
      <c r="O33" s="11">
        <f>SUM(M33:N33)</f>
        <v>161</v>
      </c>
      <c r="P33">
        <v>20</v>
      </c>
      <c r="Q33">
        <v>2</v>
      </c>
      <c r="R33">
        <f>SUM(P33:Q33)</f>
        <v>22</v>
      </c>
      <c r="S33">
        <v>103</v>
      </c>
      <c r="T33">
        <v>58</v>
      </c>
      <c r="U33" s="11">
        <f>SUM(S33:T33)</f>
        <v>161</v>
      </c>
    </row>
    <row r="34" spans="2:21" s="1" customFormat="1" x14ac:dyDescent="0.25">
      <c r="B34" s="18"/>
      <c r="C34" s="19" t="s">
        <v>18</v>
      </c>
      <c r="D34" s="20">
        <f>SUM(D31:D33)</f>
        <v>60</v>
      </c>
      <c r="E34" s="20">
        <f t="shared" ref="E34:F34" si="47">SUM(E31:E33)</f>
        <v>202</v>
      </c>
      <c r="F34" s="20">
        <f t="shared" si="47"/>
        <v>262</v>
      </c>
      <c r="G34" s="20">
        <f>SUM(G31:G33)</f>
        <v>276</v>
      </c>
      <c r="H34" s="20">
        <f>SUM(H31:H33)</f>
        <v>434</v>
      </c>
      <c r="I34" s="21">
        <f t="shared" ref="I34" si="48">SUM(I31:I33)</f>
        <v>710</v>
      </c>
      <c r="J34" s="18">
        <f t="shared" ref="J34:U34" si="49">SUM(J31:J33)</f>
        <v>14</v>
      </c>
      <c r="K34" s="20">
        <f t="shared" si="49"/>
        <v>3</v>
      </c>
      <c r="L34" s="20">
        <f t="shared" si="49"/>
        <v>17</v>
      </c>
      <c r="M34" s="20">
        <f t="shared" si="49"/>
        <v>254</v>
      </c>
      <c r="N34" s="20">
        <f t="shared" si="49"/>
        <v>229</v>
      </c>
      <c r="O34" s="21">
        <f t="shared" si="49"/>
        <v>483</v>
      </c>
      <c r="P34" s="20">
        <f t="shared" si="49"/>
        <v>54</v>
      </c>
      <c r="Q34" s="20">
        <f t="shared" si="49"/>
        <v>13</v>
      </c>
      <c r="R34" s="20">
        <f t="shared" si="49"/>
        <v>67</v>
      </c>
      <c r="S34" s="20">
        <f t="shared" si="49"/>
        <v>245</v>
      </c>
      <c r="T34" s="20">
        <f t="shared" si="49"/>
        <v>247</v>
      </c>
      <c r="U34" s="21">
        <f t="shared" si="49"/>
        <v>492</v>
      </c>
    </row>
    <row r="35" spans="2:21" x14ac:dyDescent="0.25">
      <c r="B35" s="13" t="s">
        <v>27</v>
      </c>
      <c r="C35" t="s">
        <v>2</v>
      </c>
      <c r="D35">
        <f>(D26/G26)*100</f>
        <v>26.141078838174277</v>
      </c>
      <c r="E35">
        <f>(E26/H26)*100</f>
        <v>47.331786542923432</v>
      </c>
      <c r="F35" s="22">
        <f>(F26/I26)*100</f>
        <v>39.732142857142854</v>
      </c>
      <c r="I35" s="45"/>
      <c r="J35" s="48">
        <f>(J26/M26)*100</f>
        <v>9.2105263157894726</v>
      </c>
      <c r="K35" s="47">
        <f>(K26/N26)*100</f>
        <v>4.361370716510903</v>
      </c>
      <c r="L35" s="23">
        <f>(L26/O26)*100</f>
        <v>6.990014265335236</v>
      </c>
      <c r="O35" s="38"/>
      <c r="P35">
        <f>(P26/S26)*100</f>
        <v>22.916666666666664</v>
      </c>
      <c r="Q35">
        <f>(Q26/T26)*100</f>
        <v>18.032786885245901</v>
      </c>
      <c r="R35" s="24">
        <f>(R26/U26)*100</f>
        <v>20.533333333333335</v>
      </c>
      <c r="U35" s="11"/>
    </row>
    <row r="36" spans="2:21" x14ac:dyDescent="0.25">
      <c r="B36" s="13" t="s">
        <v>28</v>
      </c>
      <c r="C36" t="s">
        <v>2</v>
      </c>
      <c r="D36">
        <f>(D30/G30)*100</f>
        <v>34.803921568627452</v>
      </c>
      <c r="E36">
        <f>(E30/H30)*100</f>
        <v>45.268542199488493</v>
      </c>
      <c r="F36" s="22">
        <f>(F30/I30)*100</f>
        <v>41.680672268907564</v>
      </c>
      <c r="I36" s="45"/>
      <c r="J36" s="13">
        <f>(J30/M30)*100</f>
        <v>6.2857142857142865</v>
      </c>
      <c r="K36" s="47">
        <f>(K30/N30)*100</f>
        <v>6.9958847736625511</v>
      </c>
      <c r="L36" s="23">
        <f>(L30/O30)*100</f>
        <v>6.5767284991568298</v>
      </c>
      <c r="O36" s="11"/>
      <c r="P36">
        <f>(P30/S30)*100</f>
        <v>26.878612716763005</v>
      </c>
      <c r="Q36">
        <f>(Q30/T30)*100</f>
        <v>10.72961373390558</v>
      </c>
      <c r="R36" s="24">
        <f>(R30/U30)*100</f>
        <v>20.379965457685664</v>
      </c>
      <c r="U36" s="11"/>
    </row>
    <row r="37" spans="2:21" x14ac:dyDescent="0.25">
      <c r="B37" s="25" t="s">
        <v>29</v>
      </c>
      <c r="C37" s="26" t="s">
        <v>2</v>
      </c>
      <c r="D37" s="26">
        <f>(D34/G34)*100</f>
        <v>21.739130434782609</v>
      </c>
      <c r="E37" s="26">
        <f>(E34/H34)*100</f>
        <v>46.543778801843317</v>
      </c>
      <c r="F37" s="27">
        <f>(F34/I34)*100</f>
        <v>36.901408450704224</v>
      </c>
      <c r="G37" s="26"/>
      <c r="H37" s="26"/>
      <c r="I37" s="46"/>
      <c r="J37" s="25">
        <f>(J34/M34)*100</f>
        <v>5.5118110236220472</v>
      </c>
      <c r="K37" s="26">
        <f>(K34/N34)*100</f>
        <v>1.3100436681222707</v>
      </c>
      <c r="L37" s="29">
        <f>(L34/O34)*100</f>
        <v>3.5196687370600417</v>
      </c>
      <c r="M37" s="26"/>
      <c r="N37" s="26"/>
      <c r="O37" s="28"/>
      <c r="P37" s="25">
        <f>(P34/S34)*100</f>
        <v>22.040816326530614</v>
      </c>
      <c r="Q37" s="26">
        <f>(Q34/T34)*100</f>
        <v>5.2631578947368416</v>
      </c>
      <c r="R37" s="30">
        <f>(R34/U34)*100</f>
        <v>13.617886178861788</v>
      </c>
      <c r="S37" s="26"/>
      <c r="T37" s="26"/>
      <c r="U37" s="28"/>
    </row>
    <row r="38" spans="2:21" x14ac:dyDescent="0.25">
      <c r="F38" s="1"/>
    </row>
    <row r="40" spans="2:21" s="1" customFormat="1" x14ac:dyDescent="0.25">
      <c r="B40" s="37" t="s">
        <v>30</v>
      </c>
      <c r="C40" s="32"/>
      <c r="D40" s="61" t="s">
        <v>31</v>
      </c>
      <c r="E40" s="61"/>
      <c r="F40" s="61"/>
      <c r="G40" s="61" t="s">
        <v>1</v>
      </c>
      <c r="H40" s="61"/>
      <c r="I40" s="62"/>
      <c r="J40" s="63" t="s">
        <v>13</v>
      </c>
      <c r="K40" s="64"/>
      <c r="L40" s="64"/>
      <c r="M40" s="64" t="s">
        <v>1</v>
      </c>
      <c r="N40" s="64"/>
      <c r="O40" s="64"/>
      <c r="P40" s="65" t="s">
        <v>14</v>
      </c>
      <c r="Q40" s="59"/>
      <c r="R40" s="59"/>
      <c r="S40" s="59" t="s">
        <v>1</v>
      </c>
      <c r="T40" s="59"/>
      <c r="U40" s="60"/>
    </row>
    <row r="41" spans="2:21" x14ac:dyDescent="0.25">
      <c r="B41" s="8" t="s">
        <v>15</v>
      </c>
      <c r="C41" s="9"/>
      <c r="D41" s="10" t="s">
        <v>16</v>
      </c>
      <c r="E41" s="10" t="s">
        <v>17</v>
      </c>
      <c r="F41" t="s">
        <v>18</v>
      </c>
      <c r="G41" s="10" t="s">
        <v>16</v>
      </c>
      <c r="H41" s="10" t="s">
        <v>17</v>
      </c>
      <c r="I41" s="11" t="s">
        <v>18</v>
      </c>
      <c r="J41" s="12" t="s">
        <v>16</v>
      </c>
      <c r="K41" s="10" t="s">
        <v>17</v>
      </c>
      <c r="L41" t="s">
        <v>18</v>
      </c>
      <c r="M41" s="10" t="s">
        <v>16</v>
      </c>
      <c r="N41" s="10" t="s">
        <v>17</v>
      </c>
      <c r="O41" t="s">
        <v>18</v>
      </c>
      <c r="P41" s="12" t="s">
        <v>16</v>
      </c>
      <c r="Q41" s="10" t="s">
        <v>17</v>
      </c>
      <c r="R41" t="s">
        <v>18</v>
      </c>
      <c r="S41" s="10" t="s">
        <v>16</v>
      </c>
      <c r="T41" s="10" t="s">
        <v>17</v>
      </c>
      <c r="U41" s="11" t="s">
        <v>18</v>
      </c>
    </row>
    <row r="42" spans="2:21" x14ac:dyDescent="0.25">
      <c r="B42" s="13" t="s">
        <v>32</v>
      </c>
      <c r="C42" s="14" t="s">
        <v>20</v>
      </c>
      <c r="D42">
        <v>15</v>
      </c>
      <c r="E42">
        <v>57</v>
      </c>
      <c r="F42">
        <f>SUM(D42:E42)</f>
        <v>72</v>
      </c>
      <c r="G42">
        <v>96</v>
      </c>
      <c r="H42">
        <v>193</v>
      </c>
      <c r="I42" s="11">
        <f>SUM(G42:H42)</f>
        <v>289</v>
      </c>
      <c r="J42" s="13">
        <v>16</v>
      </c>
      <c r="K42">
        <v>12</v>
      </c>
      <c r="L42">
        <f>SUM(J42:K42)</f>
        <v>28</v>
      </c>
      <c r="M42">
        <v>129</v>
      </c>
      <c r="N42">
        <v>155</v>
      </c>
      <c r="O42">
        <f>SUM(M42:N42)</f>
        <v>284</v>
      </c>
      <c r="P42" s="13">
        <v>18</v>
      </c>
      <c r="Q42">
        <v>14</v>
      </c>
      <c r="R42">
        <f>SUM(P42:Q42)</f>
        <v>32</v>
      </c>
      <c r="S42">
        <v>94</v>
      </c>
      <c r="T42">
        <v>99</v>
      </c>
      <c r="U42" s="11">
        <f>SUM(S42:T42)</f>
        <v>193</v>
      </c>
    </row>
    <row r="43" spans="2:21" x14ac:dyDescent="0.25">
      <c r="B43" s="13"/>
      <c r="C43" s="14" t="s">
        <v>21</v>
      </c>
      <c r="D43">
        <v>32</v>
      </c>
      <c r="E43">
        <v>45</v>
      </c>
      <c r="F43">
        <f t="shared" ref="F43:F44" si="50">SUM(D43:E43)</f>
        <v>77</v>
      </c>
      <c r="G43">
        <v>124</v>
      </c>
      <c r="H43">
        <v>126</v>
      </c>
      <c r="I43" s="11">
        <f t="shared" ref="I43:I44" si="51">SUM(G43:H43)</f>
        <v>250</v>
      </c>
      <c r="J43">
        <v>31</v>
      </c>
      <c r="K43">
        <v>15</v>
      </c>
      <c r="L43">
        <f t="shared" ref="L43:L44" si="52">SUM(J43:K43)</f>
        <v>46</v>
      </c>
      <c r="M43">
        <v>106</v>
      </c>
      <c r="N43">
        <v>149</v>
      </c>
      <c r="O43">
        <f t="shared" ref="O43:O44" si="53">SUM(M43:N43)</f>
        <v>255</v>
      </c>
      <c r="P43" s="13">
        <v>24</v>
      </c>
      <c r="Q43">
        <v>18</v>
      </c>
      <c r="R43">
        <f>SUM(P43:Q43)</f>
        <v>42</v>
      </c>
      <c r="S43">
        <v>106</v>
      </c>
      <c r="T43">
        <v>149</v>
      </c>
      <c r="U43" s="11">
        <f>SUM(S43:T43)</f>
        <v>255</v>
      </c>
    </row>
    <row r="44" spans="2:21" x14ac:dyDescent="0.25">
      <c r="B44" s="13"/>
      <c r="C44" s="14" t="s">
        <v>22</v>
      </c>
      <c r="D44">
        <v>9</v>
      </c>
      <c r="E44">
        <v>58</v>
      </c>
      <c r="F44">
        <f t="shared" si="50"/>
        <v>67</v>
      </c>
      <c r="G44">
        <v>75</v>
      </c>
      <c r="H44">
        <v>179</v>
      </c>
      <c r="I44" s="11">
        <f t="shared" si="51"/>
        <v>254</v>
      </c>
      <c r="J44">
        <v>29</v>
      </c>
      <c r="K44">
        <v>21</v>
      </c>
      <c r="L44">
        <f t="shared" si="52"/>
        <v>50</v>
      </c>
      <c r="M44">
        <v>124</v>
      </c>
      <c r="N44">
        <v>185</v>
      </c>
      <c r="O44">
        <f t="shared" si="53"/>
        <v>309</v>
      </c>
      <c r="P44" s="13">
        <v>23</v>
      </c>
      <c r="Q44">
        <v>22</v>
      </c>
      <c r="R44">
        <f>SUM(P44:Q44)</f>
        <v>45</v>
      </c>
      <c r="S44">
        <v>124</v>
      </c>
      <c r="T44">
        <v>185</v>
      </c>
      <c r="U44" s="11">
        <f>SUM(S44:T44)</f>
        <v>309</v>
      </c>
    </row>
    <row r="45" spans="2:21" s="1" customFormat="1" x14ac:dyDescent="0.25">
      <c r="B45" s="15"/>
      <c r="C45" s="16" t="s">
        <v>18</v>
      </c>
      <c r="D45" s="1">
        <f>SUM(D42:D44)</f>
        <v>56</v>
      </c>
      <c r="E45" s="1">
        <f t="shared" ref="E45:F45" si="54">SUM(E42:E44)</f>
        <v>160</v>
      </c>
      <c r="F45" s="1">
        <f t="shared" si="54"/>
        <v>216</v>
      </c>
      <c r="G45" s="1">
        <f t="shared" ref="G45:U45" si="55">SUM(G42:G44)</f>
        <v>295</v>
      </c>
      <c r="H45" s="1">
        <f t="shared" si="55"/>
        <v>498</v>
      </c>
      <c r="I45" s="17">
        <f t="shared" si="55"/>
        <v>793</v>
      </c>
      <c r="J45" s="1">
        <f t="shared" si="55"/>
        <v>76</v>
      </c>
      <c r="K45" s="1">
        <f t="shared" si="55"/>
        <v>48</v>
      </c>
      <c r="L45" s="1">
        <f t="shared" si="55"/>
        <v>124</v>
      </c>
      <c r="M45" s="1">
        <f t="shared" si="55"/>
        <v>359</v>
      </c>
      <c r="N45" s="1">
        <f t="shared" si="55"/>
        <v>489</v>
      </c>
      <c r="O45" s="1">
        <f t="shared" si="55"/>
        <v>848</v>
      </c>
      <c r="P45" s="15">
        <f t="shared" si="55"/>
        <v>65</v>
      </c>
      <c r="Q45" s="1">
        <f t="shared" si="55"/>
        <v>54</v>
      </c>
      <c r="R45" s="1">
        <f t="shared" si="55"/>
        <v>119</v>
      </c>
      <c r="S45" s="1">
        <f t="shared" si="55"/>
        <v>324</v>
      </c>
      <c r="T45" s="1">
        <f t="shared" si="55"/>
        <v>433</v>
      </c>
      <c r="U45" s="17">
        <f t="shared" si="55"/>
        <v>757</v>
      </c>
    </row>
    <row r="46" spans="2:21" x14ac:dyDescent="0.25">
      <c r="B46" s="13" t="s">
        <v>33</v>
      </c>
      <c r="C46" s="14" t="s">
        <v>20</v>
      </c>
      <c r="D46">
        <v>17</v>
      </c>
      <c r="E46">
        <v>38</v>
      </c>
      <c r="F46">
        <f t="shared" ref="F46:F52" si="56">SUM(D46:E46)</f>
        <v>55</v>
      </c>
      <c r="G46">
        <v>79</v>
      </c>
      <c r="H46">
        <v>107</v>
      </c>
      <c r="I46" s="11">
        <f>SUM(G46:H46)</f>
        <v>186</v>
      </c>
      <c r="J46">
        <v>18</v>
      </c>
      <c r="K46">
        <v>18</v>
      </c>
      <c r="L46">
        <f>SUM(J46:K46)</f>
        <v>36</v>
      </c>
      <c r="M46">
        <v>85</v>
      </c>
      <c r="N46">
        <v>91</v>
      </c>
      <c r="O46">
        <f>SUM(M46:N46)</f>
        <v>176</v>
      </c>
      <c r="P46" s="13">
        <v>22</v>
      </c>
      <c r="Q46">
        <v>8</v>
      </c>
      <c r="R46">
        <f>SUM(P46:Q46)</f>
        <v>30</v>
      </c>
      <c r="S46">
        <v>132</v>
      </c>
      <c r="T46">
        <v>106</v>
      </c>
      <c r="U46" s="11">
        <f>SUM(S46:T46)</f>
        <v>238</v>
      </c>
    </row>
    <row r="47" spans="2:21" x14ac:dyDescent="0.25">
      <c r="B47" s="13"/>
      <c r="C47" s="14" t="s">
        <v>21</v>
      </c>
      <c r="D47">
        <v>12</v>
      </c>
      <c r="E47">
        <v>23</v>
      </c>
      <c r="F47">
        <f t="shared" si="56"/>
        <v>35</v>
      </c>
      <c r="G47">
        <v>47</v>
      </c>
      <c r="H47">
        <v>74</v>
      </c>
      <c r="I47" s="11">
        <f>SUM(G47:H47)</f>
        <v>121</v>
      </c>
      <c r="J47">
        <v>10</v>
      </c>
      <c r="K47">
        <v>12</v>
      </c>
      <c r="L47">
        <f t="shared" ref="L47:L48" si="57">SUM(J47:K47)</f>
        <v>22</v>
      </c>
      <c r="M47">
        <v>60</v>
      </c>
      <c r="N47">
        <v>97</v>
      </c>
      <c r="O47">
        <f t="shared" ref="O47:O48" si="58">SUM(M47:N47)</f>
        <v>157</v>
      </c>
      <c r="P47" s="13">
        <v>16</v>
      </c>
      <c r="Q47">
        <v>7</v>
      </c>
      <c r="R47">
        <f t="shared" ref="R47:R48" si="59">SUM(P47:Q47)</f>
        <v>23</v>
      </c>
      <c r="S47">
        <v>60</v>
      </c>
      <c r="T47">
        <v>97</v>
      </c>
      <c r="U47" s="11">
        <f t="shared" ref="U47:U48" si="60">SUM(S47:T47)</f>
        <v>157</v>
      </c>
    </row>
    <row r="48" spans="2:21" x14ac:dyDescent="0.25">
      <c r="B48" s="13"/>
      <c r="C48" s="14" t="s">
        <v>22</v>
      </c>
      <c r="D48">
        <v>26</v>
      </c>
      <c r="E48">
        <v>54</v>
      </c>
      <c r="F48">
        <f t="shared" si="56"/>
        <v>80</v>
      </c>
      <c r="G48">
        <v>94</v>
      </c>
      <c r="H48">
        <v>148</v>
      </c>
      <c r="I48" s="11">
        <f>SUM(G48:H48)</f>
        <v>242</v>
      </c>
      <c r="J48">
        <v>17</v>
      </c>
      <c r="K48">
        <v>10</v>
      </c>
      <c r="L48">
        <f t="shared" si="57"/>
        <v>27</v>
      </c>
      <c r="M48">
        <v>114</v>
      </c>
      <c r="N48">
        <v>116</v>
      </c>
      <c r="O48">
        <f t="shared" si="58"/>
        <v>230</v>
      </c>
      <c r="P48" s="13">
        <v>25</v>
      </c>
      <c r="Q48">
        <v>7</v>
      </c>
      <c r="R48">
        <f t="shared" si="59"/>
        <v>32</v>
      </c>
      <c r="S48">
        <v>114</v>
      </c>
      <c r="T48">
        <v>116</v>
      </c>
      <c r="U48" s="11">
        <f t="shared" si="60"/>
        <v>230</v>
      </c>
    </row>
    <row r="49" spans="2:21" s="1" customFormat="1" x14ac:dyDescent="0.25">
      <c r="B49" s="15"/>
      <c r="C49" s="16" t="s">
        <v>18</v>
      </c>
      <c r="D49" s="1">
        <f>SUM(D46:D48)</f>
        <v>55</v>
      </c>
      <c r="E49" s="1">
        <f t="shared" ref="E49:F49" si="61">SUM(E46:E48)</f>
        <v>115</v>
      </c>
      <c r="F49" s="1">
        <f t="shared" si="61"/>
        <v>170</v>
      </c>
      <c r="G49" s="1">
        <f t="shared" ref="G49:U49" si="62">SUM(G46:G48)</f>
        <v>220</v>
      </c>
      <c r="H49" s="1">
        <f t="shared" si="62"/>
        <v>329</v>
      </c>
      <c r="I49" s="17">
        <f t="shared" si="62"/>
        <v>549</v>
      </c>
      <c r="J49" s="1">
        <f t="shared" si="62"/>
        <v>45</v>
      </c>
      <c r="K49" s="1">
        <f t="shared" si="62"/>
        <v>40</v>
      </c>
      <c r="L49" s="1">
        <f t="shared" si="62"/>
        <v>85</v>
      </c>
      <c r="M49" s="1">
        <f t="shared" si="62"/>
        <v>259</v>
      </c>
      <c r="N49" s="1">
        <f t="shared" si="62"/>
        <v>304</v>
      </c>
      <c r="O49" s="1">
        <f t="shared" si="62"/>
        <v>563</v>
      </c>
      <c r="P49" s="15">
        <f t="shared" si="62"/>
        <v>63</v>
      </c>
      <c r="Q49" s="1">
        <f t="shared" si="62"/>
        <v>22</v>
      </c>
      <c r="R49" s="1">
        <f t="shared" si="62"/>
        <v>85</v>
      </c>
      <c r="S49" s="1">
        <f t="shared" si="62"/>
        <v>306</v>
      </c>
      <c r="T49" s="1">
        <f t="shared" si="62"/>
        <v>319</v>
      </c>
      <c r="U49" s="17">
        <f t="shared" si="62"/>
        <v>625</v>
      </c>
    </row>
    <row r="50" spans="2:21" x14ac:dyDescent="0.25">
      <c r="B50" s="13" t="s">
        <v>34</v>
      </c>
      <c r="C50" s="14" t="s">
        <v>20</v>
      </c>
      <c r="D50">
        <v>23</v>
      </c>
      <c r="E50">
        <v>47</v>
      </c>
      <c r="F50">
        <f t="shared" si="56"/>
        <v>70</v>
      </c>
      <c r="G50">
        <v>87</v>
      </c>
      <c r="H50">
        <v>141</v>
      </c>
      <c r="I50" s="11">
        <f>SUM(G50:H50)</f>
        <v>228</v>
      </c>
      <c r="J50">
        <v>16</v>
      </c>
      <c r="K50">
        <v>14</v>
      </c>
      <c r="L50">
        <f>SUM(J50:K50)</f>
        <v>30</v>
      </c>
      <c r="M50">
        <v>73</v>
      </c>
      <c r="N50">
        <v>114</v>
      </c>
      <c r="O50">
        <f>SUM(M50:N50)</f>
        <v>187</v>
      </c>
      <c r="P50" s="13">
        <v>20</v>
      </c>
      <c r="Q50">
        <v>19</v>
      </c>
      <c r="R50">
        <f>SUM(P50:Q50)</f>
        <v>39</v>
      </c>
      <c r="S50">
        <v>85</v>
      </c>
      <c r="T50">
        <v>98</v>
      </c>
      <c r="U50" s="11">
        <f>SUM(S50:T50)</f>
        <v>183</v>
      </c>
    </row>
    <row r="51" spans="2:21" x14ac:dyDescent="0.25">
      <c r="B51" s="13"/>
      <c r="C51" s="14" t="s">
        <v>21</v>
      </c>
      <c r="D51">
        <v>17</v>
      </c>
      <c r="E51">
        <v>32</v>
      </c>
      <c r="F51">
        <f t="shared" si="56"/>
        <v>49</v>
      </c>
      <c r="G51">
        <v>81</v>
      </c>
      <c r="H51">
        <v>72</v>
      </c>
      <c r="I51" s="11">
        <f>SUM(G51:H51)</f>
        <v>153</v>
      </c>
      <c r="J51">
        <v>24</v>
      </c>
      <c r="K51">
        <v>2</v>
      </c>
      <c r="L51">
        <f>SUM(J51:K51)</f>
        <v>26</v>
      </c>
      <c r="M51">
        <v>135</v>
      </c>
      <c r="N51">
        <v>81</v>
      </c>
      <c r="O51">
        <f>SUM(M51:N51)</f>
        <v>216</v>
      </c>
      <c r="P51" s="13">
        <v>18</v>
      </c>
      <c r="Q51">
        <v>6</v>
      </c>
      <c r="R51">
        <f>SUM(P51:Q51)</f>
        <v>24</v>
      </c>
      <c r="S51">
        <v>135</v>
      </c>
      <c r="T51">
        <v>81</v>
      </c>
      <c r="U51" s="11">
        <f>SUM(S51:T51)</f>
        <v>216</v>
      </c>
    </row>
    <row r="52" spans="2:21" x14ac:dyDescent="0.25">
      <c r="B52" s="13"/>
      <c r="C52" s="14" t="s">
        <v>22</v>
      </c>
      <c r="D52">
        <v>42</v>
      </c>
      <c r="E52">
        <v>54</v>
      </c>
      <c r="F52">
        <f t="shared" si="56"/>
        <v>96</v>
      </c>
      <c r="G52">
        <v>160</v>
      </c>
      <c r="H52">
        <v>150</v>
      </c>
      <c r="I52" s="11">
        <f>SUM(G52:H52)</f>
        <v>310</v>
      </c>
      <c r="J52">
        <v>17</v>
      </c>
      <c r="K52">
        <v>8</v>
      </c>
      <c r="L52">
        <f>SUM(J52:K52)</f>
        <v>25</v>
      </c>
      <c r="M52">
        <v>97</v>
      </c>
      <c r="N52">
        <v>113</v>
      </c>
      <c r="O52">
        <f>SUM(M52:N52)</f>
        <v>210</v>
      </c>
      <c r="P52" s="13">
        <v>10</v>
      </c>
      <c r="Q52">
        <v>23</v>
      </c>
      <c r="R52">
        <f>SUM(P52:Q52)</f>
        <v>33</v>
      </c>
      <c r="S52">
        <v>97</v>
      </c>
      <c r="T52">
        <v>113</v>
      </c>
      <c r="U52" s="11">
        <f>SUM(S52:T52)</f>
        <v>210</v>
      </c>
    </row>
    <row r="53" spans="2:21" s="1" customFormat="1" x14ac:dyDescent="0.25">
      <c r="B53" s="18"/>
      <c r="C53" s="19" t="s">
        <v>18</v>
      </c>
      <c r="D53" s="20">
        <f>SUM(D50:D52)</f>
        <v>82</v>
      </c>
      <c r="E53" s="20">
        <f t="shared" ref="E53:F53" si="63">SUM(E50:E52)</f>
        <v>133</v>
      </c>
      <c r="F53" s="20">
        <f t="shared" si="63"/>
        <v>215</v>
      </c>
      <c r="G53" s="1">
        <f t="shared" ref="G53:U53" si="64">SUM(G50:G52)</f>
        <v>328</v>
      </c>
      <c r="H53" s="1">
        <f t="shared" si="64"/>
        <v>363</v>
      </c>
      <c r="I53" s="1">
        <f t="shared" si="64"/>
        <v>691</v>
      </c>
      <c r="J53" s="18">
        <f t="shared" si="64"/>
        <v>57</v>
      </c>
      <c r="K53" s="20">
        <f t="shared" si="64"/>
        <v>24</v>
      </c>
      <c r="L53" s="20">
        <f t="shared" si="64"/>
        <v>81</v>
      </c>
      <c r="M53" s="20">
        <f t="shared" si="64"/>
        <v>305</v>
      </c>
      <c r="N53" s="20">
        <f t="shared" si="64"/>
        <v>308</v>
      </c>
      <c r="O53" s="1">
        <f t="shared" si="64"/>
        <v>613</v>
      </c>
      <c r="P53" s="18">
        <f t="shared" si="64"/>
        <v>48</v>
      </c>
      <c r="Q53" s="20">
        <f t="shared" si="64"/>
        <v>48</v>
      </c>
      <c r="R53" s="20">
        <f t="shared" si="64"/>
        <v>96</v>
      </c>
      <c r="S53" s="20">
        <f t="shared" si="64"/>
        <v>317</v>
      </c>
      <c r="T53" s="20">
        <f t="shared" si="64"/>
        <v>292</v>
      </c>
      <c r="U53" s="21">
        <f t="shared" si="64"/>
        <v>609</v>
      </c>
    </row>
    <row r="54" spans="2:21" x14ac:dyDescent="0.25">
      <c r="B54" s="13" t="s">
        <v>32</v>
      </c>
      <c r="C54" s="7" t="s">
        <v>2</v>
      </c>
      <c r="D54">
        <f>(D45/G45)*100</f>
        <v>18.983050847457626</v>
      </c>
      <c r="E54">
        <f>(E45/H45)*100</f>
        <v>32.128514056224901</v>
      </c>
      <c r="F54" s="50">
        <f>(F45/I45)*100</f>
        <v>27.238335435056747</v>
      </c>
      <c r="G54" s="7"/>
      <c r="H54" s="7"/>
      <c r="I54" s="49"/>
      <c r="J54" s="13">
        <f>(J45/M45)*100</f>
        <v>21.16991643454039</v>
      </c>
      <c r="K54" s="7">
        <f>(K45/N45)*100</f>
        <v>9.8159509202453989</v>
      </c>
      <c r="L54" s="39">
        <f>(L45/O45)*100</f>
        <v>14.622641509433961</v>
      </c>
      <c r="M54" s="7"/>
      <c r="N54" s="7"/>
      <c r="O54" s="38"/>
      <c r="P54">
        <f>(P45/S45)*100</f>
        <v>20.061728395061728</v>
      </c>
      <c r="Q54">
        <f>(Q45/T45)*100</f>
        <v>12.471131639722865</v>
      </c>
      <c r="R54" s="24">
        <f>(R45/U45)*100</f>
        <v>15.71994715984148</v>
      </c>
      <c r="U54" s="11"/>
    </row>
    <row r="55" spans="2:21" x14ac:dyDescent="0.25">
      <c r="B55" s="13" t="s">
        <v>33</v>
      </c>
      <c r="C55" t="s">
        <v>2</v>
      </c>
      <c r="D55">
        <f>(D49/G49)*100</f>
        <v>25</v>
      </c>
      <c r="E55">
        <f>(E49/H49)*100</f>
        <v>34.954407294832826</v>
      </c>
      <c r="F55" s="22">
        <f>(F49/I49)*100</f>
        <v>30.965391621129324</v>
      </c>
      <c r="I55" s="45"/>
      <c r="J55" s="13">
        <f>(J49/M49)*100</f>
        <v>17.374517374517374</v>
      </c>
      <c r="K55" s="47">
        <f>(K49/N49)*100</f>
        <v>13.157894736842104</v>
      </c>
      <c r="L55" s="23">
        <f>(L49/O49)*100</f>
        <v>15.097690941385435</v>
      </c>
      <c r="O55" s="11"/>
      <c r="P55">
        <f>(P49/S49)*100</f>
        <v>20.588235294117645</v>
      </c>
      <c r="Q55">
        <f>(Q49/T49)*100</f>
        <v>6.8965517241379306</v>
      </c>
      <c r="R55" s="24">
        <f>(R49/U49)*100</f>
        <v>13.600000000000001</v>
      </c>
      <c r="U55" s="11"/>
    </row>
    <row r="56" spans="2:21" x14ac:dyDescent="0.25">
      <c r="B56" s="13" t="s">
        <v>34</v>
      </c>
      <c r="C56" s="26" t="s">
        <v>2</v>
      </c>
      <c r="D56" s="26">
        <f>(D53/G53)*100</f>
        <v>25</v>
      </c>
      <c r="E56" s="26">
        <f>(E53/H53)*100</f>
        <v>36.63911845730027</v>
      </c>
      <c r="F56" s="27">
        <f>(F53/I53)*100</f>
        <v>31.114327062228654</v>
      </c>
      <c r="G56" s="26"/>
      <c r="H56" s="26"/>
      <c r="I56" s="46"/>
      <c r="J56" s="25">
        <f>(J53/M53)*100</f>
        <v>18.688524590163937</v>
      </c>
      <c r="K56" s="26">
        <f>(K53/N53)*100</f>
        <v>7.7922077922077921</v>
      </c>
      <c r="L56" s="29">
        <f>(L53/O53)*100</f>
        <v>13.213703099510605</v>
      </c>
      <c r="M56" s="26"/>
      <c r="N56" s="26"/>
      <c r="O56" s="28"/>
      <c r="P56" s="25">
        <f>(P53/S53)*100</f>
        <v>15.141955835962145</v>
      </c>
      <c r="Q56" s="26">
        <f>(Q53/T53)*100</f>
        <v>16.43835616438356</v>
      </c>
      <c r="R56" s="30">
        <f>(R53/U53)*100</f>
        <v>15.763546798029557</v>
      </c>
      <c r="S56" s="26"/>
      <c r="T56" s="26"/>
      <c r="U56" s="28"/>
    </row>
    <row r="58" spans="2:21" x14ac:dyDescent="0.25">
      <c r="B58" s="40" t="s">
        <v>35</v>
      </c>
      <c r="C58" s="41" t="s">
        <v>15</v>
      </c>
      <c r="D58" s="51" t="s">
        <v>10</v>
      </c>
      <c r="E58" s="51"/>
      <c r="F58" s="51"/>
      <c r="G58" s="51" t="s">
        <v>1</v>
      </c>
      <c r="H58" s="51"/>
      <c r="I58" s="52"/>
      <c r="J58" s="53" t="s">
        <v>13</v>
      </c>
      <c r="K58" s="54"/>
      <c r="L58" s="54"/>
      <c r="M58" s="54" t="s">
        <v>1</v>
      </c>
      <c r="N58" s="54"/>
      <c r="O58" s="55"/>
      <c r="P58" s="56" t="s">
        <v>14</v>
      </c>
      <c r="Q58" s="57"/>
      <c r="R58" s="57"/>
      <c r="S58" s="57" t="s">
        <v>1</v>
      </c>
      <c r="T58" s="57"/>
      <c r="U58" s="58"/>
    </row>
    <row r="59" spans="2:21" x14ac:dyDescent="0.25">
      <c r="B59" s="42"/>
      <c r="C59" s="9"/>
      <c r="D59" s="10" t="s">
        <v>16</v>
      </c>
      <c r="E59" s="10" t="s">
        <v>17</v>
      </c>
      <c r="F59" t="s">
        <v>18</v>
      </c>
      <c r="G59" s="10" t="s">
        <v>16</v>
      </c>
      <c r="H59" s="10" t="s">
        <v>17</v>
      </c>
      <c r="I59" s="11" t="s">
        <v>18</v>
      </c>
      <c r="J59" s="12" t="s">
        <v>16</v>
      </c>
      <c r="K59" s="10" t="s">
        <v>17</v>
      </c>
      <c r="L59" t="s">
        <v>18</v>
      </c>
      <c r="M59" s="10" t="s">
        <v>16</v>
      </c>
      <c r="N59" s="10" t="s">
        <v>17</v>
      </c>
      <c r="O59" s="11" t="s">
        <v>18</v>
      </c>
      <c r="P59" s="12" t="s">
        <v>16</v>
      </c>
      <c r="Q59" s="10" t="s">
        <v>17</v>
      </c>
      <c r="R59" t="s">
        <v>18</v>
      </c>
      <c r="S59" s="10" t="s">
        <v>16</v>
      </c>
      <c r="T59" s="10" t="s">
        <v>17</v>
      </c>
      <c r="U59" s="11" t="s">
        <v>18</v>
      </c>
    </row>
    <row r="60" spans="2:21" x14ac:dyDescent="0.25">
      <c r="B60" s="13" t="s">
        <v>36</v>
      </c>
      <c r="C60" s="14" t="s">
        <v>20</v>
      </c>
      <c r="D60">
        <v>39</v>
      </c>
      <c r="E60">
        <v>24</v>
      </c>
      <c r="F60">
        <f>SUM(D60:E60)</f>
        <v>63</v>
      </c>
      <c r="G60">
        <v>149</v>
      </c>
      <c r="H60">
        <v>143</v>
      </c>
      <c r="I60" s="11">
        <f>SUM(G60:H60)</f>
        <v>292</v>
      </c>
      <c r="J60" s="13">
        <v>26</v>
      </c>
      <c r="K60">
        <v>24</v>
      </c>
      <c r="L60">
        <f>SUM(J60:K60)</f>
        <v>50</v>
      </c>
      <c r="M60">
        <v>163</v>
      </c>
      <c r="N60">
        <v>97</v>
      </c>
      <c r="O60" s="11">
        <f>SUM(M60:N60)</f>
        <v>260</v>
      </c>
      <c r="P60" s="13">
        <v>43</v>
      </c>
      <c r="Q60">
        <v>32</v>
      </c>
      <c r="R60">
        <f>SUM(P60:Q60)</f>
        <v>75</v>
      </c>
      <c r="S60">
        <v>158</v>
      </c>
      <c r="T60">
        <v>118</v>
      </c>
      <c r="U60" s="11">
        <f>SUM(S60:T60)</f>
        <v>276</v>
      </c>
    </row>
    <row r="61" spans="2:21" x14ac:dyDescent="0.25">
      <c r="B61" s="13"/>
      <c r="C61" s="14" t="s">
        <v>21</v>
      </c>
      <c r="D61">
        <v>9</v>
      </c>
      <c r="E61">
        <v>66</v>
      </c>
      <c r="F61">
        <f t="shared" ref="F61:F62" si="65">SUM(D61:E61)</f>
        <v>75</v>
      </c>
      <c r="G61">
        <v>75</v>
      </c>
      <c r="H61">
        <v>200</v>
      </c>
      <c r="I61" s="11">
        <f t="shared" ref="I61:I62" si="66">SUM(G61:H61)</f>
        <v>275</v>
      </c>
      <c r="J61">
        <v>35</v>
      </c>
      <c r="K61">
        <v>16</v>
      </c>
      <c r="L61">
        <f t="shared" ref="L61:L62" si="67">SUM(J61:K61)</f>
        <v>51</v>
      </c>
      <c r="M61">
        <v>114</v>
      </c>
      <c r="N61">
        <v>155</v>
      </c>
      <c r="O61" s="11">
        <f t="shared" ref="O61:O62" si="68">SUM(M61:N61)</f>
        <v>269</v>
      </c>
      <c r="P61" s="13">
        <v>25</v>
      </c>
      <c r="Q61">
        <v>28</v>
      </c>
      <c r="R61">
        <f t="shared" ref="R61:R62" si="69">SUM(P61:Q61)</f>
        <v>53</v>
      </c>
      <c r="S61">
        <v>114</v>
      </c>
      <c r="T61">
        <v>155</v>
      </c>
      <c r="U61" s="11">
        <f t="shared" ref="U61:U62" si="70">SUM(S61:T61)</f>
        <v>269</v>
      </c>
    </row>
    <row r="62" spans="2:21" x14ac:dyDescent="0.25">
      <c r="B62" s="13"/>
      <c r="C62" s="14" t="s">
        <v>22</v>
      </c>
      <c r="D62">
        <v>17</v>
      </c>
      <c r="E62">
        <v>41</v>
      </c>
      <c r="F62">
        <f t="shared" si="65"/>
        <v>58</v>
      </c>
      <c r="G62">
        <v>86</v>
      </c>
      <c r="H62">
        <v>207</v>
      </c>
      <c r="I62" s="11">
        <f t="shared" si="66"/>
        <v>293</v>
      </c>
      <c r="J62" s="13">
        <v>29</v>
      </c>
      <c r="K62">
        <v>23</v>
      </c>
      <c r="L62">
        <f t="shared" si="67"/>
        <v>52</v>
      </c>
      <c r="M62">
        <v>106</v>
      </c>
      <c r="N62">
        <v>143</v>
      </c>
      <c r="O62" s="11">
        <f t="shared" si="68"/>
        <v>249</v>
      </c>
      <c r="P62" s="13">
        <v>21</v>
      </c>
      <c r="Q62">
        <v>24</v>
      </c>
      <c r="R62">
        <f t="shared" si="69"/>
        <v>45</v>
      </c>
      <c r="S62">
        <v>106</v>
      </c>
      <c r="T62">
        <v>143</v>
      </c>
      <c r="U62" s="11">
        <f t="shared" si="70"/>
        <v>249</v>
      </c>
    </row>
    <row r="63" spans="2:21" s="1" customFormat="1" x14ac:dyDescent="0.25">
      <c r="B63" s="15"/>
      <c r="C63" s="16" t="s">
        <v>18</v>
      </c>
      <c r="D63" s="1">
        <f>SUM(D60:D62)</f>
        <v>65</v>
      </c>
      <c r="E63" s="1">
        <f t="shared" ref="E63:I63" si="71">SUM(E60:E62)</f>
        <v>131</v>
      </c>
      <c r="F63" s="1">
        <f t="shared" si="71"/>
        <v>196</v>
      </c>
      <c r="G63" s="1">
        <f t="shared" si="71"/>
        <v>310</v>
      </c>
      <c r="H63" s="1">
        <f t="shared" si="71"/>
        <v>550</v>
      </c>
      <c r="I63" s="1">
        <f t="shared" si="71"/>
        <v>860</v>
      </c>
      <c r="J63" s="15">
        <f>SUM(J60:J62)</f>
        <v>90</v>
      </c>
      <c r="K63" s="1">
        <f>SUM(K60:K62)</f>
        <v>63</v>
      </c>
      <c r="L63" s="1">
        <f t="shared" ref="L63:O63" si="72">SUM(L60:L62)</f>
        <v>153</v>
      </c>
      <c r="M63" s="1">
        <f t="shared" si="72"/>
        <v>383</v>
      </c>
      <c r="N63" s="1">
        <f t="shared" si="72"/>
        <v>395</v>
      </c>
      <c r="O63" s="1">
        <f t="shared" si="72"/>
        <v>778</v>
      </c>
      <c r="P63" s="15">
        <f>SUM(P60:P62)</f>
        <v>89</v>
      </c>
      <c r="Q63" s="1">
        <f>SUM(Q60:Q62)</f>
        <v>84</v>
      </c>
      <c r="R63" s="1">
        <f t="shared" ref="R63:U63" si="73">SUM(R60:R62)</f>
        <v>173</v>
      </c>
      <c r="S63" s="1">
        <f t="shared" si="73"/>
        <v>378</v>
      </c>
      <c r="T63" s="1">
        <f t="shared" si="73"/>
        <v>416</v>
      </c>
      <c r="U63" s="17">
        <f t="shared" si="73"/>
        <v>794</v>
      </c>
    </row>
    <row r="64" spans="2:21" x14ac:dyDescent="0.25">
      <c r="B64" s="13" t="s">
        <v>37</v>
      </c>
      <c r="C64" s="14" t="s">
        <v>20</v>
      </c>
      <c r="D64">
        <v>40</v>
      </c>
      <c r="E64">
        <v>32</v>
      </c>
      <c r="F64">
        <f t="shared" ref="F64:F70" si="74">SUM(D64:E64)</f>
        <v>72</v>
      </c>
      <c r="G64">
        <v>165</v>
      </c>
      <c r="H64">
        <v>98</v>
      </c>
      <c r="I64" s="11">
        <f>SUM(G64:H64)</f>
        <v>263</v>
      </c>
      <c r="J64" s="13">
        <v>65</v>
      </c>
      <c r="K64">
        <v>23</v>
      </c>
      <c r="L64">
        <f>SUM(J64:K64)</f>
        <v>88</v>
      </c>
      <c r="M64">
        <v>177</v>
      </c>
      <c r="N64">
        <v>99</v>
      </c>
      <c r="O64" s="11">
        <f>SUM(M64:N64)</f>
        <v>276</v>
      </c>
      <c r="P64" s="13">
        <v>58</v>
      </c>
      <c r="Q64">
        <v>21</v>
      </c>
      <c r="R64">
        <f>SUM(P64:Q64)</f>
        <v>79</v>
      </c>
      <c r="S64">
        <v>187</v>
      </c>
      <c r="T64">
        <v>94</v>
      </c>
      <c r="U64" s="11">
        <f>SUM(S64:T64)</f>
        <v>281</v>
      </c>
    </row>
    <row r="65" spans="2:21" x14ac:dyDescent="0.25">
      <c r="B65" s="13"/>
      <c r="C65" s="14" t="s">
        <v>21</v>
      </c>
      <c r="D65">
        <v>16</v>
      </c>
      <c r="E65">
        <v>30</v>
      </c>
      <c r="F65">
        <f t="shared" si="74"/>
        <v>46</v>
      </c>
      <c r="G65">
        <v>79</v>
      </c>
      <c r="H65">
        <v>120</v>
      </c>
      <c r="I65" s="11">
        <f>SUM(G65:H65)</f>
        <v>199</v>
      </c>
      <c r="J65" s="13">
        <v>32</v>
      </c>
      <c r="K65">
        <v>12</v>
      </c>
      <c r="L65">
        <f t="shared" ref="L65:L66" si="75">SUM(J65:K65)</f>
        <v>44</v>
      </c>
      <c r="M65">
        <v>123</v>
      </c>
      <c r="N65">
        <v>108</v>
      </c>
      <c r="O65" s="11">
        <f t="shared" ref="O65:O66" si="76">SUM(M65:N65)</f>
        <v>231</v>
      </c>
      <c r="P65" s="13">
        <v>29</v>
      </c>
      <c r="Q65">
        <v>15</v>
      </c>
      <c r="R65">
        <f t="shared" ref="R65:R66" si="77">SUM(P65:Q65)</f>
        <v>44</v>
      </c>
      <c r="S65">
        <v>123</v>
      </c>
      <c r="T65">
        <v>108</v>
      </c>
      <c r="U65" s="11">
        <f t="shared" ref="U65:U66" si="78">SUM(S65:T65)</f>
        <v>231</v>
      </c>
    </row>
    <row r="66" spans="2:21" x14ac:dyDescent="0.25">
      <c r="B66" s="13"/>
      <c r="C66" s="14" t="s">
        <v>22</v>
      </c>
      <c r="D66">
        <v>31</v>
      </c>
      <c r="E66">
        <v>25</v>
      </c>
      <c r="F66">
        <f t="shared" si="74"/>
        <v>56</v>
      </c>
      <c r="G66">
        <v>119</v>
      </c>
      <c r="H66">
        <v>119</v>
      </c>
      <c r="I66" s="11">
        <f>SUM(G66:H66)</f>
        <v>238</v>
      </c>
      <c r="J66" s="13">
        <v>29</v>
      </c>
      <c r="K66">
        <v>12</v>
      </c>
      <c r="L66">
        <f t="shared" si="75"/>
        <v>41</v>
      </c>
      <c r="M66">
        <v>152</v>
      </c>
      <c r="N66">
        <v>126</v>
      </c>
      <c r="O66" s="11">
        <f t="shared" si="76"/>
        <v>278</v>
      </c>
      <c r="P66" s="13">
        <v>36</v>
      </c>
      <c r="Q66">
        <v>21</v>
      </c>
      <c r="R66">
        <f t="shared" si="77"/>
        <v>57</v>
      </c>
      <c r="S66">
        <v>152</v>
      </c>
      <c r="T66">
        <v>126</v>
      </c>
      <c r="U66" s="11">
        <f t="shared" si="78"/>
        <v>278</v>
      </c>
    </row>
    <row r="67" spans="2:21" s="1" customFormat="1" x14ac:dyDescent="0.25">
      <c r="B67" s="15"/>
      <c r="C67" s="16" t="s">
        <v>18</v>
      </c>
      <c r="D67" s="1">
        <f>SUM(D64:D66)</f>
        <v>87</v>
      </c>
      <c r="E67" s="1">
        <f t="shared" ref="E67:I67" si="79">SUM(E64:E66)</f>
        <v>87</v>
      </c>
      <c r="F67" s="1">
        <f t="shared" si="79"/>
        <v>174</v>
      </c>
      <c r="G67" s="1">
        <f t="shared" si="79"/>
        <v>363</v>
      </c>
      <c r="H67" s="1">
        <f t="shared" si="79"/>
        <v>337</v>
      </c>
      <c r="I67" s="1">
        <f t="shared" si="79"/>
        <v>700</v>
      </c>
      <c r="J67" s="15">
        <f>SUM(J64:J66)</f>
        <v>126</v>
      </c>
      <c r="K67" s="1">
        <f>SUM(K64:K66)</f>
        <v>47</v>
      </c>
      <c r="L67" s="1">
        <f t="shared" ref="L67:O67" si="80">SUM(L64:L66)</f>
        <v>173</v>
      </c>
      <c r="M67" s="1">
        <f t="shared" si="80"/>
        <v>452</v>
      </c>
      <c r="N67" s="1">
        <f t="shared" si="80"/>
        <v>333</v>
      </c>
      <c r="O67" s="1">
        <f t="shared" si="80"/>
        <v>785</v>
      </c>
      <c r="P67" s="15">
        <f>SUM(P64:P66)</f>
        <v>123</v>
      </c>
      <c r="Q67" s="1">
        <f>SUM(Q64:Q66)</f>
        <v>57</v>
      </c>
      <c r="R67" s="1">
        <f t="shared" ref="R67:U67" si="81">SUM(R64:R66)</f>
        <v>180</v>
      </c>
      <c r="S67" s="1">
        <f t="shared" si="81"/>
        <v>462</v>
      </c>
      <c r="T67" s="1">
        <f t="shared" si="81"/>
        <v>328</v>
      </c>
      <c r="U67" s="17">
        <f t="shared" si="81"/>
        <v>790</v>
      </c>
    </row>
    <row r="68" spans="2:21" x14ac:dyDescent="0.25">
      <c r="B68" s="13" t="s">
        <v>38</v>
      </c>
      <c r="C68" s="14" t="s">
        <v>20</v>
      </c>
      <c r="D68">
        <v>18</v>
      </c>
      <c r="E68">
        <v>16</v>
      </c>
      <c r="F68">
        <f t="shared" si="74"/>
        <v>34</v>
      </c>
      <c r="G68">
        <v>100</v>
      </c>
      <c r="H68">
        <v>63</v>
      </c>
      <c r="I68" s="11">
        <f>SUM(G68:H68)</f>
        <v>163</v>
      </c>
      <c r="J68" s="13">
        <v>34</v>
      </c>
      <c r="K68">
        <v>18</v>
      </c>
      <c r="L68">
        <f>SUM(J68:K68)</f>
        <v>52</v>
      </c>
      <c r="M68">
        <v>113</v>
      </c>
      <c r="N68">
        <v>85</v>
      </c>
      <c r="O68" s="11">
        <f>SUM(M68:N68)</f>
        <v>198</v>
      </c>
      <c r="P68" s="13">
        <v>39</v>
      </c>
      <c r="Q68">
        <v>18</v>
      </c>
      <c r="R68">
        <f>SUM(P68:Q68)</f>
        <v>57</v>
      </c>
      <c r="S68">
        <v>127</v>
      </c>
      <c r="T68">
        <v>89</v>
      </c>
      <c r="U68" s="11">
        <f>SUM(S68:T68)</f>
        <v>216</v>
      </c>
    </row>
    <row r="69" spans="2:21" x14ac:dyDescent="0.25">
      <c r="B69" s="13"/>
      <c r="C69" s="14" t="s">
        <v>21</v>
      </c>
      <c r="D69">
        <v>12</v>
      </c>
      <c r="E69">
        <v>24</v>
      </c>
      <c r="F69">
        <f t="shared" si="74"/>
        <v>36</v>
      </c>
      <c r="G69">
        <v>81</v>
      </c>
      <c r="H69">
        <v>92</v>
      </c>
      <c r="I69" s="11">
        <f>SUM(G69:H69)</f>
        <v>173</v>
      </c>
      <c r="J69" s="13">
        <v>25</v>
      </c>
      <c r="K69">
        <v>24</v>
      </c>
      <c r="L69">
        <f>SUM(J69:K69)</f>
        <v>49</v>
      </c>
      <c r="M69">
        <v>84</v>
      </c>
      <c r="N69">
        <v>180</v>
      </c>
      <c r="O69" s="11">
        <f t="shared" ref="O69:O70" si="82">SUM(M69:N69)</f>
        <v>264</v>
      </c>
      <c r="P69" s="13">
        <v>26</v>
      </c>
      <c r="Q69">
        <v>42</v>
      </c>
      <c r="R69">
        <f t="shared" ref="R69:R70" si="83">SUM(P69:Q69)</f>
        <v>68</v>
      </c>
      <c r="S69">
        <v>84</v>
      </c>
      <c r="T69">
        <v>180</v>
      </c>
      <c r="U69" s="11">
        <f t="shared" ref="U69:U70" si="84">SUM(S69:T69)</f>
        <v>264</v>
      </c>
    </row>
    <row r="70" spans="2:21" x14ac:dyDescent="0.25">
      <c r="B70" s="13"/>
      <c r="C70" s="14" t="s">
        <v>22</v>
      </c>
      <c r="D70">
        <v>19</v>
      </c>
      <c r="E70">
        <v>28</v>
      </c>
      <c r="F70">
        <f t="shared" si="74"/>
        <v>47</v>
      </c>
      <c r="G70">
        <v>107</v>
      </c>
      <c r="H70">
        <v>139</v>
      </c>
      <c r="I70" s="11">
        <f>SUM(G70:H70)</f>
        <v>246</v>
      </c>
      <c r="J70" s="13">
        <v>31</v>
      </c>
      <c r="K70">
        <v>18</v>
      </c>
      <c r="L70">
        <f t="shared" ref="L70" si="85">SUM(J70:K70)</f>
        <v>49</v>
      </c>
      <c r="M70">
        <v>92</v>
      </c>
      <c r="N70">
        <v>119</v>
      </c>
      <c r="O70" s="11">
        <f t="shared" si="82"/>
        <v>211</v>
      </c>
      <c r="P70" s="13">
        <v>23</v>
      </c>
      <c r="Q70">
        <v>24</v>
      </c>
      <c r="R70">
        <f t="shared" si="83"/>
        <v>47</v>
      </c>
      <c r="S70">
        <v>92</v>
      </c>
      <c r="T70">
        <v>119</v>
      </c>
      <c r="U70" s="11">
        <f t="shared" si="84"/>
        <v>211</v>
      </c>
    </row>
    <row r="71" spans="2:21" s="1" customFormat="1" x14ac:dyDescent="0.25">
      <c r="B71" s="18"/>
      <c r="C71" s="19" t="s">
        <v>18</v>
      </c>
      <c r="D71" s="20">
        <f>SUM(D68:D70)</f>
        <v>49</v>
      </c>
      <c r="E71" s="20">
        <f t="shared" ref="E71:I71" si="86">SUM(E68:E70)</f>
        <v>68</v>
      </c>
      <c r="F71" s="20">
        <f t="shared" si="86"/>
        <v>117</v>
      </c>
      <c r="G71" s="20">
        <f t="shared" si="86"/>
        <v>288</v>
      </c>
      <c r="H71" s="20">
        <f t="shared" si="86"/>
        <v>294</v>
      </c>
      <c r="I71" s="21">
        <f t="shared" si="86"/>
        <v>582</v>
      </c>
      <c r="J71" s="18">
        <f>SUM(J68:J70)</f>
        <v>90</v>
      </c>
      <c r="K71" s="20">
        <f>SUM(K68:K70)</f>
        <v>60</v>
      </c>
      <c r="L71" s="20">
        <f t="shared" ref="L71:O71" si="87">SUM(L68:L70)</f>
        <v>150</v>
      </c>
      <c r="M71" s="20">
        <f t="shared" si="87"/>
        <v>289</v>
      </c>
      <c r="N71" s="20">
        <f t="shared" si="87"/>
        <v>384</v>
      </c>
      <c r="O71" s="21">
        <f t="shared" si="87"/>
        <v>673</v>
      </c>
      <c r="P71" s="18">
        <f>SUM(P68:P70)</f>
        <v>88</v>
      </c>
      <c r="Q71" s="20">
        <f>SUM(Q68:Q70)</f>
        <v>84</v>
      </c>
      <c r="R71" s="20">
        <f t="shared" ref="R71:U71" si="88">SUM(R68:R70)</f>
        <v>172</v>
      </c>
      <c r="S71" s="20">
        <f t="shared" si="88"/>
        <v>303</v>
      </c>
      <c r="T71" s="20">
        <f t="shared" si="88"/>
        <v>388</v>
      </c>
      <c r="U71" s="21">
        <f t="shared" si="88"/>
        <v>691</v>
      </c>
    </row>
    <row r="72" spans="2:21" x14ac:dyDescent="0.25">
      <c r="B72" s="13" t="s">
        <v>36</v>
      </c>
      <c r="C72" t="s">
        <v>2</v>
      </c>
      <c r="D72">
        <f>(D63/G63)*100</f>
        <v>20.967741935483872</v>
      </c>
      <c r="E72">
        <f t="shared" ref="E72" si="89">(E63/H63)*100</f>
        <v>23.81818181818182</v>
      </c>
      <c r="F72" s="33">
        <f>(F63/I63)*100</f>
        <v>22.790697674418606</v>
      </c>
      <c r="I72" s="11"/>
      <c r="J72">
        <f t="shared" ref="J72:K72" si="90">(J63/M63)*100</f>
        <v>23.49869451697128</v>
      </c>
      <c r="K72">
        <f t="shared" si="90"/>
        <v>15.949367088607595</v>
      </c>
      <c r="L72" s="34">
        <f>(L63/O63)*100</f>
        <v>19.665809768637533</v>
      </c>
      <c r="O72" s="11"/>
      <c r="P72">
        <f t="shared" ref="P72:Q72" si="91">(P63/S63)*100</f>
        <v>23.544973544973544</v>
      </c>
      <c r="Q72">
        <f t="shared" si="91"/>
        <v>20.192307692307693</v>
      </c>
      <c r="R72" s="35">
        <f>(R63/U63)*100</f>
        <v>21.788413098236774</v>
      </c>
      <c r="U72" s="11"/>
    </row>
    <row r="73" spans="2:21" x14ac:dyDescent="0.25">
      <c r="B73" s="13" t="s">
        <v>37</v>
      </c>
      <c r="C73" t="s">
        <v>2</v>
      </c>
      <c r="D73">
        <f>(D67/G67)*100</f>
        <v>23.966942148760332</v>
      </c>
      <c r="E73">
        <f t="shared" ref="E73" si="92">(E67/H67)*100</f>
        <v>25.816023738872403</v>
      </c>
      <c r="F73" s="33">
        <f>(F67/I67)*100</f>
        <v>24.857142857142858</v>
      </c>
      <c r="I73" s="11"/>
      <c r="J73">
        <f>(J67/M67)*100</f>
        <v>27.876106194690266</v>
      </c>
      <c r="K73">
        <f t="shared" ref="K73" si="93">(K67/N67)*100</f>
        <v>14.114114114114114</v>
      </c>
      <c r="L73" s="34">
        <f>(L67/O67)*100</f>
        <v>22.038216560509554</v>
      </c>
      <c r="O73" s="11"/>
      <c r="P73">
        <f t="shared" ref="P73:Q73" si="94">(P67/S67)*100</f>
        <v>26.623376623376622</v>
      </c>
      <c r="Q73">
        <f t="shared" si="94"/>
        <v>17.378048780487802</v>
      </c>
      <c r="R73" s="35">
        <f>(R67/U67)*100</f>
        <v>22.784810126582279</v>
      </c>
      <c r="U73" s="11"/>
    </row>
    <row r="74" spans="2:21" x14ac:dyDescent="0.25">
      <c r="B74" s="25" t="s">
        <v>38</v>
      </c>
      <c r="C74" s="26" t="s">
        <v>2</v>
      </c>
      <c r="D74" s="26">
        <f>(D71/G71)*100</f>
        <v>17.013888888888889</v>
      </c>
      <c r="E74" s="26">
        <f t="shared" ref="E74" si="95">(E71/H71)*100</f>
        <v>23.129251700680271</v>
      </c>
      <c r="F74" s="36">
        <f>(F71/I71)*100</f>
        <v>20.103092783505154</v>
      </c>
      <c r="G74" s="26"/>
      <c r="H74" s="26"/>
      <c r="I74" s="28"/>
      <c r="J74" s="26">
        <f t="shared" ref="J74:K74" si="96">(J71/M71)*100</f>
        <v>31.141868512110726</v>
      </c>
      <c r="K74" s="26">
        <f t="shared" si="96"/>
        <v>15.625</v>
      </c>
      <c r="L74" s="43">
        <f>(L71/O71)*100</f>
        <v>22.288261515601786</v>
      </c>
      <c r="M74" s="26"/>
      <c r="N74" s="26"/>
      <c r="O74" s="28"/>
      <c r="P74" s="26">
        <f t="shared" ref="P74:Q74" si="97">(P71/S71)*100</f>
        <v>29.042904290429046</v>
      </c>
      <c r="Q74" s="26">
        <f t="shared" si="97"/>
        <v>21.649484536082475</v>
      </c>
      <c r="R74" s="44">
        <f>(R71/U71)*100</f>
        <v>24.891461649782922</v>
      </c>
      <c r="S74" s="26"/>
      <c r="T74" s="26"/>
      <c r="U74" s="28"/>
    </row>
    <row r="75" spans="2:21" x14ac:dyDescent="0.25">
      <c r="D75" s="16"/>
    </row>
  </sheetData>
  <mergeCells count="24">
    <mergeCell ref="S3:U3"/>
    <mergeCell ref="D3:F3"/>
    <mergeCell ref="G3:I3"/>
    <mergeCell ref="J3:L3"/>
    <mergeCell ref="M3:O3"/>
    <mergeCell ref="P3:R3"/>
    <mergeCell ref="S58:U58"/>
    <mergeCell ref="P21:R21"/>
    <mergeCell ref="S21:U21"/>
    <mergeCell ref="D40:F40"/>
    <mergeCell ref="G40:I40"/>
    <mergeCell ref="J40:L40"/>
    <mergeCell ref="M40:O40"/>
    <mergeCell ref="P40:R40"/>
    <mergeCell ref="S40:U40"/>
    <mergeCell ref="D21:F21"/>
    <mergeCell ref="G21:I21"/>
    <mergeCell ref="J21:L21"/>
    <mergeCell ref="M21:O21"/>
    <mergeCell ref="D58:F58"/>
    <mergeCell ref="G58:I58"/>
    <mergeCell ref="J58:L58"/>
    <mergeCell ref="M58:O58"/>
    <mergeCell ref="P58:R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workbookViewId="0">
      <selection activeCell="C27" sqref="C27"/>
    </sheetView>
  </sheetViews>
  <sheetFormatPr defaultColWidth="11" defaultRowHeight="15.75" x14ac:dyDescent="0.25"/>
  <cols>
    <col min="3" max="3" width="12.625" bestFit="1" customWidth="1"/>
    <col min="4" max="4" width="12.125" bestFit="1" customWidth="1"/>
    <col min="5" max="5" width="12.625" bestFit="1" customWidth="1"/>
    <col min="6" max="6" width="12.125" bestFit="1" customWidth="1"/>
  </cols>
  <sheetData>
    <row r="2" spans="2:8" x14ac:dyDescent="0.25">
      <c r="H2" s="2"/>
    </row>
    <row r="3" spans="2:8" x14ac:dyDescent="0.25">
      <c r="B3" s="1" t="s">
        <v>9</v>
      </c>
      <c r="C3" t="s">
        <v>10</v>
      </c>
      <c r="E3" t="s">
        <v>1</v>
      </c>
      <c r="H3" s="2"/>
    </row>
    <row r="4" spans="2:8" x14ac:dyDescent="0.25">
      <c r="C4" t="s">
        <v>11</v>
      </c>
      <c r="D4" t="s">
        <v>12</v>
      </c>
      <c r="E4" t="s">
        <v>11</v>
      </c>
      <c r="F4" t="s">
        <v>12</v>
      </c>
      <c r="H4" s="2"/>
    </row>
    <row r="5" spans="2:8" x14ac:dyDescent="0.25">
      <c r="B5">
        <v>1</v>
      </c>
      <c r="C5">
        <v>57</v>
      </c>
      <c r="D5">
        <v>26</v>
      </c>
      <c r="E5">
        <f>26+85</f>
        <v>111</v>
      </c>
      <c r="F5">
        <v>110</v>
      </c>
    </row>
    <row r="6" spans="2:8" x14ac:dyDescent="0.25">
      <c r="C6">
        <f>(C5/E5)*100</f>
        <v>51.351351351351347</v>
      </c>
      <c r="D6">
        <f>(D5/F5)*100</f>
        <v>23.636363636363637</v>
      </c>
    </row>
    <row r="8" spans="2:8" x14ac:dyDescent="0.25">
      <c r="C8" t="s">
        <v>10</v>
      </c>
      <c r="E8" t="s">
        <v>1</v>
      </c>
    </row>
    <row r="9" spans="2:8" x14ac:dyDescent="0.25">
      <c r="C9" t="s">
        <v>11</v>
      </c>
      <c r="D9" t="s">
        <v>12</v>
      </c>
      <c r="E9" t="s">
        <v>11</v>
      </c>
      <c r="F9" t="s">
        <v>12</v>
      </c>
    </row>
    <row r="10" spans="2:8" x14ac:dyDescent="0.25">
      <c r="B10">
        <v>2</v>
      </c>
      <c r="C10">
        <v>91</v>
      </c>
      <c r="D10">
        <v>57</v>
      </c>
      <c r="E10">
        <f>91+61</f>
        <v>152</v>
      </c>
      <c r="F10">
        <f>57+84</f>
        <v>141</v>
      </c>
    </row>
    <row r="11" spans="2:8" x14ac:dyDescent="0.25">
      <c r="C11">
        <f>(C10/E10)*100</f>
        <v>59.868421052631582</v>
      </c>
      <c r="D11">
        <f>(D10/F10)*100</f>
        <v>40.425531914893611</v>
      </c>
    </row>
    <row r="13" spans="2:8" x14ac:dyDescent="0.25">
      <c r="C13" t="s">
        <v>11</v>
      </c>
      <c r="D13" t="s">
        <v>12</v>
      </c>
      <c r="E13" t="s">
        <v>11</v>
      </c>
      <c r="F13" t="s">
        <v>12</v>
      </c>
    </row>
    <row r="14" spans="2:8" x14ac:dyDescent="0.25">
      <c r="B14">
        <v>3</v>
      </c>
      <c r="C14">
        <v>53</v>
      </c>
      <c r="D14">
        <v>41</v>
      </c>
      <c r="E14">
        <v>105</v>
      </c>
      <c r="F14">
        <v>113</v>
      </c>
    </row>
    <row r="15" spans="2:8" x14ac:dyDescent="0.25">
      <c r="C15">
        <f>(C14/E14)*100</f>
        <v>50.476190476190474</v>
      </c>
      <c r="D15">
        <f>(D14/F14)*100</f>
        <v>36.283185840707965</v>
      </c>
    </row>
    <row r="18" spans="3:8" x14ac:dyDescent="0.25">
      <c r="C18" s="2"/>
      <c r="D18" s="2"/>
      <c r="F18" s="3"/>
      <c r="G18" s="2"/>
      <c r="H18" s="2"/>
    </row>
    <row r="19" spans="3:8" x14ac:dyDescent="0.25">
      <c r="C19" s="2"/>
      <c r="F19" s="3"/>
    </row>
    <row r="20" spans="3:8" x14ac:dyDescent="0.25">
      <c r="F20" s="3"/>
    </row>
    <row r="33" spans="3:7" x14ac:dyDescent="0.25">
      <c r="G33" s="2"/>
    </row>
    <row r="34" spans="3:7" x14ac:dyDescent="0.25">
      <c r="G34" s="2"/>
    </row>
    <row r="35" spans="3:7" x14ac:dyDescent="0.25">
      <c r="F35" s="2"/>
      <c r="G35" s="2"/>
    </row>
    <row r="36" spans="3:7" x14ac:dyDescent="0.25">
      <c r="G36" s="2"/>
    </row>
    <row r="37" spans="3:7" x14ac:dyDescent="0.25">
      <c r="C37" s="2"/>
      <c r="D37" s="4"/>
      <c r="G37" s="2"/>
    </row>
    <row r="38" spans="3:7" x14ac:dyDescent="0.25">
      <c r="C38" s="2"/>
      <c r="D38" s="5"/>
    </row>
    <row r="39" spans="3:7" x14ac:dyDescent="0.25">
      <c r="C39" s="2"/>
      <c r="D3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D30" sqref="D30"/>
    </sheetView>
  </sheetViews>
  <sheetFormatPr defaultColWidth="11" defaultRowHeight="15.75" x14ac:dyDescent="0.25"/>
  <sheetData>
    <row r="1" spans="2:7" x14ac:dyDescent="0.25">
      <c r="B1" t="s">
        <v>8</v>
      </c>
    </row>
    <row r="3" spans="2:7" x14ac:dyDescent="0.25">
      <c r="B3" s="1" t="s">
        <v>9</v>
      </c>
      <c r="D3" t="s">
        <v>0</v>
      </c>
      <c r="E3" t="s">
        <v>1</v>
      </c>
      <c r="F3" t="s">
        <v>2</v>
      </c>
      <c r="G3" t="s">
        <v>3</v>
      </c>
    </row>
    <row r="4" spans="2:7" x14ac:dyDescent="0.25">
      <c r="B4">
        <v>3</v>
      </c>
      <c r="C4" t="s">
        <v>4</v>
      </c>
      <c r="D4">
        <v>19</v>
      </c>
      <c r="E4">
        <v>59</v>
      </c>
      <c r="F4">
        <f>(D4/E4)*100</f>
        <v>32.20338983050847</v>
      </c>
      <c r="G4">
        <f>AVERAGE(F4:F5)</f>
        <v>36.614515428074746</v>
      </c>
    </row>
    <row r="5" spans="2:7" x14ac:dyDescent="0.25">
      <c r="C5" t="s">
        <v>5</v>
      </c>
      <c r="D5">
        <v>32</v>
      </c>
      <c r="E5">
        <v>78</v>
      </c>
      <c r="F5">
        <f>(D5/E5)*100</f>
        <v>41.025641025641022</v>
      </c>
    </row>
    <row r="6" spans="2:7" x14ac:dyDescent="0.25">
      <c r="C6" t="s">
        <v>6</v>
      </c>
      <c r="D6">
        <v>85</v>
      </c>
      <c r="E6">
        <v>132</v>
      </c>
      <c r="F6">
        <f>(D6/E6)*100</f>
        <v>64.393939393939391</v>
      </c>
      <c r="G6">
        <f>AVERAGE(F6:F7)</f>
        <v>59.018161749949826</v>
      </c>
    </row>
    <row r="7" spans="2:7" x14ac:dyDescent="0.25">
      <c r="C7" t="s">
        <v>7</v>
      </c>
      <c r="D7">
        <v>81</v>
      </c>
      <c r="E7">
        <v>151</v>
      </c>
      <c r="F7">
        <f>(D7/E7)*100</f>
        <v>53.642384105960261</v>
      </c>
    </row>
    <row r="9" spans="2:7" x14ac:dyDescent="0.25">
      <c r="B9">
        <v>2</v>
      </c>
      <c r="C9" t="s">
        <v>4</v>
      </c>
      <c r="D9">
        <v>33</v>
      </c>
      <c r="E9">
        <v>77</v>
      </c>
      <c r="F9">
        <f>(D9/E9)*100</f>
        <v>42.857142857142854</v>
      </c>
      <c r="G9">
        <f>AVERAGE(F9:F10)</f>
        <v>40.850059031877208</v>
      </c>
    </row>
    <row r="10" spans="2:7" x14ac:dyDescent="0.25">
      <c r="C10" t="s">
        <v>5</v>
      </c>
      <c r="D10">
        <v>47</v>
      </c>
      <c r="E10">
        <v>121</v>
      </c>
      <c r="F10">
        <f>(D10/E10)*100</f>
        <v>38.84297520661157</v>
      </c>
    </row>
    <row r="11" spans="2:7" x14ac:dyDescent="0.25">
      <c r="C11" t="s">
        <v>6</v>
      </c>
      <c r="D11">
        <v>61</v>
      </c>
      <c r="E11">
        <v>102</v>
      </c>
      <c r="F11">
        <f>(D11/E11)*100</f>
        <v>59.803921568627452</v>
      </c>
      <c r="G11">
        <f>AVERAGE(F11:F12)</f>
        <v>59.589460784313729</v>
      </c>
    </row>
    <row r="12" spans="2:7" x14ac:dyDescent="0.25">
      <c r="C12" t="s">
        <v>7</v>
      </c>
      <c r="D12">
        <v>57</v>
      </c>
      <c r="E12">
        <v>96</v>
      </c>
      <c r="F12">
        <f>(D12/E12)*100</f>
        <v>59.375</v>
      </c>
    </row>
    <row r="14" spans="2:7" x14ac:dyDescent="0.25">
      <c r="B14">
        <v>1</v>
      </c>
      <c r="C14" t="s">
        <v>4</v>
      </c>
      <c r="D14">
        <v>37</v>
      </c>
      <c r="E14">
        <f>37+55</f>
        <v>92</v>
      </c>
      <c r="F14">
        <f>(D14/E14)*100</f>
        <v>40.217391304347828</v>
      </c>
      <c r="G14">
        <f>AVERAGE(F14:F15)</f>
        <v>34.28780012978585</v>
      </c>
    </row>
    <row r="15" spans="2:7" x14ac:dyDescent="0.25">
      <c r="C15" t="s">
        <v>5</v>
      </c>
      <c r="D15">
        <v>19</v>
      </c>
      <c r="E15">
        <f>19+48</f>
        <v>67</v>
      </c>
      <c r="F15">
        <f>(D15/E15)*100</f>
        <v>28.35820895522388</v>
      </c>
    </row>
    <row r="16" spans="2:7" x14ac:dyDescent="0.25">
      <c r="C16" t="s">
        <v>6</v>
      </c>
      <c r="D16">
        <v>53</v>
      </c>
      <c r="E16">
        <f>53+46</f>
        <v>99</v>
      </c>
      <c r="F16">
        <f>(D16/E16)*100</f>
        <v>53.535353535353536</v>
      </c>
      <c r="G16">
        <f>AVERAGE(F16:F17)</f>
        <v>61.44509612251548</v>
      </c>
    </row>
    <row r="17" spans="3:6" x14ac:dyDescent="0.25">
      <c r="C17" t="s">
        <v>7</v>
      </c>
      <c r="D17">
        <v>86</v>
      </c>
      <c r="E17">
        <f>86+38</f>
        <v>124</v>
      </c>
      <c r="F17">
        <f>(D17/E17)*100</f>
        <v>69.354838709677423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2 C-E</vt:lpstr>
      <vt:lpstr>Sup. Fig 2B</vt:lpstr>
      <vt:lpstr>Sup. Fig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R.J. Rottier</cp:lastModifiedBy>
  <dcterms:created xsi:type="dcterms:W3CDTF">2019-07-23T07:03:47Z</dcterms:created>
  <dcterms:modified xsi:type="dcterms:W3CDTF">2021-05-17T08:15:51Z</dcterms:modified>
</cp:coreProperties>
</file>