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ttajallur/Documents/Ramesh/1 In Progress Work/1 Persistent Firing Project/Manuscript/Nat Comm Submission Figures/Figure 2/"/>
    </mc:Choice>
  </mc:AlternateContent>
  <xr:revisionPtr revIDLastSave="0" documentId="13_ncr:1_{AFA1CA5F-0BB1-EA41-967F-FFA76D169AEA}" xr6:coauthVersionLast="45" xr6:coauthVersionMax="45" xr10:uidLastSave="{00000000-0000-0000-0000-000000000000}"/>
  <bookViews>
    <workbookView xWindow="24460" yWindow="760" windowWidth="27640" windowHeight="16940" activeTab="3" xr2:uid="{8F9B74BE-37E9-B842-9C6F-14676092E131}"/>
  </bookViews>
  <sheets>
    <sheet name="Figure 2B" sheetId="1" r:id="rId1"/>
    <sheet name="Figure 2C" sheetId="2" r:id="rId2"/>
    <sheet name="Figure 2E" sheetId="3" r:id="rId3"/>
    <sheet name="Figure 2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4" l="1"/>
  <c r="A26" i="4" s="1"/>
  <c r="A27" i="4" s="1"/>
  <c r="A28" i="4" s="1"/>
  <c r="A29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6" i="4"/>
  <c r="A30" i="4" l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D12" i="3"/>
  <c r="AD13" i="3"/>
  <c r="AC13" i="3"/>
  <c r="AB13" i="3"/>
  <c r="AA13" i="3"/>
  <c r="AD8" i="3"/>
  <c r="AD9" i="3"/>
  <c r="AD10" i="3"/>
  <c r="AD11" i="3"/>
  <c r="AC8" i="3"/>
  <c r="AC9" i="3"/>
  <c r="AC10" i="3"/>
  <c r="AC11" i="3"/>
  <c r="AC12" i="3"/>
  <c r="AC7" i="3"/>
  <c r="AB7" i="3"/>
  <c r="AA8" i="3"/>
  <c r="AA9" i="3"/>
  <c r="AA10" i="3"/>
  <c r="AA11" i="3"/>
  <c r="AA12" i="3"/>
  <c r="AA7" i="3"/>
  <c r="AB12" i="3"/>
  <c r="AB11" i="3"/>
  <c r="AB10" i="3"/>
  <c r="AB9" i="3"/>
  <c r="AB8" i="3"/>
  <c r="AD7" i="3"/>
  <c r="AA21" i="3" l="1"/>
  <c r="AA22" i="3"/>
  <c r="AA23" i="3"/>
  <c r="AA24" i="3"/>
  <c r="AA25" i="3"/>
  <c r="AA20" i="3"/>
  <c r="AC21" i="3"/>
  <c r="AC22" i="3"/>
  <c r="AC23" i="3"/>
  <c r="AC24" i="3"/>
  <c r="AC25" i="3"/>
  <c r="AC20" i="3"/>
  <c r="AP10" i="3"/>
  <c r="AD25" i="3"/>
  <c r="AB25" i="3"/>
  <c r="AP9" i="3"/>
  <c r="AD24" i="3"/>
  <c r="AB24" i="3"/>
  <c r="AP8" i="3"/>
  <c r="AD23" i="3"/>
  <c r="AB23" i="3"/>
  <c r="AP7" i="3"/>
  <c r="AD22" i="3"/>
  <c r="AB22" i="3"/>
  <c r="AP6" i="3"/>
  <c r="AD21" i="3"/>
  <c r="AB21" i="3"/>
  <c r="AP5" i="3"/>
  <c r="AD20" i="3"/>
  <c r="AB20" i="3"/>
  <c r="K35" i="1" l="1"/>
  <c r="J35" i="1"/>
  <c r="H35" i="1"/>
  <c r="G35" i="1"/>
  <c r="E35" i="1"/>
  <c r="D35" i="1"/>
  <c r="AO26" i="1"/>
  <c r="AO27" i="1"/>
  <c r="AO28" i="1"/>
  <c r="AO29" i="1"/>
  <c r="AO30" i="1"/>
  <c r="AO31" i="1"/>
  <c r="AO32" i="1"/>
  <c r="AO33" i="1"/>
  <c r="AO35" i="1"/>
  <c r="AO25" i="1"/>
  <c r="AS35" i="1"/>
  <c r="AR35" i="1"/>
  <c r="AP35" i="1"/>
  <c r="AS33" i="1"/>
  <c r="AS32" i="1"/>
  <c r="AS31" i="1"/>
  <c r="AS30" i="1"/>
  <c r="AS29" i="1"/>
  <c r="AS28" i="1"/>
  <c r="AS27" i="1"/>
  <c r="AS26" i="1"/>
  <c r="AS25" i="1"/>
  <c r="AP26" i="1"/>
  <c r="AP27" i="1"/>
  <c r="AP28" i="1"/>
  <c r="AP29" i="1"/>
  <c r="AP30" i="1"/>
  <c r="AP31" i="1"/>
  <c r="AP32" i="1"/>
  <c r="AP33" i="1"/>
  <c r="AP25" i="1"/>
  <c r="AS16" i="1"/>
  <c r="AR16" i="1"/>
  <c r="AP16" i="1"/>
  <c r="AO16" i="1"/>
  <c r="AS6" i="1"/>
  <c r="AS7" i="1"/>
  <c r="AS8" i="1"/>
  <c r="AS9" i="1"/>
  <c r="AS10" i="1"/>
  <c r="AS11" i="1"/>
  <c r="AS12" i="1"/>
  <c r="AS13" i="1"/>
  <c r="AS14" i="1"/>
  <c r="AR6" i="1"/>
  <c r="AR7" i="1"/>
  <c r="AR8" i="1"/>
  <c r="AR9" i="1"/>
  <c r="AR10" i="1"/>
  <c r="AR11" i="1"/>
  <c r="AR12" i="1"/>
  <c r="AR13" i="1"/>
  <c r="AR14" i="1"/>
  <c r="AR26" i="1"/>
  <c r="AR27" i="1"/>
  <c r="AR28" i="1"/>
  <c r="AR29" i="1"/>
  <c r="AR30" i="1"/>
  <c r="AR31" i="1"/>
  <c r="AR32" i="1"/>
  <c r="AR33" i="1"/>
  <c r="AR25" i="1"/>
  <c r="AP7" i="1"/>
  <c r="AP8" i="1"/>
  <c r="AP9" i="1"/>
  <c r="AP10" i="1"/>
  <c r="AP11" i="1"/>
  <c r="AP12" i="1"/>
  <c r="AP13" i="1"/>
  <c r="AP14" i="1"/>
  <c r="AP6" i="1"/>
  <c r="AO6" i="1"/>
  <c r="AO8" i="1"/>
  <c r="AO9" i="1"/>
  <c r="AO10" i="1"/>
  <c r="AO11" i="1"/>
  <c r="AO12" i="1"/>
  <c r="AO13" i="1"/>
  <c r="AO14" i="1"/>
  <c r="AO7" i="1"/>
  <c r="AL16" i="1" l="1"/>
  <c r="AK16" i="1"/>
  <c r="AI16" i="1"/>
  <c r="AH16" i="1"/>
  <c r="AF16" i="1"/>
  <c r="AE16" i="1"/>
  <c r="AC16" i="1"/>
  <c r="AB16" i="1"/>
  <c r="Z16" i="1"/>
  <c r="Y16" i="1"/>
  <c r="W16" i="1"/>
  <c r="V16" i="1"/>
  <c r="T16" i="1"/>
  <c r="S16" i="1"/>
  <c r="Q16" i="1"/>
  <c r="P16" i="1"/>
  <c r="N16" i="1"/>
  <c r="M16" i="1"/>
  <c r="K16" i="1"/>
  <c r="J16" i="1"/>
  <c r="H16" i="1"/>
  <c r="G16" i="1"/>
  <c r="E16" i="1"/>
  <c r="D16" i="1"/>
</calcChain>
</file>

<file path=xl/sharedStrings.xml><?xml version="1.0" encoding="utf-8"?>
<sst xmlns="http://schemas.openxmlformats.org/spreadsheetml/2006/main" count="155" uniqueCount="37">
  <si>
    <t>Curve</t>
  </si>
  <si>
    <t>PreBF</t>
  </si>
  <si>
    <t>PostBF</t>
  </si>
  <si>
    <t>MOUSE HIPP</t>
  </si>
  <si>
    <t xml:space="preserve"> </t>
  </si>
  <si>
    <t>total no. action potentials</t>
  </si>
  <si>
    <t>n</t>
  </si>
  <si>
    <t>MOUSE CTX</t>
  </si>
  <si>
    <t>threshold</t>
  </si>
  <si>
    <t>HUMAN CTX</t>
  </si>
  <si>
    <t>AVERAGE</t>
  </si>
  <si>
    <t>STDEV</t>
  </si>
  <si>
    <t xml:space="preserve">latency </t>
  </si>
  <si>
    <t>Total Number of Action Potantial (calculated from Input/output curves  - Figure 2B)</t>
  </si>
  <si>
    <t>MOUSE HIPP/CTC</t>
  </si>
  <si>
    <t>Paired t-test</t>
  </si>
  <si>
    <t>t-statistic</t>
  </si>
  <si>
    <t>DF</t>
  </si>
  <si>
    <t>P Value</t>
  </si>
  <si>
    <t>preBF</t>
  </si>
  <si>
    <t>postBF</t>
  </si>
  <si>
    <t>P  value</t>
  </si>
  <si>
    <t>Shapiro Wilk Normaiity Test</t>
  </si>
  <si>
    <t>p</t>
  </si>
  <si>
    <t>W</t>
  </si>
  <si>
    <t>Current Injection</t>
  </si>
  <si>
    <t>Voltage Step</t>
  </si>
  <si>
    <t>STD</t>
  </si>
  <si>
    <t>Average</t>
  </si>
  <si>
    <t>DURATION OF ENHANCED ACTION CURRENT OUTPUT (S)</t>
  </si>
  <si>
    <t>MOUSE</t>
  </si>
  <si>
    <t>postBF1</t>
  </si>
  <si>
    <t>postBF4</t>
  </si>
  <si>
    <t>HUMAN</t>
  </si>
  <si>
    <t>NORMAL DISTRIBUTED</t>
  </si>
  <si>
    <t>NORMALLY DISTRUBUTED</t>
  </si>
  <si>
    <t>MOUSE post BF1 Plasticity Duration  VS MOUSE post BF2 Plasticity 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</si>
</sst>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51E6-AD3A-FB48-ABCE-FC93D3C0E5D2}">
  <dimension ref="A1:AS38"/>
  <sheetViews>
    <sheetView topLeftCell="C1" workbookViewId="0">
      <selection activeCell="C28" sqref="C28"/>
    </sheetView>
  </sheetViews>
  <sheetFormatPr baseColWidth="10" defaultRowHeight="16" x14ac:dyDescent="0.2"/>
  <sheetData>
    <row r="1" spans="1:45" x14ac:dyDescent="0.2">
      <c r="B1" s="1" t="s">
        <v>6</v>
      </c>
      <c r="C1" s="1"/>
      <c r="D1" s="1">
        <v>1</v>
      </c>
      <c r="E1" s="1"/>
      <c r="F1" s="1"/>
      <c r="G1" s="1">
        <v>2</v>
      </c>
      <c r="H1" s="1"/>
      <c r="I1" s="1"/>
      <c r="J1" s="1">
        <v>3</v>
      </c>
      <c r="K1" s="1"/>
      <c r="L1" s="1"/>
      <c r="M1" s="1">
        <v>4</v>
      </c>
      <c r="N1" s="1"/>
      <c r="O1" s="1"/>
      <c r="P1" s="1">
        <v>5</v>
      </c>
      <c r="Q1" s="1"/>
      <c r="R1" s="1"/>
      <c r="S1" s="1">
        <v>6</v>
      </c>
      <c r="T1" s="1"/>
      <c r="U1" s="1"/>
      <c r="V1" s="1">
        <v>7</v>
      </c>
      <c r="W1" s="1"/>
      <c r="X1" s="1"/>
      <c r="Y1" s="1">
        <v>8</v>
      </c>
      <c r="AB1" s="1">
        <v>8</v>
      </c>
      <c r="AE1" s="1">
        <v>8</v>
      </c>
      <c r="AH1" s="1">
        <v>8</v>
      </c>
      <c r="AK1" s="1">
        <v>8</v>
      </c>
    </row>
    <row r="2" spans="1:45" x14ac:dyDescent="0.2">
      <c r="D2" s="1"/>
      <c r="I2" s="1"/>
      <c r="O2" s="1"/>
      <c r="U2" s="1"/>
      <c r="X2" s="1"/>
      <c r="AF2" s="1"/>
      <c r="AI2" s="1"/>
    </row>
    <row r="3" spans="1:45" x14ac:dyDescent="0.2">
      <c r="D3" s="1" t="s">
        <v>3</v>
      </c>
      <c r="G3" s="1" t="s">
        <v>3</v>
      </c>
      <c r="J3" s="1" t="s">
        <v>3</v>
      </c>
      <c r="M3" s="1" t="s">
        <v>3</v>
      </c>
      <c r="P3" s="1" t="s">
        <v>3</v>
      </c>
      <c r="S3" s="1" t="s">
        <v>3</v>
      </c>
      <c r="U3" s="1"/>
      <c r="V3" s="1" t="s">
        <v>3</v>
      </c>
      <c r="X3" s="1"/>
      <c r="Y3" s="1" t="s">
        <v>3</v>
      </c>
      <c r="AB3" s="1" t="s">
        <v>7</v>
      </c>
      <c r="AE3" s="1" t="s">
        <v>7</v>
      </c>
      <c r="AH3" s="1" t="s">
        <v>7</v>
      </c>
      <c r="AK3" s="1" t="s">
        <v>7</v>
      </c>
      <c r="AO3" s="1" t="s">
        <v>10</v>
      </c>
      <c r="AP3" s="1" t="s">
        <v>11</v>
      </c>
      <c r="AR3" s="1" t="s">
        <v>10</v>
      </c>
      <c r="AS3" s="1" t="s">
        <v>11</v>
      </c>
    </row>
    <row r="4" spans="1:45" x14ac:dyDescent="0.2">
      <c r="E4" s="1"/>
      <c r="H4" s="1"/>
      <c r="K4" s="1"/>
      <c r="N4" s="1"/>
      <c r="Q4" s="1"/>
      <c r="R4" s="1"/>
      <c r="AB4" s="1"/>
      <c r="AE4" s="1"/>
      <c r="AH4" s="1"/>
      <c r="AK4" s="1"/>
    </row>
    <row r="5" spans="1:45" x14ac:dyDescent="0.2">
      <c r="B5" s="1" t="s">
        <v>25</v>
      </c>
      <c r="D5" s="1" t="s">
        <v>1</v>
      </c>
      <c r="E5" s="1" t="s">
        <v>2</v>
      </c>
      <c r="G5" s="1" t="s">
        <v>1</v>
      </c>
      <c r="H5" s="1" t="s">
        <v>2</v>
      </c>
      <c r="J5" s="1" t="s">
        <v>1</v>
      </c>
      <c r="K5" s="1" t="s">
        <v>2</v>
      </c>
      <c r="M5" s="1" t="s">
        <v>1</v>
      </c>
      <c r="N5" s="1" t="s">
        <v>2</v>
      </c>
      <c r="P5" s="1" t="s">
        <v>1</v>
      </c>
      <c r="Q5" s="1" t="s">
        <v>2</v>
      </c>
      <c r="R5" s="1"/>
      <c r="S5" s="1" t="s">
        <v>1</v>
      </c>
      <c r="T5" s="1" t="s">
        <v>2</v>
      </c>
      <c r="V5" s="1" t="s">
        <v>1</v>
      </c>
      <c r="W5" s="1" t="s">
        <v>2</v>
      </c>
      <c r="Y5" s="1" t="s">
        <v>1</v>
      </c>
      <c r="Z5" s="1" t="s">
        <v>2</v>
      </c>
      <c r="AB5" s="1" t="s">
        <v>1</v>
      </c>
      <c r="AC5" s="1" t="s">
        <v>2</v>
      </c>
      <c r="AE5" s="1" t="s">
        <v>1</v>
      </c>
      <c r="AF5" s="1" t="s">
        <v>2</v>
      </c>
      <c r="AH5" s="1" t="s">
        <v>1</v>
      </c>
      <c r="AI5" s="1" t="s">
        <v>2</v>
      </c>
      <c r="AK5" s="1" t="s">
        <v>1</v>
      </c>
      <c r="AL5" s="1" t="s">
        <v>2</v>
      </c>
      <c r="AO5" s="1" t="s">
        <v>1</v>
      </c>
      <c r="AP5" s="1" t="s">
        <v>1</v>
      </c>
      <c r="AR5" s="1" t="s">
        <v>1</v>
      </c>
      <c r="AS5" s="1" t="s">
        <v>1</v>
      </c>
    </row>
    <row r="6" spans="1:45" x14ac:dyDescent="0.2">
      <c r="A6" s="1"/>
      <c r="B6" s="1">
        <v>0</v>
      </c>
      <c r="D6">
        <v>0</v>
      </c>
      <c r="E6">
        <v>0</v>
      </c>
      <c r="G6">
        <v>0</v>
      </c>
      <c r="H6">
        <v>0</v>
      </c>
      <c r="J6">
        <v>0</v>
      </c>
      <c r="K6">
        <v>0</v>
      </c>
      <c r="M6">
        <v>0</v>
      </c>
      <c r="N6">
        <v>0</v>
      </c>
      <c r="P6">
        <v>0</v>
      </c>
      <c r="Q6">
        <v>0</v>
      </c>
      <c r="S6">
        <v>0</v>
      </c>
      <c r="T6">
        <v>0</v>
      </c>
      <c r="V6">
        <v>0</v>
      </c>
      <c r="W6">
        <v>0</v>
      </c>
      <c r="Y6">
        <v>0</v>
      </c>
      <c r="Z6">
        <v>0</v>
      </c>
      <c r="AB6">
        <v>0</v>
      </c>
      <c r="AC6">
        <v>0</v>
      </c>
      <c r="AE6">
        <v>0</v>
      </c>
      <c r="AF6">
        <v>0</v>
      </c>
      <c r="AH6">
        <v>0</v>
      </c>
      <c r="AI6">
        <v>0</v>
      </c>
      <c r="AK6">
        <v>0</v>
      </c>
      <c r="AL6">
        <v>0</v>
      </c>
      <c r="AO6">
        <f>AVERAGE(D6,G6,J6,M6,P6,S6,V6,Y6,AB6,AE6,AH6,AK6)</f>
        <v>0</v>
      </c>
      <c r="AP6">
        <f t="shared" ref="AP6:AP14" si="0">STDEV(D6,G6,J6,M6,P6,S6,V6,Y6,AB6,AE6,AH6,AK6)/SQRT(12)</f>
        <v>0</v>
      </c>
      <c r="AR6">
        <f t="shared" ref="AR6:AR14" si="1">AVERAGE(E6,H6,K6,N6,Q6,T6,W6,Z6,AC6,AF6,AI6,AL6)</f>
        <v>0</v>
      </c>
      <c r="AS6">
        <f t="shared" ref="AS6:AS14" si="2">STDEV(E6,H6,K6,N6,Q6,T6,W6,Z6,AC6,AF6,AI6,AL6)/SQRT(12)</f>
        <v>0</v>
      </c>
    </row>
    <row r="7" spans="1:45" x14ac:dyDescent="0.2">
      <c r="B7" s="1">
        <v>50</v>
      </c>
      <c r="D7">
        <v>0</v>
      </c>
      <c r="E7">
        <v>1</v>
      </c>
      <c r="G7">
        <v>0</v>
      </c>
      <c r="H7">
        <v>2</v>
      </c>
      <c r="J7">
        <v>0</v>
      </c>
      <c r="K7">
        <v>5</v>
      </c>
      <c r="M7">
        <v>0</v>
      </c>
      <c r="N7">
        <v>0</v>
      </c>
      <c r="P7">
        <v>0</v>
      </c>
      <c r="Q7">
        <v>1</v>
      </c>
      <c r="S7">
        <v>0</v>
      </c>
      <c r="T7">
        <v>3</v>
      </c>
      <c r="V7">
        <v>0</v>
      </c>
      <c r="W7">
        <v>1</v>
      </c>
      <c r="Y7">
        <v>0</v>
      </c>
      <c r="Z7">
        <v>0</v>
      </c>
      <c r="AB7">
        <v>0</v>
      </c>
      <c r="AC7">
        <v>16</v>
      </c>
      <c r="AE7">
        <v>0</v>
      </c>
      <c r="AF7">
        <v>0</v>
      </c>
      <c r="AH7">
        <v>0</v>
      </c>
      <c r="AI7">
        <v>0</v>
      </c>
      <c r="AK7">
        <v>0</v>
      </c>
      <c r="AL7">
        <v>1</v>
      </c>
      <c r="AO7">
        <f>AVERAGE(D7,G7,J7,M7,P7,S7,V7,Y7,AB7,AE7,AH7,AK7)</f>
        <v>0</v>
      </c>
      <c r="AP7">
        <f t="shared" si="0"/>
        <v>0</v>
      </c>
      <c r="AR7">
        <f t="shared" si="1"/>
        <v>2.5</v>
      </c>
      <c r="AS7">
        <f t="shared" si="2"/>
        <v>1.2997668788647985</v>
      </c>
    </row>
    <row r="8" spans="1:45" x14ac:dyDescent="0.2">
      <c r="B8" s="1">
        <v>75</v>
      </c>
      <c r="D8">
        <v>0</v>
      </c>
      <c r="E8">
        <v>7</v>
      </c>
      <c r="G8">
        <v>0</v>
      </c>
      <c r="H8">
        <v>2</v>
      </c>
      <c r="J8">
        <v>0</v>
      </c>
      <c r="K8">
        <v>19</v>
      </c>
      <c r="M8">
        <v>0</v>
      </c>
      <c r="N8">
        <v>1</v>
      </c>
      <c r="P8">
        <v>0</v>
      </c>
      <c r="Q8">
        <v>1</v>
      </c>
      <c r="S8">
        <v>0</v>
      </c>
      <c r="T8">
        <v>20</v>
      </c>
      <c r="V8">
        <v>0</v>
      </c>
      <c r="W8">
        <v>10</v>
      </c>
      <c r="Y8">
        <v>0</v>
      </c>
      <c r="Z8">
        <v>27</v>
      </c>
      <c r="AB8">
        <v>0</v>
      </c>
      <c r="AC8">
        <v>21</v>
      </c>
      <c r="AE8">
        <v>0</v>
      </c>
      <c r="AF8">
        <v>1</v>
      </c>
      <c r="AH8">
        <v>0</v>
      </c>
      <c r="AI8">
        <v>1</v>
      </c>
      <c r="AK8">
        <v>0</v>
      </c>
      <c r="AL8">
        <v>10</v>
      </c>
      <c r="AO8">
        <f t="shared" ref="AO8:AO14" si="3">AVERAGE(D8,G8,J8,M8,P8,S8,V8,Y8,AB8,AE8,AH8,AK8)</f>
        <v>0</v>
      </c>
      <c r="AP8">
        <f t="shared" si="0"/>
        <v>0</v>
      </c>
      <c r="AR8">
        <f t="shared" si="1"/>
        <v>10</v>
      </c>
      <c r="AS8">
        <f t="shared" si="2"/>
        <v>2.7358451134610098</v>
      </c>
    </row>
    <row r="9" spans="1:45" x14ac:dyDescent="0.2">
      <c r="B9" s="1">
        <v>100</v>
      </c>
      <c r="D9">
        <v>0</v>
      </c>
      <c r="E9">
        <v>19</v>
      </c>
      <c r="G9">
        <v>0</v>
      </c>
      <c r="H9">
        <v>15</v>
      </c>
      <c r="J9">
        <v>2</v>
      </c>
      <c r="K9">
        <v>25</v>
      </c>
      <c r="M9">
        <v>0</v>
      </c>
      <c r="N9">
        <v>14</v>
      </c>
      <c r="P9">
        <v>0</v>
      </c>
      <c r="Q9">
        <v>3</v>
      </c>
      <c r="S9">
        <v>0</v>
      </c>
      <c r="T9">
        <v>22</v>
      </c>
      <c r="V9">
        <v>0</v>
      </c>
      <c r="W9">
        <v>21</v>
      </c>
      <c r="Y9">
        <v>0</v>
      </c>
      <c r="Z9">
        <v>33</v>
      </c>
      <c r="AB9">
        <v>5</v>
      </c>
      <c r="AC9">
        <v>26</v>
      </c>
      <c r="AE9">
        <v>0</v>
      </c>
      <c r="AF9">
        <v>10</v>
      </c>
      <c r="AH9">
        <v>0</v>
      </c>
      <c r="AI9">
        <v>1</v>
      </c>
      <c r="AK9">
        <v>0</v>
      </c>
      <c r="AL9">
        <v>6</v>
      </c>
      <c r="AO9">
        <f t="shared" si="3"/>
        <v>0.58333333333333337</v>
      </c>
      <c r="AP9">
        <f t="shared" si="0"/>
        <v>0.43446821087695964</v>
      </c>
      <c r="AR9">
        <f t="shared" si="1"/>
        <v>16.25</v>
      </c>
      <c r="AS9">
        <f t="shared" si="2"/>
        <v>2.8527631475041133</v>
      </c>
    </row>
    <row r="10" spans="1:45" x14ac:dyDescent="0.2">
      <c r="B10" s="1">
        <v>125</v>
      </c>
      <c r="D10">
        <v>8</v>
      </c>
      <c r="E10">
        <v>22</v>
      </c>
      <c r="G10">
        <v>0</v>
      </c>
      <c r="H10">
        <v>21</v>
      </c>
      <c r="J10">
        <v>11</v>
      </c>
      <c r="K10">
        <v>27</v>
      </c>
      <c r="M10">
        <v>6</v>
      </c>
      <c r="N10">
        <v>37</v>
      </c>
      <c r="P10">
        <v>0</v>
      </c>
      <c r="Q10">
        <v>11</v>
      </c>
      <c r="S10">
        <v>10</v>
      </c>
      <c r="T10">
        <v>23</v>
      </c>
      <c r="V10">
        <v>4</v>
      </c>
      <c r="W10">
        <v>17</v>
      </c>
      <c r="Y10">
        <v>0</v>
      </c>
      <c r="Z10">
        <v>34</v>
      </c>
      <c r="AB10">
        <v>14</v>
      </c>
      <c r="AC10">
        <v>26</v>
      </c>
      <c r="AE10">
        <v>0</v>
      </c>
      <c r="AF10">
        <v>14</v>
      </c>
      <c r="AH10">
        <v>0</v>
      </c>
      <c r="AI10">
        <v>8</v>
      </c>
      <c r="AK10">
        <v>0</v>
      </c>
      <c r="AL10">
        <v>24</v>
      </c>
      <c r="AO10">
        <f t="shared" si="3"/>
        <v>4.416666666666667</v>
      </c>
      <c r="AP10">
        <f t="shared" si="0"/>
        <v>1.5048322836848638</v>
      </c>
      <c r="AR10">
        <f t="shared" si="1"/>
        <v>22</v>
      </c>
      <c r="AS10">
        <f t="shared" si="2"/>
        <v>2.4954504056928739</v>
      </c>
    </row>
    <row r="11" spans="1:45" x14ac:dyDescent="0.2">
      <c r="B11" s="1">
        <v>150</v>
      </c>
      <c r="D11">
        <v>14</v>
      </c>
      <c r="E11">
        <v>23</v>
      </c>
      <c r="G11">
        <v>5</v>
      </c>
      <c r="H11">
        <v>23</v>
      </c>
      <c r="J11">
        <v>15</v>
      </c>
      <c r="K11">
        <v>28</v>
      </c>
      <c r="M11">
        <v>13</v>
      </c>
      <c r="N11">
        <v>35</v>
      </c>
      <c r="P11">
        <v>9</v>
      </c>
      <c r="Q11">
        <v>17</v>
      </c>
      <c r="S11">
        <v>21</v>
      </c>
      <c r="T11">
        <v>24</v>
      </c>
      <c r="V11">
        <v>5</v>
      </c>
      <c r="W11">
        <v>20</v>
      </c>
      <c r="Y11">
        <v>7</v>
      </c>
      <c r="Z11">
        <v>35</v>
      </c>
      <c r="AB11">
        <v>12</v>
      </c>
      <c r="AC11">
        <v>23</v>
      </c>
      <c r="AE11">
        <v>10</v>
      </c>
      <c r="AF11">
        <v>18</v>
      </c>
      <c r="AH11">
        <v>0</v>
      </c>
      <c r="AI11">
        <v>13</v>
      </c>
      <c r="AK11">
        <v>2</v>
      </c>
      <c r="AL11">
        <v>22</v>
      </c>
      <c r="AO11">
        <f t="shared" si="3"/>
        <v>9.4166666666666661</v>
      </c>
      <c r="AP11">
        <f t="shared" si="0"/>
        <v>1.7296800077739611</v>
      </c>
      <c r="AR11">
        <f t="shared" si="1"/>
        <v>23.416666666666668</v>
      </c>
      <c r="AS11">
        <f t="shared" si="2"/>
        <v>1.9127100135565764</v>
      </c>
    </row>
    <row r="12" spans="1:45" x14ac:dyDescent="0.2">
      <c r="B12" s="1">
        <v>175</v>
      </c>
      <c r="D12">
        <v>18</v>
      </c>
      <c r="E12">
        <v>25</v>
      </c>
      <c r="G12">
        <v>12</v>
      </c>
      <c r="H12">
        <v>25</v>
      </c>
      <c r="J12">
        <v>18</v>
      </c>
      <c r="K12">
        <v>27</v>
      </c>
      <c r="M12">
        <v>19</v>
      </c>
      <c r="N12">
        <v>30</v>
      </c>
      <c r="P12">
        <v>17</v>
      </c>
      <c r="Q12">
        <v>20</v>
      </c>
      <c r="S12">
        <v>25</v>
      </c>
      <c r="T12">
        <v>24</v>
      </c>
      <c r="V12">
        <v>7</v>
      </c>
      <c r="W12">
        <v>21</v>
      </c>
      <c r="Y12">
        <v>13</v>
      </c>
      <c r="Z12">
        <v>35</v>
      </c>
      <c r="AB12">
        <v>12</v>
      </c>
      <c r="AC12">
        <v>23</v>
      </c>
      <c r="AE12">
        <v>12</v>
      </c>
      <c r="AF12">
        <v>19</v>
      </c>
      <c r="AH12">
        <v>6</v>
      </c>
      <c r="AI12">
        <v>17</v>
      </c>
      <c r="AK12">
        <v>6</v>
      </c>
      <c r="AL12">
        <v>24</v>
      </c>
      <c r="AO12">
        <f t="shared" si="3"/>
        <v>13.75</v>
      </c>
      <c r="AP12">
        <f t="shared" si="0"/>
        <v>1.6883064851734675</v>
      </c>
      <c r="AR12">
        <f t="shared" si="1"/>
        <v>24.166666666666668</v>
      </c>
      <c r="AS12">
        <f t="shared" si="2"/>
        <v>1.4240006242195893</v>
      </c>
    </row>
    <row r="13" spans="1:45" x14ac:dyDescent="0.2">
      <c r="B13" s="1">
        <v>200</v>
      </c>
      <c r="D13">
        <v>21</v>
      </c>
      <c r="E13">
        <v>25</v>
      </c>
      <c r="G13">
        <v>15</v>
      </c>
      <c r="H13">
        <v>26</v>
      </c>
      <c r="J13">
        <v>20</v>
      </c>
      <c r="K13">
        <v>28</v>
      </c>
      <c r="M13">
        <v>22</v>
      </c>
      <c r="N13">
        <v>27</v>
      </c>
      <c r="P13">
        <v>21</v>
      </c>
      <c r="Q13">
        <v>23</v>
      </c>
      <c r="S13">
        <v>22</v>
      </c>
      <c r="T13">
        <v>24</v>
      </c>
      <c r="V13">
        <v>6</v>
      </c>
      <c r="W13">
        <v>18</v>
      </c>
      <c r="Y13">
        <v>16</v>
      </c>
      <c r="Z13">
        <v>35</v>
      </c>
      <c r="AB13">
        <v>13</v>
      </c>
      <c r="AC13">
        <v>20</v>
      </c>
      <c r="AE13">
        <v>14</v>
      </c>
      <c r="AF13">
        <v>20</v>
      </c>
      <c r="AH13">
        <v>11</v>
      </c>
      <c r="AI13">
        <v>22</v>
      </c>
      <c r="AK13">
        <v>10</v>
      </c>
      <c r="AL13">
        <v>24</v>
      </c>
      <c r="AO13">
        <f t="shared" si="3"/>
        <v>15.916666666666666</v>
      </c>
      <c r="AP13">
        <f t="shared" si="0"/>
        <v>1.5396690579734358</v>
      </c>
      <c r="AR13">
        <f t="shared" si="1"/>
        <v>24.333333333333332</v>
      </c>
      <c r="AS13">
        <f t="shared" si="2"/>
        <v>1.2987950904082943</v>
      </c>
    </row>
    <row r="14" spans="1:45" x14ac:dyDescent="0.2">
      <c r="B14" s="1">
        <v>225</v>
      </c>
      <c r="D14">
        <v>23</v>
      </c>
      <c r="E14">
        <v>25</v>
      </c>
      <c r="G14">
        <v>17</v>
      </c>
      <c r="H14">
        <v>22</v>
      </c>
      <c r="J14">
        <v>22</v>
      </c>
      <c r="K14">
        <v>28</v>
      </c>
      <c r="M14">
        <v>24</v>
      </c>
      <c r="N14">
        <v>25</v>
      </c>
      <c r="P14">
        <v>23</v>
      </c>
      <c r="Q14">
        <v>25</v>
      </c>
      <c r="S14">
        <v>22</v>
      </c>
      <c r="T14">
        <v>23</v>
      </c>
      <c r="V14">
        <v>6</v>
      </c>
      <c r="W14">
        <v>18</v>
      </c>
      <c r="Y14">
        <v>20</v>
      </c>
      <c r="Z14">
        <v>36</v>
      </c>
      <c r="AB14">
        <v>14</v>
      </c>
      <c r="AC14">
        <v>19</v>
      </c>
      <c r="AE14">
        <v>13</v>
      </c>
      <c r="AF14">
        <v>21</v>
      </c>
      <c r="AH14">
        <v>12</v>
      </c>
      <c r="AI14">
        <v>21</v>
      </c>
      <c r="AK14">
        <v>12</v>
      </c>
      <c r="AL14">
        <v>24</v>
      </c>
      <c r="AO14">
        <f t="shared" si="3"/>
        <v>17.333333333333332</v>
      </c>
      <c r="AP14">
        <f t="shared" si="0"/>
        <v>1.6847503786566833</v>
      </c>
      <c r="AR14">
        <f t="shared" si="1"/>
        <v>23.916666666666668</v>
      </c>
      <c r="AS14">
        <f t="shared" si="2"/>
        <v>1.3676917810971925</v>
      </c>
    </row>
    <row r="15" spans="1:45" x14ac:dyDescent="0.2">
      <c r="B15" s="1"/>
    </row>
    <row r="16" spans="1:45" x14ac:dyDescent="0.2">
      <c r="B16" s="1" t="s">
        <v>5</v>
      </c>
      <c r="D16">
        <f>SUM(D7:D14)</f>
        <v>84</v>
      </c>
      <c r="E16">
        <f>SUM(E7:E14)</f>
        <v>147</v>
      </c>
      <c r="G16">
        <f>SUM(G7:G14)</f>
        <v>49</v>
      </c>
      <c r="H16">
        <f>SUM(H7:H14)</f>
        <v>136</v>
      </c>
      <c r="I16" t="s">
        <v>4</v>
      </c>
      <c r="J16">
        <f>SUM(J7:J14)</f>
        <v>88</v>
      </c>
      <c r="K16">
        <f>SUM(K7:K14)</f>
        <v>187</v>
      </c>
      <c r="M16">
        <f>SUM(M7:M14)</f>
        <v>84</v>
      </c>
      <c r="N16">
        <f>SUM(N7:N14)</f>
        <v>169</v>
      </c>
      <c r="P16">
        <f>SUM(P7:P14)</f>
        <v>70</v>
      </c>
      <c r="Q16">
        <f>SUM(Q7:Q14)</f>
        <v>101</v>
      </c>
      <c r="S16">
        <f>SUM(S7:S14)</f>
        <v>100</v>
      </c>
      <c r="T16">
        <f>SUM(T7:T14)</f>
        <v>163</v>
      </c>
      <c r="V16">
        <f>SUM(V7:V14)</f>
        <v>28</v>
      </c>
      <c r="W16">
        <f>SUM(W7:W14)</f>
        <v>126</v>
      </c>
      <c r="Y16">
        <f>SUM(Y7:Y14)</f>
        <v>56</v>
      </c>
      <c r="Z16">
        <f>SUM(Z7:Z14)</f>
        <v>235</v>
      </c>
      <c r="AB16">
        <f>SUM(AB7:AB14)</f>
        <v>70</v>
      </c>
      <c r="AC16">
        <f>SUM(AC7:AC14)</f>
        <v>174</v>
      </c>
      <c r="AE16">
        <f>SUM(AE7:AE14)</f>
        <v>49</v>
      </c>
      <c r="AF16">
        <f>SUM(AF7:AF14)</f>
        <v>103</v>
      </c>
      <c r="AH16">
        <f>SUM(AH7:AH14)</f>
        <v>29</v>
      </c>
      <c r="AI16">
        <f>SUM(AI7:AI14)</f>
        <v>83</v>
      </c>
      <c r="AK16">
        <f>SUM(AK7:AK14)</f>
        <v>30</v>
      </c>
      <c r="AL16">
        <f>SUM(AL7:AL14)</f>
        <v>135</v>
      </c>
      <c r="AO16">
        <f t="shared" ref="AO16" si="4">AVERAGE(D16,G16,J16,M16,P16,S16,V16,Y16,AB16,AE16,AH16,AK16)</f>
        <v>61.416666666666664</v>
      </c>
      <c r="AP16">
        <f>STDEV(D16,G16,J16,M16,P16,S16,V16,Y16,AB16,AE16,AH16,AK16)/SQRT(12)</f>
        <v>7.2063296391912885</v>
      </c>
      <c r="AR16">
        <f>AVERAGE(E16,H16,K16,N16,Q16,T16,W16,Z16,AC16,AF16,AI16,AL16)</f>
        <v>146.58333333333334</v>
      </c>
      <c r="AS16">
        <f>STDEV(E16,H16,K16,N16,Q16,T16,W16,Z16,AC16,AF16,AI16,AL16)/SQRT(12)</f>
        <v>12.205598773273737</v>
      </c>
    </row>
    <row r="17" spans="1:45" x14ac:dyDescent="0.2">
      <c r="B17" s="1" t="s">
        <v>12</v>
      </c>
    </row>
    <row r="18" spans="1:45" x14ac:dyDescent="0.2">
      <c r="B18" s="1" t="s">
        <v>8</v>
      </c>
    </row>
    <row r="22" spans="1:45" x14ac:dyDescent="0.2">
      <c r="A22" s="3"/>
      <c r="B22" s="3"/>
      <c r="C22" s="3"/>
      <c r="D22" s="4" t="s">
        <v>9</v>
      </c>
      <c r="E22" s="3"/>
      <c r="F22" s="3"/>
      <c r="G22" s="4" t="s">
        <v>9</v>
      </c>
      <c r="H22" s="3"/>
      <c r="I22" s="3"/>
      <c r="J22" s="4" t="s">
        <v>9</v>
      </c>
      <c r="K22" s="3"/>
      <c r="AO22" s="4" t="s">
        <v>10</v>
      </c>
      <c r="AP22" s="4" t="s">
        <v>11</v>
      </c>
      <c r="AQ22" s="3"/>
      <c r="AR22" s="4" t="s">
        <v>10</v>
      </c>
      <c r="AS22" s="4" t="s">
        <v>11</v>
      </c>
    </row>
    <row r="23" spans="1:45" x14ac:dyDescent="0.2">
      <c r="A23" s="3"/>
      <c r="B23" s="3"/>
      <c r="C23" s="3"/>
      <c r="D23" s="3"/>
      <c r="E23" s="4"/>
      <c r="F23" s="3"/>
      <c r="G23" s="3"/>
      <c r="H23" s="4"/>
      <c r="I23" s="3"/>
      <c r="J23" s="3"/>
      <c r="K23" s="4"/>
      <c r="AO23" s="3"/>
      <c r="AP23" s="3"/>
      <c r="AQ23" s="3"/>
      <c r="AR23" s="3"/>
      <c r="AS23" s="3"/>
    </row>
    <row r="24" spans="1:45" x14ac:dyDescent="0.2">
      <c r="A24" s="3"/>
      <c r="B24" s="4" t="s">
        <v>25</v>
      </c>
      <c r="C24" s="3"/>
      <c r="D24" s="4" t="s">
        <v>1</v>
      </c>
      <c r="E24" s="4" t="s">
        <v>2</v>
      </c>
      <c r="F24" s="3"/>
      <c r="G24" s="4" t="s">
        <v>1</v>
      </c>
      <c r="H24" s="4" t="s">
        <v>2</v>
      </c>
      <c r="I24" s="3"/>
      <c r="J24" s="4" t="s">
        <v>1</v>
      </c>
      <c r="K24" s="4" t="s">
        <v>2</v>
      </c>
      <c r="AO24" s="4" t="s">
        <v>1</v>
      </c>
      <c r="AP24" s="4" t="s">
        <v>1</v>
      </c>
      <c r="AQ24" s="3"/>
      <c r="AR24" s="4" t="s">
        <v>1</v>
      </c>
      <c r="AS24" s="4" t="s">
        <v>1</v>
      </c>
    </row>
    <row r="25" spans="1:45" x14ac:dyDescent="0.2">
      <c r="A25" s="4" t="s">
        <v>0</v>
      </c>
      <c r="B25" s="4">
        <v>0</v>
      </c>
      <c r="C25" s="3"/>
      <c r="D25" s="3">
        <v>0</v>
      </c>
      <c r="E25" s="3">
        <v>0</v>
      </c>
      <c r="F25" s="3"/>
      <c r="G25" s="3">
        <v>0</v>
      </c>
      <c r="H25" s="3">
        <v>0</v>
      </c>
      <c r="I25" s="3"/>
      <c r="J25" s="3">
        <v>0</v>
      </c>
      <c r="K25" s="3">
        <v>0</v>
      </c>
      <c r="AM25" s="4">
        <v>0</v>
      </c>
      <c r="AN25" s="3"/>
      <c r="AO25" s="3">
        <f>AVERAGE(D25,G25,J25)</f>
        <v>0</v>
      </c>
      <c r="AP25" s="3">
        <f t="shared" ref="AP25:AP33" si="5">STDEV(E25,H25,K25)/SQRT(3)</f>
        <v>0</v>
      </c>
      <c r="AQ25" s="3"/>
      <c r="AR25" s="3">
        <f t="shared" ref="AR25:AR33" si="6">AVERAGE(E25,H25,K25)</f>
        <v>0</v>
      </c>
      <c r="AS25" s="3">
        <f t="shared" ref="AS25:AS33" si="7">STDEV(H25,K25,N25)/SQRT(3)</f>
        <v>0</v>
      </c>
    </row>
    <row r="26" spans="1:45" x14ac:dyDescent="0.2">
      <c r="A26" s="3"/>
      <c r="B26" s="4">
        <v>50</v>
      </c>
      <c r="C26" s="3"/>
      <c r="D26" s="3">
        <v>0</v>
      </c>
      <c r="E26" s="3">
        <v>0</v>
      </c>
      <c r="F26" s="3"/>
      <c r="G26" s="3">
        <v>0</v>
      </c>
      <c r="H26" s="3">
        <v>0</v>
      </c>
      <c r="I26" s="3"/>
      <c r="J26" s="3">
        <v>0</v>
      </c>
      <c r="K26" s="3">
        <v>12</v>
      </c>
      <c r="AM26" s="4">
        <v>50</v>
      </c>
      <c r="AN26" s="3"/>
      <c r="AO26" s="3">
        <f t="shared" ref="AO26:AO33" si="8">AVERAGE(D26,G26,J26)</f>
        <v>0</v>
      </c>
      <c r="AP26" s="3">
        <f t="shared" si="5"/>
        <v>4</v>
      </c>
      <c r="AQ26" s="3"/>
      <c r="AR26" s="3">
        <f t="shared" si="6"/>
        <v>4</v>
      </c>
      <c r="AS26" s="3">
        <f t="shared" si="7"/>
        <v>4.8989794855663558</v>
      </c>
    </row>
    <row r="27" spans="1:45" x14ac:dyDescent="0.2">
      <c r="A27" s="3"/>
      <c r="B27" s="4">
        <v>75</v>
      </c>
      <c r="C27" s="3"/>
      <c r="D27" s="3">
        <v>0</v>
      </c>
      <c r="E27" s="3">
        <v>13</v>
      </c>
      <c r="F27" s="3"/>
      <c r="G27" s="3">
        <v>0</v>
      </c>
      <c r="H27" s="3">
        <v>0</v>
      </c>
      <c r="I27" s="3"/>
      <c r="J27" s="3">
        <v>0</v>
      </c>
      <c r="K27" s="3">
        <v>14</v>
      </c>
      <c r="AM27" s="4">
        <v>75</v>
      </c>
      <c r="AN27" s="3"/>
      <c r="AO27" s="3">
        <f t="shared" si="8"/>
        <v>0</v>
      </c>
      <c r="AP27" s="3">
        <f t="shared" si="5"/>
        <v>4.5092497528228943</v>
      </c>
      <c r="AQ27" s="3"/>
      <c r="AR27" s="3">
        <f t="shared" si="6"/>
        <v>9</v>
      </c>
      <c r="AS27" s="3">
        <f t="shared" si="7"/>
        <v>5.7154760664940829</v>
      </c>
    </row>
    <row r="28" spans="1:45" x14ac:dyDescent="0.2">
      <c r="A28" s="3"/>
      <c r="B28" s="4">
        <v>100</v>
      </c>
      <c r="C28" s="3"/>
      <c r="D28" s="3">
        <v>15</v>
      </c>
      <c r="E28" s="3">
        <v>30</v>
      </c>
      <c r="F28" s="3"/>
      <c r="G28" s="3">
        <v>0</v>
      </c>
      <c r="H28" s="3">
        <v>16</v>
      </c>
      <c r="I28" s="3"/>
      <c r="J28" s="3">
        <v>10</v>
      </c>
      <c r="K28" s="3">
        <v>19</v>
      </c>
      <c r="AM28" s="4">
        <v>100</v>
      </c>
      <c r="AN28" s="3"/>
      <c r="AO28" s="3">
        <f t="shared" si="8"/>
        <v>8.3333333333333339</v>
      </c>
      <c r="AP28" s="3">
        <f t="shared" si="5"/>
        <v>4.2557151116012371</v>
      </c>
      <c r="AQ28" s="3"/>
      <c r="AR28" s="3">
        <f t="shared" si="6"/>
        <v>21.666666666666668</v>
      </c>
      <c r="AS28" s="3">
        <f t="shared" si="7"/>
        <v>1.2247448713915889</v>
      </c>
    </row>
    <row r="29" spans="1:45" x14ac:dyDescent="0.2">
      <c r="A29" s="3"/>
      <c r="B29" s="4">
        <v>125</v>
      </c>
      <c r="C29" s="3"/>
      <c r="D29" s="3">
        <v>22</v>
      </c>
      <c r="E29" s="3">
        <v>37</v>
      </c>
      <c r="F29" s="3"/>
      <c r="G29" s="3">
        <v>6</v>
      </c>
      <c r="H29" s="3">
        <v>28</v>
      </c>
      <c r="I29" s="3"/>
      <c r="J29" s="3">
        <v>17</v>
      </c>
      <c r="K29" s="3">
        <v>27</v>
      </c>
      <c r="AM29" s="4">
        <v>125</v>
      </c>
      <c r="AN29" s="3"/>
      <c r="AO29" s="3">
        <f t="shared" si="8"/>
        <v>15</v>
      </c>
      <c r="AP29" s="3">
        <f t="shared" si="5"/>
        <v>3.1797973380564817</v>
      </c>
      <c r="AQ29" s="3"/>
      <c r="AR29" s="3">
        <f t="shared" si="6"/>
        <v>30.666666666666668</v>
      </c>
      <c r="AS29" s="3">
        <f t="shared" si="7"/>
        <v>0.40824829046386307</v>
      </c>
    </row>
    <row r="30" spans="1:45" x14ac:dyDescent="0.2">
      <c r="A30" s="3"/>
      <c r="B30" s="4">
        <v>150</v>
      </c>
      <c r="C30" s="3"/>
      <c r="D30" s="3">
        <v>25</v>
      </c>
      <c r="E30" s="3">
        <v>40</v>
      </c>
      <c r="F30" s="3"/>
      <c r="G30" s="3">
        <v>22</v>
      </c>
      <c r="H30" s="3">
        <v>34</v>
      </c>
      <c r="I30" s="3"/>
      <c r="J30" s="3">
        <v>21</v>
      </c>
      <c r="K30" s="3">
        <v>29</v>
      </c>
      <c r="AM30" s="4">
        <v>150</v>
      </c>
      <c r="AN30" s="3"/>
      <c r="AO30" s="3">
        <f t="shared" si="8"/>
        <v>22.666666666666668</v>
      </c>
      <c r="AP30" s="3">
        <f t="shared" si="5"/>
        <v>3.1797973380564817</v>
      </c>
      <c r="AQ30" s="3"/>
      <c r="AR30" s="3">
        <f t="shared" si="6"/>
        <v>34.333333333333336</v>
      </c>
      <c r="AS30" s="3">
        <f t="shared" si="7"/>
        <v>2.0412414523193152</v>
      </c>
    </row>
    <row r="31" spans="1:45" x14ac:dyDescent="0.2">
      <c r="A31" s="3"/>
      <c r="B31" s="4">
        <v>175</v>
      </c>
      <c r="C31" s="3"/>
      <c r="D31" s="3">
        <v>28</v>
      </c>
      <c r="E31" s="3">
        <v>45</v>
      </c>
      <c r="F31" s="3"/>
      <c r="G31" s="3">
        <v>28</v>
      </c>
      <c r="H31" s="3">
        <v>36</v>
      </c>
      <c r="I31" s="3"/>
      <c r="J31" s="3">
        <v>25</v>
      </c>
      <c r="K31" s="3">
        <v>37</v>
      </c>
      <c r="AM31" s="4">
        <v>175</v>
      </c>
      <c r="AN31" s="3"/>
      <c r="AO31" s="3">
        <f t="shared" si="8"/>
        <v>27</v>
      </c>
      <c r="AP31" s="3">
        <f t="shared" si="5"/>
        <v>2.8480012484391861</v>
      </c>
      <c r="AQ31" s="3"/>
      <c r="AR31" s="3">
        <f t="shared" si="6"/>
        <v>39.333333333333336</v>
      </c>
      <c r="AS31" s="3">
        <f t="shared" si="7"/>
        <v>0.40824829046386307</v>
      </c>
    </row>
    <row r="32" spans="1:45" x14ac:dyDescent="0.2">
      <c r="A32" s="3"/>
      <c r="B32" s="4">
        <v>200</v>
      </c>
      <c r="C32" s="3"/>
      <c r="D32" s="3">
        <v>30</v>
      </c>
      <c r="E32" s="3">
        <v>49</v>
      </c>
      <c r="F32" s="3"/>
      <c r="G32" s="3">
        <v>30</v>
      </c>
      <c r="H32" s="3">
        <v>38</v>
      </c>
      <c r="I32" s="3"/>
      <c r="J32" s="3">
        <v>28</v>
      </c>
      <c r="K32" s="3">
        <v>42</v>
      </c>
      <c r="AM32" s="4">
        <v>200</v>
      </c>
      <c r="AN32" s="3"/>
      <c r="AO32" s="3">
        <f t="shared" si="8"/>
        <v>29.333333333333332</v>
      </c>
      <c r="AP32" s="3">
        <f t="shared" si="5"/>
        <v>3.2145502536643185</v>
      </c>
      <c r="AQ32" s="3"/>
      <c r="AR32" s="3">
        <f t="shared" si="6"/>
        <v>43</v>
      </c>
      <c r="AS32" s="3">
        <f t="shared" si="7"/>
        <v>1.6329931618554523</v>
      </c>
    </row>
    <row r="33" spans="1:45" x14ac:dyDescent="0.2">
      <c r="A33" s="3"/>
      <c r="B33" s="4">
        <v>225</v>
      </c>
      <c r="C33" s="3"/>
      <c r="D33" s="3">
        <v>34</v>
      </c>
      <c r="E33" s="3">
        <v>50</v>
      </c>
      <c r="F33" s="3"/>
      <c r="G33" s="3">
        <v>34</v>
      </c>
      <c r="H33" s="3">
        <v>42</v>
      </c>
      <c r="I33" s="3"/>
      <c r="J33" s="3">
        <v>33</v>
      </c>
      <c r="K33" s="3">
        <v>50</v>
      </c>
      <c r="AM33" s="4">
        <v>225</v>
      </c>
      <c r="AN33" s="3"/>
      <c r="AO33" s="3">
        <f t="shared" si="8"/>
        <v>33.666666666666664</v>
      </c>
      <c r="AP33" s="3">
        <f t="shared" si="5"/>
        <v>2.666666666666667</v>
      </c>
      <c r="AQ33" s="3"/>
      <c r="AR33" s="3">
        <f t="shared" si="6"/>
        <v>47.333333333333336</v>
      </c>
      <c r="AS33" s="3">
        <f t="shared" si="7"/>
        <v>3.2659863237109046</v>
      </c>
    </row>
    <row r="34" spans="1:4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AM34" s="3"/>
      <c r="AN34" s="3"/>
    </row>
    <row r="35" spans="1:45" x14ac:dyDescent="0.2">
      <c r="B35" s="4" t="s">
        <v>5</v>
      </c>
      <c r="C35" s="3"/>
      <c r="D35" s="3">
        <f>SUM(D25:D33)</f>
        <v>154</v>
      </c>
      <c r="E35" s="3">
        <f>SUM(E25:E33)</f>
        <v>264</v>
      </c>
      <c r="F35" s="3"/>
      <c r="G35" s="3">
        <f>SUM(G25:G33)</f>
        <v>120</v>
      </c>
      <c r="H35" s="3">
        <f>SUM(H25:H33)</f>
        <v>194</v>
      </c>
      <c r="I35" s="3"/>
      <c r="J35" s="3">
        <f>SUM(J25:J33)</f>
        <v>134</v>
      </c>
      <c r="K35" s="3">
        <f>SUM(K25:K33)</f>
        <v>230</v>
      </c>
      <c r="AM35" s="4" t="s">
        <v>5</v>
      </c>
      <c r="AN35" s="3"/>
      <c r="AO35" s="3">
        <f>AVERAGE(D35,G35,J35)</f>
        <v>136</v>
      </c>
      <c r="AP35" s="3">
        <f>STDEV(E35,H35,K35)/SQRT(3)</f>
        <v>20.210008521632115</v>
      </c>
      <c r="AQ35" s="3"/>
      <c r="AR35" s="3">
        <f>AVERAGE(E35,H35,K35)</f>
        <v>229.33333333333334</v>
      </c>
      <c r="AS35" s="3">
        <f>STDEV(H35,K35,N35)/SQRT(3)</f>
        <v>14.696938456699069</v>
      </c>
    </row>
    <row r="36" spans="1:45" x14ac:dyDescent="0.2">
      <c r="B36" s="4"/>
      <c r="C36" s="3"/>
      <c r="D36" s="3"/>
      <c r="E36" s="3"/>
      <c r="F36" s="3"/>
      <c r="G36" s="3"/>
      <c r="H36" s="3"/>
      <c r="I36" s="3"/>
      <c r="J36" s="3"/>
      <c r="K36" s="3"/>
      <c r="AM36" s="4"/>
      <c r="AN36" s="3"/>
      <c r="AO36" s="3"/>
      <c r="AP36" s="3"/>
      <c r="AQ36" s="3"/>
      <c r="AR36" s="3"/>
      <c r="AS36" s="3"/>
    </row>
    <row r="37" spans="1:45" x14ac:dyDescent="0.2">
      <c r="B37" s="4"/>
      <c r="C37" s="3"/>
      <c r="D37" s="3"/>
      <c r="E37" s="3"/>
      <c r="F37" s="3"/>
      <c r="G37" s="3"/>
      <c r="H37" s="3"/>
      <c r="I37" s="3"/>
      <c r="J37" s="3"/>
      <c r="K37" s="3"/>
      <c r="AM37" s="4"/>
      <c r="AN37" s="3"/>
      <c r="AO37" s="3"/>
      <c r="AP37" s="3"/>
      <c r="AQ37" s="3"/>
      <c r="AR37" s="3"/>
      <c r="AS37" s="3"/>
    </row>
    <row r="38" spans="1:45" x14ac:dyDescent="0.2"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D3FE-02F2-394C-B787-CCA3634423B0}">
  <dimension ref="A1:L32"/>
  <sheetViews>
    <sheetView topLeftCell="A2" workbookViewId="0">
      <selection activeCell="A29" sqref="A29:C32"/>
    </sheetView>
  </sheetViews>
  <sheetFormatPr baseColWidth="10" defaultRowHeight="16" x14ac:dyDescent="0.2"/>
  <sheetData>
    <row r="1" spans="1:8" x14ac:dyDescent="0.2">
      <c r="A1" s="1" t="s">
        <v>13</v>
      </c>
      <c r="B1" s="1"/>
      <c r="C1" s="1"/>
      <c r="D1" s="1"/>
      <c r="F1" s="1"/>
      <c r="G1" s="1"/>
      <c r="H1" s="1"/>
    </row>
    <row r="4" spans="1:8" x14ac:dyDescent="0.2">
      <c r="A4" s="1" t="s">
        <v>14</v>
      </c>
      <c r="F4" s="1"/>
      <c r="G4" s="4" t="s">
        <v>9</v>
      </c>
      <c r="H4" s="1"/>
    </row>
    <row r="5" spans="1:8" x14ac:dyDescent="0.2">
      <c r="F5" s="1"/>
      <c r="G5" s="1"/>
      <c r="H5" s="1"/>
    </row>
    <row r="6" spans="1:8" x14ac:dyDescent="0.2">
      <c r="F6" s="1"/>
      <c r="G6" s="1"/>
      <c r="H6" s="1"/>
    </row>
    <row r="7" spans="1:8" x14ac:dyDescent="0.2">
      <c r="A7" t="s">
        <v>6</v>
      </c>
      <c r="B7" t="s">
        <v>19</v>
      </c>
      <c r="C7" t="s">
        <v>20</v>
      </c>
      <c r="F7" s="4" t="s">
        <v>6</v>
      </c>
      <c r="G7" s="4" t="s">
        <v>19</v>
      </c>
      <c r="H7" s="4" t="s">
        <v>20</v>
      </c>
    </row>
    <row r="8" spans="1:8" x14ac:dyDescent="0.2">
      <c r="F8" s="4"/>
      <c r="G8" s="1"/>
      <c r="H8" s="1"/>
    </row>
    <row r="9" spans="1:8" x14ac:dyDescent="0.2">
      <c r="A9">
        <v>1</v>
      </c>
      <c r="B9">
        <v>84</v>
      </c>
      <c r="C9">
        <v>147</v>
      </c>
      <c r="F9" s="4">
        <v>1</v>
      </c>
      <c r="G9" s="4">
        <v>154</v>
      </c>
      <c r="H9" s="4">
        <v>264</v>
      </c>
    </row>
    <row r="10" spans="1:8" x14ac:dyDescent="0.2">
      <c r="A10">
        <v>2</v>
      </c>
      <c r="B10">
        <v>49</v>
      </c>
      <c r="C10">
        <v>136</v>
      </c>
      <c r="F10" s="4">
        <v>2</v>
      </c>
      <c r="G10" s="4">
        <v>120</v>
      </c>
      <c r="H10" s="4">
        <v>194</v>
      </c>
    </row>
    <row r="11" spans="1:8" x14ac:dyDescent="0.2">
      <c r="A11">
        <v>3</v>
      </c>
      <c r="B11">
        <v>88</v>
      </c>
      <c r="C11">
        <v>187</v>
      </c>
      <c r="F11" s="4">
        <v>3</v>
      </c>
      <c r="G11" s="4">
        <v>134</v>
      </c>
      <c r="H11" s="4">
        <v>230</v>
      </c>
    </row>
    <row r="12" spans="1:8" x14ac:dyDescent="0.2">
      <c r="A12">
        <v>4</v>
      </c>
      <c r="B12">
        <v>84</v>
      </c>
      <c r="C12">
        <v>169</v>
      </c>
      <c r="F12" s="1"/>
      <c r="G12" s="1"/>
      <c r="H12" s="1"/>
    </row>
    <row r="13" spans="1:8" x14ac:dyDescent="0.2">
      <c r="A13">
        <v>5</v>
      </c>
      <c r="B13">
        <v>70</v>
      </c>
      <c r="C13">
        <v>101</v>
      </c>
      <c r="F13" s="1"/>
      <c r="G13" s="1"/>
      <c r="H13" s="1"/>
    </row>
    <row r="14" spans="1:8" x14ac:dyDescent="0.2">
      <c r="A14">
        <v>6</v>
      </c>
      <c r="B14">
        <v>100</v>
      </c>
      <c r="C14">
        <v>163</v>
      </c>
      <c r="F14" s="1"/>
      <c r="G14" s="1"/>
      <c r="H14" s="1"/>
    </row>
    <row r="15" spans="1:8" x14ac:dyDescent="0.2">
      <c r="A15">
        <v>7</v>
      </c>
      <c r="B15">
        <v>28</v>
      </c>
      <c r="C15">
        <v>126</v>
      </c>
      <c r="F15" s="1"/>
      <c r="G15" s="1"/>
      <c r="H15" s="1"/>
    </row>
    <row r="16" spans="1:8" x14ac:dyDescent="0.2">
      <c r="A16">
        <v>8</v>
      </c>
      <c r="B16">
        <v>56</v>
      </c>
      <c r="C16">
        <v>235</v>
      </c>
      <c r="F16" s="1"/>
      <c r="G16" s="1"/>
      <c r="H16" s="1"/>
    </row>
    <row r="17" spans="1:12" x14ac:dyDescent="0.2">
      <c r="A17">
        <v>9</v>
      </c>
      <c r="B17">
        <v>70</v>
      </c>
      <c r="C17">
        <v>174</v>
      </c>
      <c r="F17" s="1"/>
      <c r="G17" s="1"/>
      <c r="H17" s="1"/>
    </row>
    <row r="18" spans="1:12" x14ac:dyDescent="0.2">
      <c r="A18">
        <v>10</v>
      </c>
      <c r="B18">
        <v>49</v>
      </c>
      <c r="C18">
        <v>103</v>
      </c>
      <c r="F18" s="1"/>
      <c r="G18" s="1"/>
      <c r="H18" s="1"/>
      <c r="I18" s="3"/>
      <c r="L18" s="3"/>
    </row>
    <row r="19" spans="1:12" x14ac:dyDescent="0.2">
      <c r="A19">
        <v>11</v>
      </c>
      <c r="B19">
        <v>29</v>
      </c>
      <c r="C19">
        <v>83</v>
      </c>
      <c r="F19" s="1"/>
      <c r="G19" s="1"/>
      <c r="H19" s="1"/>
    </row>
    <row r="20" spans="1:12" x14ac:dyDescent="0.2">
      <c r="A20">
        <v>12</v>
      </c>
      <c r="B20">
        <v>30</v>
      </c>
      <c r="C20">
        <v>135</v>
      </c>
      <c r="F20" s="1"/>
      <c r="G20" s="1"/>
      <c r="H20" s="1"/>
    </row>
    <row r="21" spans="1:12" x14ac:dyDescent="0.2">
      <c r="F21" s="1"/>
      <c r="G21" s="1"/>
      <c r="H21" s="1"/>
    </row>
    <row r="22" spans="1:12" x14ac:dyDescent="0.2">
      <c r="F22" s="1"/>
      <c r="G22" s="1"/>
      <c r="H22" s="1"/>
    </row>
    <row r="23" spans="1:12" x14ac:dyDescent="0.2">
      <c r="A23" s="5"/>
      <c r="F23" s="1"/>
      <c r="G23" s="1"/>
      <c r="H23" s="1"/>
    </row>
    <row r="24" spans="1:12" x14ac:dyDescent="0.2">
      <c r="A24" s="5" t="s">
        <v>22</v>
      </c>
      <c r="F24" s="4" t="s">
        <v>22</v>
      </c>
      <c r="G24" s="1"/>
      <c r="H24" s="1"/>
    </row>
    <row r="25" spans="1:12" x14ac:dyDescent="0.2">
      <c r="A25" s="5" t="s">
        <v>23</v>
      </c>
      <c r="C25">
        <v>0.33</v>
      </c>
      <c r="F25" s="4" t="s">
        <v>23</v>
      </c>
      <c r="G25" s="4"/>
      <c r="H25" s="4">
        <v>0.99</v>
      </c>
    </row>
    <row r="26" spans="1:12" x14ac:dyDescent="0.2">
      <c r="A26" s="5" t="s">
        <v>24</v>
      </c>
      <c r="C26">
        <v>0.92500000000000004</v>
      </c>
      <c r="F26" s="4" t="s">
        <v>24</v>
      </c>
      <c r="G26" s="4"/>
      <c r="H26" s="4">
        <v>0.99</v>
      </c>
    </row>
    <row r="27" spans="1:12" x14ac:dyDescent="0.2">
      <c r="C27" t="s">
        <v>34</v>
      </c>
      <c r="F27" s="1"/>
      <c r="G27" s="1"/>
      <c r="H27" s="3" t="s">
        <v>34</v>
      </c>
    </row>
    <row r="28" spans="1:12" x14ac:dyDescent="0.2">
      <c r="F28" s="1"/>
      <c r="G28" s="1"/>
      <c r="H28" s="1"/>
    </row>
    <row r="29" spans="1:12" x14ac:dyDescent="0.2">
      <c r="A29" s="5" t="s">
        <v>15</v>
      </c>
      <c r="F29" s="4" t="s">
        <v>15</v>
      </c>
      <c r="G29" s="4"/>
      <c r="H29" s="1"/>
    </row>
    <row r="30" spans="1:12" x14ac:dyDescent="0.2">
      <c r="A30" s="5" t="s">
        <v>16</v>
      </c>
      <c r="C30">
        <v>-7.8</v>
      </c>
      <c r="F30" s="4" t="s">
        <v>16</v>
      </c>
      <c r="G30" s="1"/>
      <c r="H30" s="4">
        <v>-8.9</v>
      </c>
    </row>
    <row r="31" spans="1:12" x14ac:dyDescent="0.2">
      <c r="A31" s="5" t="s">
        <v>17</v>
      </c>
      <c r="C31">
        <v>11</v>
      </c>
      <c r="F31" s="4" t="s">
        <v>17</v>
      </c>
      <c r="G31" s="1"/>
      <c r="H31" s="4">
        <v>2</v>
      </c>
    </row>
    <row r="32" spans="1:12" x14ac:dyDescent="0.2">
      <c r="A32" s="5" t="s">
        <v>21</v>
      </c>
      <c r="C32" s="2">
        <v>8.3000000000000002E-6</v>
      </c>
      <c r="F32" s="4" t="s">
        <v>18</v>
      </c>
      <c r="G32" s="1"/>
      <c r="H32" s="4">
        <v>1.2E-2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8321-1623-824A-A0E9-21E94922E2C9}">
  <dimension ref="A3:AP50"/>
  <sheetViews>
    <sheetView topLeftCell="R1" workbookViewId="0">
      <selection activeCell="Y5" sqref="Y5:AD29"/>
    </sheetView>
  </sheetViews>
  <sheetFormatPr baseColWidth="10" defaultRowHeight="16" x14ac:dyDescent="0.2"/>
  <sheetData>
    <row r="3" spans="1:42" x14ac:dyDescent="0.2">
      <c r="B3" t="s">
        <v>6</v>
      </c>
      <c r="E3" s="1"/>
      <c r="F3" s="1"/>
      <c r="G3" s="1"/>
      <c r="H3" s="1"/>
      <c r="I3" s="1"/>
      <c r="J3" s="1"/>
      <c r="L3" s="1"/>
      <c r="M3" s="1"/>
      <c r="N3" s="1"/>
      <c r="P3" s="1"/>
      <c r="Q3" s="1"/>
      <c r="R3" s="1"/>
      <c r="T3" s="1"/>
      <c r="U3" s="1"/>
      <c r="V3" s="1"/>
      <c r="AE3" s="1"/>
      <c r="AF3" s="1"/>
      <c r="AM3" s="1"/>
      <c r="AO3" s="1"/>
    </row>
    <row r="4" spans="1:42" x14ac:dyDescent="0.2">
      <c r="E4" s="1"/>
      <c r="F4" s="1"/>
      <c r="G4" s="1"/>
    </row>
    <row r="5" spans="1:42" x14ac:dyDescent="0.2">
      <c r="B5" s="1" t="s">
        <v>26</v>
      </c>
      <c r="D5" s="1" t="s">
        <v>1</v>
      </c>
      <c r="E5" s="1" t="s">
        <v>2</v>
      </c>
      <c r="F5" s="1"/>
      <c r="G5" s="1" t="s">
        <v>1</v>
      </c>
      <c r="H5" s="1" t="s">
        <v>2</v>
      </c>
      <c r="I5" s="5"/>
      <c r="J5" s="1" t="s">
        <v>1</v>
      </c>
      <c r="K5" s="1" t="s">
        <v>2</v>
      </c>
      <c r="L5" s="1"/>
      <c r="M5" s="1" t="s">
        <v>1</v>
      </c>
      <c r="N5" s="1" t="s">
        <v>2</v>
      </c>
      <c r="P5" s="1" t="s">
        <v>1</v>
      </c>
      <c r="Q5" s="1" t="s">
        <v>2</v>
      </c>
      <c r="R5" s="1"/>
      <c r="T5" s="1"/>
      <c r="U5" s="1"/>
      <c r="V5" s="1"/>
      <c r="Y5" s="1" t="s">
        <v>26</v>
      </c>
      <c r="Z5" s="1"/>
      <c r="AA5" s="1" t="s">
        <v>1</v>
      </c>
      <c r="AB5" s="1"/>
      <c r="AC5" s="1" t="s">
        <v>2</v>
      </c>
      <c r="AD5" s="1"/>
      <c r="AP5" t="e">
        <f>STDEV(#REF!,L20,#REF!)/SQRT(3)</f>
        <v>#REF!</v>
      </c>
    </row>
    <row r="6" spans="1:42" x14ac:dyDescent="0.2">
      <c r="A6" s="1"/>
      <c r="B6" s="1"/>
      <c r="Y6" s="1"/>
      <c r="Z6" s="1"/>
      <c r="AA6" s="1" t="s">
        <v>28</v>
      </c>
      <c r="AB6" s="1" t="s">
        <v>27</v>
      </c>
      <c r="AC6" s="1" t="s">
        <v>28</v>
      </c>
      <c r="AD6" s="1" t="s">
        <v>27</v>
      </c>
      <c r="AP6" t="e">
        <f>STDEV(#REF!,L21,#REF!)/SQRT(3)</f>
        <v>#REF!</v>
      </c>
    </row>
    <row r="7" spans="1:42" x14ac:dyDescent="0.2">
      <c r="B7" s="1">
        <v>5</v>
      </c>
      <c r="D7">
        <v>0</v>
      </c>
      <c r="E7">
        <v>0</v>
      </c>
      <c r="G7">
        <v>0</v>
      </c>
      <c r="H7">
        <v>0</v>
      </c>
      <c r="J7">
        <v>0</v>
      </c>
      <c r="K7">
        <v>0</v>
      </c>
      <c r="M7">
        <v>0</v>
      </c>
      <c r="N7">
        <v>0</v>
      </c>
      <c r="P7">
        <v>0</v>
      </c>
      <c r="Q7">
        <v>0</v>
      </c>
      <c r="Y7" s="1">
        <v>5</v>
      </c>
      <c r="Z7" s="1"/>
      <c r="AA7" s="1">
        <f>AVERAGE(D7,G7,J7,M7,P7)</f>
        <v>0</v>
      </c>
      <c r="AB7" s="1">
        <f t="shared" ref="AB7:AB13" si="0">STDEV(D7,G7,J7,M7,P7)/SQRT(5)</f>
        <v>0</v>
      </c>
      <c r="AC7" s="1">
        <f>AVERAGE(E7,H7,K7,N7,Q7)</f>
        <v>0</v>
      </c>
      <c r="AD7" s="1">
        <f>STDEV(E7,H7,K7,N7,Q7)/SQRT(5)</f>
        <v>0</v>
      </c>
      <c r="AP7" t="e">
        <f>STDEV(#REF!,L22,#REF!)/SQRT(3)</f>
        <v>#REF!</v>
      </c>
    </row>
    <row r="8" spans="1:42" x14ac:dyDescent="0.2">
      <c r="B8" s="1">
        <v>10</v>
      </c>
      <c r="D8">
        <v>0</v>
      </c>
      <c r="E8">
        <v>1</v>
      </c>
      <c r="G8">
        <v>0</v>
      </c>
      <c r="H8">
        <v>0</v>
      </c>
      <c r="J8">
        <v>0</v>
      </c>
      <c r="K8">
        <v>1</v>
      </c>
      <c r="M8">
        <v>0</v>
      </c>
      <c r="N8">
        <v>0</v>
      </c>
      <c r="P8">
        <v>0</v>
      </c>
      <c r="Q8">
        <v>1</v>
      </c>
      <c r="Y8" s="1">
        <v>10</v>
      </c>
      <c r="Z8" s="1"/>
      <c r="AA8" s="1">
        <f t="shared" ref="AA8:AA13" si="1">AVERAGE(D8,G8,J8,M8,P8)</f>
        <v>0</v>
      </c>
      <c r="AB8" s="1">
        <f t="shared" si="0"/>
        <v>0</v>
      </c>
      <c r="AC8" s="1">
        <f t="shared" ref="AC8:AC13" si="2">AVERAGE(E8,H8,K8,N8,Q8)</f>
        <v>0.6</v>
      </c>
      <c r="AD8" s="1">
        <f t="shared" ref="AD8:AD13" si="3">STDEV(E8,H8,K8,N8,Q8)/SQRT(5)</f>
        <v>0.24494897427831777</v>
      </c>
      <c r="AP8" t="e">
        <f>STDEV(#REF!,L23,#REF!)/SQRT(3)</f>
        <v>#REF!</v>
      </c>
    </row>
    <row r="9" spans="1:42" x14ac:dyDescent="0.2">
      <c r="B9" s="1">
        <v>15</v>
      </c>
      <c r="D9">
        <v>0</v>
      </c>
      <c r="E9">
        <v>1</v>
      </c>
      <c r="G9">
        <v>0</v>
      </c>
      <c r="H9">
        <v>0</v>
      </c>
      <c r="J9">
        <v>0</v>
      </c>
      <c r="K9">
        <v>1</v>
      </c>
      <c r="M9">
        <v>0</v>
      </c>
      <c r="N9">
        <v>0</v>
      </c>
      <c r="P9">
        <v>0</v>
      </c>
      <c r="Q9">
        <v>1</v>
      </c>
      <c r="Y9" s="1">
        <v>15</v>
      </c>
      <c r="Z9" s="1"/>
      <c r="AA9" s="1">
        <f t="shared" si="1"/>
        <v>0</v>
      </c>
      <c r="AB9" s="1">
        <f t="shared" si="0"/>
        <v>0</v>
      </c>
      <c r="AC9" s="1">
        <f t="shared" si="2"/>
        <v>0.6</v>
      </c>
      <c r="AD9" s="1">
        <f t="shared" si="3"/>
        <v>0.24494897427831777</v>
      </c>
      <c r="AP9" t="e">
        <f>STDEV(#REF!,L24,#REF!)/SQRT(3)</f>
        <v>#REF!</v>
      </c>
    </row>
    <row r="10" spans="1:42" x14ac:dyDescent="0.2">
      <c r="B10" s="1">
        <v>20</v>
      </c>
      <c r="D10">
        <v>0</v>
      </c>
      <c r="E10">
        <v>1</v>
      </c>
      <c r="G10">
        <v>0</v>
      </c>
      <c r="H10">
        <v>0</v>
      </c>
      <c r="J10">
        <v>0</v>
      </c>
      <c r="K10">
        <v>1</v>
      </c>
      <c r="M10">
        <v>0</v>
      </c>
      <c r="N10">
        <v>0</v>
      </c>
      <c r="P10">
        <v>0</v>
      </c>
      <c r="Q10">
        <v>1</v>
      </c>
      <c r="Y10" s="1">
        <v>20</v>
      </c>
      <c r="Z10" s="1"/>
      <c r="AA10" s="1">
        <f t="shared" si="1"/>
        <v>0</v>
      </c>
      <c r="AB10" s="1">
        <f t="shared" si="0"/>
        <v>0</v>
      </c>
      <c r="AC10" s="1">
        <f t="shared" si="2"/>
        <v>0.6</v>
      </c>
      <c r="AD10" s="1">
        <f t="shared" si="3"/>
        <v>0.24494897427831777</v>
      </c>
      <c r="AP10" t="e">
        <f>STDEV(#REF!,L25,#REF!)/SQRT(3)</f>
        <v>#REF!</v>
      </c>
    </row>
    <row r="11" spans="1:42" x14ac:dyDescent="0.2">
      <c r="B11" s="1">
        <v>25</v>
      </c>
      <c r="D11">
        <v>0</v>
      </c>
      <c r="E11">
        <v>1</v>
      </c>
      <c r="G11">
        <v>0</v>
      </c>
      <c r="H11">
        <v>1</v>
      </c>
      <c r="J11">
        <v>0</v>
      </c>
      <c r="K11">
        <v>4</v>
      </c>
      <c r="M11">
        <v>0</v>
      </c>
      <c r="N11">
        <v>0</v>
      </c>
      <c r="P11">
        <v>0</v>
      </c>
      <c r="Q11">
        <v>1</v>
      </c>
      <c r="Y11" s="1">
        <v>25</v>
      </c>
      <c r="Z11" s="1"/>
      <c r="AA11" s="1">
        <f t="shared" si="1"/>
        <v>0</v>
      </c>
      <c r="AB11" s="1">
        <f t="shared" si="0"/>
        <v>0</v>
      </c>
      <c r="AC11" s="1">
        <f t="shared" si="2"/>
        <v>1.4</v>
      </c>
      <c r="AD11" s="1">
        <f t="shared" si="3"/>
        <v>0.6782329983125267</v>
      </c>
    </row>
    <row r="12" spans="1:42" x14ac:dyDescent="0.2">
      <c r="B12" s="1">
        <v>30</v>
      </c>
      <c r="D12">
        <v>0</v>
      </c>
      <c r="E12">
        <v>3</v>
      </c>
      <c r="G12">
        <v>0</v>
      </c>
      <c r="H12">
        <v>1</v>
      </c>
      <c r="J12">
        <v>0</v>
      </c>
      <c r="K12">
        <v>5</v>
      </c>
      <c r="M12">
        <v>0</v>
      </c>
      <c r="N12">
        <v>1</v>
      </c>
      <c r="P12">
        <v>0</v>
      </c>
      <c r="Q12">
        <v>3</v>
      </c>
      <c r="Y12" s="1">
        <v>30</v>
      </c>
      <c r="Z12" s="1"/>
      <c r="AA12" s="1">
        <f t="shared" si="1"/>
        <v>0</v>
      </c>
      <c r="AB12" s="1">
        <f t="shared" si="0"/>
        <v>0</v>
      </c>
      <c r="AC12" s="1">
        <f t="shared" si="2"/>
        <v>2.6</v>
      </c>
      <c r="AD12" s="1">
        <f>STDEV(E12,H12,K12,N12,Q12)/SQRT(5)</f>
        <v>0.74833147735478833</v>
      </c>
    </row>
    <row r="13" spans="1:42" x14ac:dyDescent="0.2">
      <c r="B13" s="1">
        <v>35</v>
      </c>
      <c r="D13">
        <v>1</v>
      </c>
      <c r="E13">
        <v>6</v>
      </c>
      <c r="G13">
        <v>0</v>
      </c>
      <c r="H13">
        <v>2</v>
      </c>
      <c r="J13">
        <v>0</v>
      </c>
      <c r="K13">
        <v>6</v>
      </c>
      <c r="M13">
        <v>0</v>
      </c>
      <c r="N13">
        <v>1</v>
      </c>
      <c r="P13">
        <v>0</v>
      </c>
      <c r="Q13">
        <v>4</v>
      </c>
      <c r="Y13" s="1">
        <v>35</v>
      </c>
      <c r="Z13" s="1"/>
      <c r="AA13" s="1">
        <f t="shared" si="1"/>
        <v>0.2</v>
      </c>
      <c r="AB13" s="1">
        <f t="shared" si="0"/>
        <v>0.19999999999999998</v>
      </c>
      <c r="AC13" s="1">
        <f t="shared" si="2"/>
        <v>3.8</v>
      </c>
      <c r="AD13" s="1">
        <f t="shared" si="3"/>
        <v>1.0198039027185568</v>
      </c>
    </row>
    <row r="14" spans="1:42" x14ac:dyDescent="0.2">
      <c r="B14" s="1"/>
      <c r="Y14" s="1"/>
      <c r="Z14" s="1"/>
      <c r="AA14" s="1"/>
      <c r="AB14" s="1"/>
      <c r="AC14" s="1"/>
      <c r="AD14" s="1"/>
    </row>
    <row r="15" spans="1:42" x14ac:dyDescent="0.2">
      <c r="Y15" s="1"/>
      <c r="Z15" s="1"/>
      <c r="AA15" s="1"/>
      <c r="AB15" s="1"/>
      <c r="AC15" s="1"/>
      <c r="AD15" s="1"/>
    </row>
    <row r="16" spans="1:42" x14ac:dyDescent="0.2">
      <c r="A16" s="1"/>
      <c r="B16" s="4" t="s">
        <v>6</v>
      </c>
      <c r="C16" s="4"/>
      <c r="D16" s="4">
        <v>1</v>
      </c>
      <c r="E16" s="4"/>
      <c r="F16" s="4"/>
      <c r="G16" s="4">
        <v>2</v>
      </c>
      <c r="H16" s="4"/>
      <c r="I16" s="3"/>
      <c r="J16" s="4">
        <v>3</v>
      </c>
      <c r="K16" s="4"/>
      <c r="L16" s="3"/>
      <c r="M16" s="3"/>
      <c r="N16" s="4"/>
      <c r="O16" s="3"/>
      <c r="P16" s="3"/>
      <c r="Q16" s="4"/>
      <c r="R16" s="3"/>
      <c r="S16" s="3"/>
      <c r="T16" s="4"/>
      <c r="U16" s="3"/>
      <c r="V16" s="3"/>
      <c r="W16" s="4"/>
      <c r="X16" s="3"/>
      <c r="Y16" s="4"/>
      <c r="Z16" s="1"/>
      <c r="AA16" s="1"/>
      <c r="AB16" s="1"/>
      <c r="AC16" s="1"/>
      <c r="AD16" s="1"/>
    </row>
    <row r="17" spans="2:30" x14ac:dyDescent="0.2">
      <c r="B17" s="3"/>
      <c r="C17" s="3"/>
      <c r="D17" s="3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1"/>
      <c r="Z17" s="1"/>
      <c r="AA17" s="1"/>
      <c r="AB17" s="1"/>
      <c r="AC17" s="1"/>
      <c r="AD17" s="1"/>
    </row>
    <row r="18" spans="2:30" x14ac:dyDescent="0.2">
      <c r="B18" s="4" t="s">
        <v>26</v>
      </c>
      <c r="C18" s="3"/>
      <c r="D18" s="4" t="s">
        <v>1</v>
      </c>
      <c r="E18" s="4" t="s">
        <v>2</v>
      </c>
      <c r="F18" s="4"/>
      <c r="G18" s="4" t="s">
        <v>1</v>
      </c>
      <c r="H18" s="4" t="s">
        <v>2</v>
      </c>
      <c r="I18" s="3"/>
      <c r="J18" s="4" t="s">
        <v>1</v>
      </c>
      <c r="K18" s="4" t="s">
        <v>2</v>
      </c>
      <c r="L18" s="4"/>
      <c r="M18" s="4"/>
      <c r="N18" s="4"/>
      <c r="O18" s="3"/>
      <c r="P18" s="4"/>
      <c r="Q18" s="4"/>
      <c r="R18" s="3"/>
      <c r="S18" s="4"/>
      <c r="T18" s="4"/>
      <c r="U18" s="4"/>
      <c r="Y18" s="4" t="s">
        <v>26</v>
      </c>
      <c r="Z18" s="1"/>
      <c r="AA18" s="4" t="s">
        <v>1</v>
      </c>
      <c r="AB18" s="4"/>
      <c r="AC18" s="4" t="s">
        <v>2</v>
      </c>
      <c r="AD18" s="4"/>
    </row>
    <row r="19" spans="2:30" x14ac:dyDescent="0.2"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Y19" s="1"/>
      <c r="Z19" s="1"/>
      <c r="AA19" s="4" t="s">
        <v>28</v>
      </c>
      <c r="AB19" s="4" t="s">
        <v>27</v>
      </c>
      <c r="AC19" s="4" t="s">
        <v>28</v>
      </c>
      <c r="AD19" s="4" t="s">
        <v>27</v>
      </c>
    </row>
    <row r="20" spans="2:30" x14ac:dyDescent="0.2">
      <c r="B20" s="4">
        <v>5</v>
      </c>
      <c r="C20" s="3"/>
      <c r="D20" s="3">
        <v>0</v>
      </c>
      <c r="E20" s="3">
        <v>2</v>
      </c>
      <c r="F20" s="3"/>
      <c r="G20" s="3">
        <v>0</v>
      </c>
      <c r="H20" s="3">
        <v>0</v>
      </c>
      <c r="I20" s="3"/>
      <c r="J20" s="3">
        <v>0</v>
      </c>
      <c r="K20" s="3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Y20" s="4">
        <v>5</v>
      </c>
      <c r="Z20" s="1"/>
      <c r="AA20" s="4">
        <f t="shared" ref="AA20:AA25" si="4">AVERAGE(D20,G20,J20,M20,P20,S20)</f>
        <v>0</v>
      </c>
      <c r="AB20" s="4">
        <f t="shared" ref="AB20:AB25" si="5">STDEV(D20,G20,J20,M20,P20)/SQRT(5)</f>
        <v>0</v>
      </c>
      <c r="AC20" s="4">
        <f t="shared" ref="AC20:AC25" si="6">AVERAGE(E20,H20,K20,N20,Q20,T20)</f>
        <v>0.66666666666666663</v>
      </c>
      <c r="AD20" s="4">
        <f t="shared" ref="AD20:AD25" si="7">STDEV(E20,H20,K20,N20,Q20)/SQRT(5)</f>
        <v>0.51639777949432231</v>
      </c>
    </row>
    <row r="21" spans="2:30" x14ac:dyDescent="0.2">
      <c r="B21" s="4">
        <v>10</v>
      </c>
      <c r="C21" s="3"/>
      <c r="D21" s="3">
        <v>0</v>
      </c>
      <c r="E21" s="3">
        <v>2</v>
      </c>
      <c r="F21" s="3"/>
      <c r="G21" s="3">
        <v>0</v>
      </c>
      <c r="H21" s="3">
        <v>0</v>
      </c>
      <c r="I21" s="3"/>
      <c r="J21" s="3">
        <v>0</v>
      </c>
      <c r="K21" s="3"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Y21" s="4">
        <v>10</v>
      </c>
      <c r="Z21" s="1"/>
      <c r="AA21" s="4">
        <f t="shared" si="4"/>
        <v>0</v>
      </c>
      <c r="AB21" s="4">
        <f t="shared" si="5"/>
        <v>0</v>
      </c>
      <c r="AC21" s="4">
        <f t="shared" si="6"/>
        <v>0.66666666666666663</v>
      </c>
      <c r="AD21" s="4">
        <f t="shared" si="7"/>
        <v>0.51639777949432231</v>
      </c>
    </row>
    <row r="22" spans="2:30" x14ac:dyDescent="0.2">
      <c r="B22" s="4">
        <v>15</v>
      </c>
      <c r="C22" s="3"/>
      <c r="D22" s="3">
        <v>0</v>
      </c>
      <c r="E22" s="3">
        <v>3</v>
      </c>
      <c r="F22" s="3"/>
      <c r="G22" s="3">
        <v>0</v>
      </c>
      <c r="H22" s="3">
        <v>0</v>
      </c>
      <c r="I22" s="3"/>
      <c r="J22" s="3">
        <v>0</v>
      </c>
      <c r="K22" s="3"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Y22" s="4">
        <v>15</v>
      </c>
      <c r="Z22" s="1"/>
      <c r="AA22" s="4">
        <f t="shared" si="4"/>
        <v>0</v>
      </c>
      <c r="AB22" s="4">
        <f t="shared" si="5"/>
        <v>0</v>
      </c>
      <c r="AC22" s="4">
        <f t="shared" si="6"/>
        <v>1</v>
      </c>
      <c r="AD22" s="4">
        <f t="shared" si="7"/>
        <v>0.77459666924148329</v>
      </c>
    </row>
    <row r="23" spans="2:30" x14ac:dyDescent="0.2">
      <c r="B23" s="4">
        <v>20</v>
      </c>
      <c r="C23" s="3"/>
      <c r="D23" s="3">
        <v>0</v>
      </c>
      <c r="E23" s="3">
        <v>4</v>
      </c>
      <c r="F23" s="3"/>
      <c r="G23" s="3">
        <v>0</v>
      </c>
      <c r="H23" s="3">
        <v>0</v>
      </c>
      <c r="I23" s="3"/>
      <c r="J23" s="3">
        <v>0</v>
      </c>
      <c r="K23" s="3">
        <v>1</v>
      </c>
      <c r="L23" s="3"/>
      <c r="M23" s="3"/>
      <c r="N23" s="3"/>
      <c r="O23" s="3"/>
      <c r="P23" s="3"/>
      <c r="Q23" s="3"/>
      <c r="R23" s="3"/>
      <c r="S23" s="3"/>
      <c r="T23" s="3"/>
      <c r="U23" s="3"/>
      <c r="Y23" s="4">
        <v>20</v>
      </c>
      <c r="Z23" s="1"/>
      <c r="AA23" s="4">
        <f t="shared" si="4"/>
        <v>0</v>
      </c>
      <c r="AB23" s="4">
        <f t="shared" si="5"/>
        <v>0</v>
      </c>
      <c r="AC23" s="4">
        <f t="shared" si="6"/>
        <v>1.6666666666666667</v>
      </c>
      <c r="AD23" s="4">
        <f t="shared" si="7"/>
        <v>0.93094933625126264</v>
      </c>
    </row>
    <row r="24" spans="2:30" x14ac:dyDescent="0.2">
      <c r="B24" s="4">
        <v>25</v>
      </c>
      <c r="C24" s="3"/>
      <c r="D24" s="3">
        <v>0</v>
      </c>
      <c r="E24" s="3">
        <v>6</v>
      </c>
      <c r="F24" s="3"/>
      <c r="G24" s="3">
        <v>0</v>
      </c>
      <c r="H24" s="3">
        <v>1</v>
      </c>
      <c r="I24" s="3"/>
      <c r="J24" s="3">
        <v>0</v>
      </c>
      <c r="K24" s="3">
        <v>6</v>
      </c>
      <c r="L24" s="3"/>
      <c r="M24" s="3"/>
      <c r="N24" s="3"/>
      <c r="O24" s="3"/>
      <c r="P24" s="3"/>
      <c r="Q24" s="3"/>
      <c r="R24" s="3"/>
      <c r="S24" s="3"/>
      <c r="T24" s="3"/>
      <c r="U24" s="3"/>
      <c r="Y24" s="4">
        <v>25</v>
      </c>
      <c r="Z24" s="1"/>
      <c r="AA24" s="4">
        <f t="shared" si="4"/>
        <v>0</v>
      </c>
      <c r="AB24" s="4">
        <f t="shared" si="5"/>
        <v>0</v>
      </c>
      <c r="AC24" s="4">
        <f t="shared" si="6"/>
        <v>4.333333333333333</v>
      </c>
      <c r="AD24" s="4">
        <f t="shared" si="7"/>
        <v>1.2909944487358056</v>
      </c>
    </row>
    <row r="25" spans="2:30" x14ac:dyDescent="0.2">
      <c r="B25" s="4">
        <v>30</v>
      </c>
      <c r="C25" s="3"/>
      <c r="D25" s="3">
        <v>0</v>
      </c>
      <c r="E25" s="3">
        <v>8</v>
      </c>
      <c r="F25" s="3"/>
      <c r="G25" s="3">
        <v>1</v>
      </c>
      <c r="H25" s="3">
        <v>5</v>
      </c>
      <c r="I25" s="3"/>
      <c r="J25" s="3">
        <v>2</v>
      </c>
      <c r="K25" s="3">
        <v>12</v>
      </c>
      <c r="L25" s="3"/>
      <c r="M25" s="3"/>
      <c r="N25" s="3"/>
      <c r="O25" s="3"/>
      <c r="P25" s="3"/>
      <c r="Q25" s="3"/>
      <c r="R25" s="3"/>
      <c r="S25" s="3"/>
      <c r="T25" s="3"/>
      <c r="U25" s="3"/>
      <c r="Y25" s="4">
        <v>30</v>
      </c>
      <c r="Z25" s="1"/>
      <c r="AA25" s="4">
        <f t="shared" si="4"/>
        <v>1</v>
      </c>
      <c r="AB25" s="4">
        <f t="shared" si="5"/>
        <v>0.44721359549995793</v>
      </c>
      <c r="AC25" s="4">
        <f t="shared" si="6"/>
        <v>8.3333333333333339</v>
      </c>
      <c r="AD25" s="4">
        <f t="shared" si="7"/>
        <v>1.5705625319186325</v>
      </c>
    </row>
    <row r="26" spans="2:30" x14ac:dyDescent="0.2">
      <c r="D26" s="3"/>
      <c r="E26" s="3"/>
      <c r="F26" s="3"/>
      <c r="G26" s="3"/>
      <c r="H26" s="3"/>
      <c r="I26" s="3"/>
      <c r="J26" s="3"/>
      <c r="K26" s="3"/>
      <c r="Y26" s="1"/>
      <c r="Z26" s="1"/>
      <c r="AA26" s="1"/>
      <c r="AB26" s="1"/>
      <c r="AC26" s="1"/>
      <c r="AD26" s="1"/>
    </row>
    <row r="27" spans="2:30" x14ac:dyDescent="0.2">
      <c r="Y27" s="1"/>
      <c r="Z27" s="1"/>
      <c r="AA27" s="1"/>
      <c r="AB27" s="1"/>
      <c r="AC27" s="1"/>
      <c r="AD27" s="1"/>
    </row>
    <row r="28" spans="2:30" x14ac:dyDescent="0.2">
      <c r="Y28" s="1"/>
      <c r="Z28" s="1"/>
      <c r="AA28" s="1"/>
      <c r="AB28" s="1"/>
      <c r="AC28" s="1"/>
      <c r="AD28" s="1"/>
    </row>
    <row r="29" spans="2:30" x14ac:dyDescent="0.2">
      <c r="Y29" s="1"/>
      <c r="Z29" s="1"/>
      <c r="AA29" s="1"/>
      <c r="AB29" s="1"/>
      <c r="AC29" s="1"/>
      <c r="AD29" s="1"/>
    </row>
    <row r="37" spans="3:19" x14ac:dyDescent="0.2">
      <c r="G37" s="1"/>
      <c r="H37" s="1"/>
      <c r="I37" s="1"/>
      <c r="K37" s="1"/>
      <c r="L37" s="1"/>
      <c r="M37" s="1"/>
      <c r="P37" s="1"/>
      <c r="Q37" s="1"/>
      <c r="R37" s="1"/>
    </row>
    <row r="38" spans="3:19" x14ac:dyDescent="0.2">
      <c r="G38" s="1"/>
      <c r="H38" s="1"/>
      <c r="I38" s="1"/>
    </row>
    <row r="39" spans="3:19" x14ac:dyDescent="0.2">
      <c r="F39" s="1"/>
      <c r="G39" s="1"/>
      <c r="H39" s="1"/>
      <c r="I39" s="1"/>
      <c r="K39" s="1"/>
      <c r="L39" s="1"/>
      <c r="M39" s="1"/>
      <c r="N39" s="1"/>
      <c r="P39" s="1"/>
      <c r="Q39" s="1"/>
      <c r="R39" s="1"/>
      <c r="S39" s="1"/>
    </row>
    <row r="40" spans="3:19" x14ac:dyDescent="0.2">
      <c r="C40" s="1"/>
      <c r="D40" s="1"/>
    </row>
    <row r="41" spans="3:19" x14ac:dyDescent="0.2">
      <c r="D41" s="1"/>
    </row>
    <row r="42" spans="3:19" x14ac:dyDescent="0.2">
      <c r="D42" s="1"/>
    </row>
    <row r="43" spans="3:19" x14ac:dyDescent="0.2">
      <c r="D43" s="1"/>
    </row>
    <row r="44" spans="3:19" x14ac:dyDescent="0.2">
      <c r="D44" s="1"/>
    </row>
    <row r="45" spans="3:19" x14ac:dyDescent="0.2">
      <c r="D45" s="1"/>
    </row>
    <row r="46" spans="3:19" x14ac:dyDescent="0.2">
      <c r="D46" s="1"/>
    </row>
    <row r="47" spans="3:19" x14ac:dyDescent="0.2">
      <c r="D47" s="1"/>
    </row>
    <row r="48" spans="3:19" x14ac:dyDescent="0.2">
      <c r="D48" s="1"/>
    </row>
    <row r="49" spans="4:4" x14ac:dyDescent="0.2">
      <c r="D49" s="1"/>
    </row>
    <row r="50" spans="4:4" x14ac:dyDescent="0.2">
      <c r="D5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0838C-2A89-CD4A-88E9-679EA1D9C64B}">
  <dimension ref="A1:M41"/>
  <sheetViews>
    <sheetView tabSelected="1" workbookViewId="0">
      <selection activeCell="K23" sqref="K23"/>
    </sheetView>
  </sheetViews>
  <sheetFormatPr baseColWidth="10" defaultRowHeight="16" x14ac:dyDescent="0.2"/>
  <sheetData>
    <row r="1" spans="1:13" x14ac:dyDescent="0.2">
      <c r="C1" s="1" t="s">
        <v>29</v>
      </c>
    </row>
    <row r="3" spans="1:13" x14ac:dyDescent="0.2">
      <c r="C3" s="1" t="s">
        <v>30</v>
      </c>
      <c r="D3" s="1" t="s">
        <v>30</v>
      </c>
      <c r="E3" s="4" t="s">
        <v>33</v>
      </c>
      <c r="I3" s="1" t="s">
        <v>30</v>
      </c>
      <c r="L3" s="1" t="s">
        <v>30</v>
      </c>
    </row>
    <row r="4" spans="1:13" x14ac:dyDescent="0.2">
      <c r="A4" t="s">
        <v>6</v>
      </c>
      <c r="C4" s="1" t="s">
        <v>31</v>
      </c>
      <c r="D4" s="1" t="s">
        <v>32</v>
      </c>
      <c r="E4" s="4" t="s">
        <v>32</v>
      </c>
      <c r="I4" s="1" t="s">
        <v>31</v>
      </c>
      <c r="L4" s="1" t="s">
        <v>32</v>
      </c>
    </row>
    <row r="5" spans="1:13" x14ac:dyDescent="0.2">
      <c r="A5">
        <v>1</v>
      </c>
      <c r="C5">
        <v>20</v>
      </c>
      <c r="D5">
        <v>56</v>
      </c>
      <c r="E5" s="3">
        <v>210</v>
      </c>
    </row>
    <row r="6" spans="1:13" x14ac:dyDescent="0.2">
      <c r="A6">
        <f>A5+1</f>
        <v>2</v>
      </c>
      <c r="C6">
        <v>43</v>
      </c>
      <c r="D6">
        <v>118</v>
      </c>
      <c r="E6" s="3">
        <v>20</v>
      </c>
    </row>
    <row r="7" spans="1:13" x14ac:dyDescent="0.2">
      <c r="A7">
        <f t="shared" ref="A7:A41" si="0">A6+1</f>
        <v>3</v>
      </c>
      <c r="C7">
        <v>77</v>
      </c>
      <c r="D7">
        <v>103</v>
      </c>
      <c r="E7" s="3">
        <v>647</v>
      </c>
      <c r="H7" s="5" t="s">
        <v>22</v>
      </c>
      <c r="L7" s="5" t="s">
        <v>22</v>
      </c>
    </row>
    <row r="8" spans="1:13" x14ac:dyDescent="0.2">
      <c r="A8">
        <f t="shared" si="0"/>
        <v>4</v>
      </c>
      <c r="C8">
        <v>112</v>
      </c>
      <c r="D8">
        <v>237</v>
      </c>
      <c r="E8" s="3">
        <v>902</v>
      </c>
      <c r="H8" s="5" t="s">
        <v>23</v>
      </c>
      <c r="I8">
        <v>0.43</v>
      </c>
      <c r="J8" s="2"/>
      <c r="L8" s="5" t="s">
        <v>23</v>
      </c>
      <c r="M8">
        <v>0.14000000000000001</v>
      </c>
    </row>
    <row r="9" spans="1:13" x14ac:dyDescent="0.2">
      <c r="A9">
        <f t="shared" si="0"/>
        <v>5</v>
      </c>
      <c r="C9">
        <v>43</v>
      </c>
      <c r="D9">
        <v>246</v>
      </c>
      <c r="E9" s="3"/>
      <c r="H9" s="5" t="s">
        <v>24</v>
      </c>
      <c r="I9">
        <v>0.93</v>
      </c>
      <c r="L9" s="5" t="s">
        <v>24</v>
      </c>
      <c r="M9">
        <v>0.89</v>
      </c>
    </row>
    <row r="10" spans="1:13" x14ac:dyDescent="0.2">
      <c r="A10">
        <f t="shared" si="0"/>
        <v>6</v>
      </c>
      <c r="C10">
        <v>68</v>
      </c>
      <c r="D10">
        <v>630</v>
      </c>
    </row>
    <row r="11" spans="1:13" x14ac:dyDescent="0.2">
      <c r="A11">
        <f t="shared" si="0"/>
        <v>7</v>
      </c>
      <c r="C11">
        <v>50</v>
      </c>
      <c r="D11">
        <v>500</v>
      </c>
      <c r="H11" t="s">
        <v>35</v>
      </c>
      <c r="L11" t="s">
        <v>35</v>
      </c>
    </row>
    <row r="12" spans="1:13" x14ac:dyDescent="0.2">
      <c r="A12">
        <f t="shared" si="0"/>
        <v>8</v>
      </c>
      <c r="C12">
        <v>89</v>
      </c>
      <c r="D12">
        <v>478</v>
      </c>
    </row>
    <row r="13" spans="1:13" x14ac:dyDescent="0.2">
      <c r="A13">
        <f t="shared" si="0"/>
        <v>9</v>
      </c>
      <c r="C13">
        <v>27</v>
      </c>
      <c r="D13">
        <v>16</v>
      </c>
    </row>
    <row r="14" spans="1:13" x14ac:dyDescent="0.2">
      <c r="A14">
        <f t="shared" si="0"/>
        <v>10</v>
      </c>
      <c r="C14">
        <v>35</v>
      </c>
      <c r="D14">
        <v>250</v>
      </c>
    </row>
    <row r="15" spans="1:13" x14ac:dyDescent="0.2">
      <c r="A15">
        <f t="shared" si="0"/>
        <v>11</v>
      </c>
      <c r="C15">
        <v>18</v>
      </c>
      <c r="D15">
        <v>107</v>
      </c>
    </row>
    <row r="16" spans="1:13" x14ac:dyDescent="0.2">
      <c r="A16">
        <f t="shared" si="0"/>
        <v>12</v>
      </c>
    </row>
    <row r="17" spans="1:10" x14ac:dyDescent="0.2">
      <c r="A17">
        <f t="shared" si="0"/>
        <v>13</v>
      </c>
    </row>
    <row r="18" spans="1:10" x14ac:dyDescent="0.2">
      <c r="A18">
        <f t="shared" si="0"/>
        <v>14</v>
      </c>
      <c r="H18" s="1" t="s">
        <v>36</v>
      </c>
    </row>
    <row r="19" spans="1:10" x14ac:dyDescent="0.2">
      <c r="A19">
        <f t="shared" si="0"/>
        <v>15</v>
      </c>
      <c r="H19" s="1"/>
    </row>
    <row r="20" spans="1:10" x14ac:dyDescent="0.2">
      <c r="A20">
        <f t="shared" si="0"/>
        <v>16</v>
      </c>
      <c r="H20" s="5" t="s">
        <v>15</v>
      </c>
    </row>
    <row r="21" spans="1:10" x14ac:dyDescent="0.2">
      <c r="A21">
        <f t="shared" si="0"/>
        <v>17</v>
      </c>
      <c r="H21" s="5" t="s">
        <v>16</v>
      </c>
      <c r="J21">
        <v>-3.4</v>
      </c>
    </row>
    <row r="22" spans="1:10" x14ac:dyDescent="0.2">
      <c r="A22">
        <f t="shared" si="0"/>
        <v>18</v>
      </c>
      <c r="H22" s="5" t="s">
        <v>17</v>
      </c>
      <c r="J22">
        <v>10</v>
      </c>
    </row>
    <row r="23" spans="1:10" x14ac:dyDescent="0.2">
      <c r="A23">
        <f t="shared" si="0"/>
        <v>19</v>
      </c>
      <c r="H23" s="5" t="s">
        <v>21</v>
      </c>
      <c r="J23" s="2">
        <v>7.0000000000000001E-3</v>
      </c>
    </row>
    <row r="24" spans="1:10" x14ac:dyDescent="0.2">
      <c r="A24">
        <f t="shared" si="0"/>
        <v>20</v>
      </c>
    </row>
    <row r="25" spans="1:10" x14ac:dyDescent="0.2">
      <c r="A25">
        <f t="shared" si="0"/>
        <v>21</v>
      </c>
    </row>
    <row r="26" spans="1:10" x14ac:dyDescent="0.2">
      <c r="A26">
        <f t="shared" si="0"/>
        <v>22</v>
      </c>
    </row>
    <row r="27" spans="1:10" x14ac:dyDescent="0.2">
      <c r="A27">
        <f t="shared" si="0"/>
        <v>23</v>
      </c>
    </row>
    <row r="28" spans="1:10" x14ac:dyDescent="0.2">
      <c r="A28">
        <f t="shared" si="0"/>
        <v>24</v>
      </c>
    </row>
    <row r="29" spans="1:10" x14ac:dyDescent="0.2">
      <c r="A29">
        <f t="shared" si="0"/>
        <v>25</v>
      </c>
    </row>
    <row r="30" spans="1:10" x14ac:dyDescent="0.2">
      <c r="A30">
        <f t="shared" si="0"/>
        <v>26</v>
      </c>
    </row>
    <row r="31" spans="1:10" x14ac:dyDescent="0.2">
      <c r="A31">
        <f t="shared" si="0"/>
        <v>27</v>
      </c>
    </row>
    <row r="32" spans="1:10" x14ac:dyDescent="0.2">
      <c r="A32">
        <f t="shared" si="0"/>
        <v>28</v>
      </c>
    </row>
    <row r="33" spans="1:1" x14ac:dyDescent="0.2">
      <c r="A33">
        <f t="shared" si="0"/>
        <v>29</v>
      </c>
    </row>
    <row r="34" spans="1:1" x14ac:dyDescent="0.2">
      <c r="A34">
        <f t="shared" si="0"/>
        <v>30</v>
      </c>
    </row>
    <row r="35" spans="1:1" x14ac:dyDescent="0.2">
      <c r="A35">
        <f t="shared" si="0"/>
        <v>31</v>
      </c>
    </row>
    <row r="36" spans="1:1" x14ac:dyDescent="0.2">
      <c r="A36">
        <f t="shared" si="0"/>
        <v>32</v>
      </c>
    </row>
    <row r="37" spans="1:1" x14ac:dyDescent="0.2">
      <c r="A37">
        <f t="shared" si="0"/>
        <v>33</v>
      </c>
    </row>
    <row r="38" spans="1:1" x14ac:dyDescent="0.2">
      <c r="A38">
        <f t="shared" si="0"/>
        <v>34</v>
      </c>
    </row>
    <row r="39" spans="1:1" x14ac:dyDescent="0.2">
      <c r="A39">
        <f t="shared" si="0"/>
        <v>35</v>
      </c>
    </row>
    <row r="40" spans="1:1" x14ac:dyDescent="0.2">
      <c r="A40">
        <f t="shared" si="0"/>
        <v>36</v>
      </c>
    </row>
    <row r="41" spans="1:1" x14ac:dyDescent="0.2">
      <c r="A41">
        <f t="shared" si="0"/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2B</vt:lpstr>
      <vt:lpstr>Figure 2C</vt:lpstr>
      <vt:lpstr>Figure 2E</vt:lpstr>
      <vt:lpstr>Figure 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2020-03-05T15:58:29Z</dcterms:created>
  <dcterms:modified xsi:type="dcterms:W3CDTF">2020-03-05T19:55:41Z</dcterms:modified>
</cp:coreProperties>
</file>