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8125"/>
  <workbookPr autoCompressPictures="0"/>
  <bookViews>
    <workbookView xWindow="37200" yWindow="1900" windowWidth="25600" windowHeight="16060" tabRatio="704" activeTab="2"/>
  </bookViews>
  <sheets>
    <sheet name="Data for Fig. 5A" sheetId="6" r:id="rId1"/>
    <sheet name="Data for Fig. 5B Ar-PrRP" sheetId="2" r:id="rId2"/>
    <sheet name="Data for Fig. 5B other peptides" sheetId="3" r:id="rId3"/>
    <sheet name="Data for Fig 5 -fig sup2" sheetId="4" r:id="rId4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34" i="3" l="1"/>
  <c r="Q35" i="3"/>
  <c r="Q36" i="3"/>
  <c r="Q37" i="3"/>
  <c r="Q38" i="3"/>
  <c r="Q39" i="3"/>
  <c r="Q40" i="3"/>
  <c r="Q41" i="3"/>
  <c r="Q33" i="3"/>
  <c r="G34" i="3"/>
  <c r="G35" i="3"/>
  <c r="G36" i="3"/>
  <c r="G37" i="3"/>
  <c r="G38" i="3"/>
  <c r="G39" i="3"/>
  <c r="G40" i="3"/>
  <c r="G41" i="3"/>
  <c r="G42" i="3"/>
  <c r="G43" i="3"/>
  <c r="G33" i="3"/>
  <c r="G29" i="3"/>
  <c r="G30" i="3"/>
  <c r="AB4" i="4"/>
  <c r="AB5" i="4"/>
  <c r="AB6" i="4"/>
  <c r="AB7" i="4"/>
  <c r="AB8" i="4"/>
  <c r="AB9" i="4"/>
  <c r="AB10" i="4"/>
  <c r="AB11" i="4"/>
  <c r="AB12" i="4"/>
  <c r="AB13" i="4"/>
  <c r="AB3" i="4"/>
  <c r="W15" i="4"/>
  <c r="M15" i="4"/>
  <c r="Q4" i="4"/>
  <c r="Q5" i="4"/>
  <c r="Q6" i="4"/>
  <c r="Q7" i="4"/>
  <c r="Q8" i="4"/>
  <c r="Q9" i="4"/>
  <c r="Q10" i="4"/>
  <c r="Q11" i="4"/>
  <c r="Q12" i="4"/>
  <c r="Q13" i="4"/>
  <c r="Q3" i="4"/>
  <c r="C15" i="4"/>
  <c r="G4" i="4"/>
  <c r="G5" i="4"/>
  <c r="G6" i="4"/>
  <c r="G7" i="4"/>
  <c r="G8" i="4"/>
  <c r="G9" i="4"/>
  <c r="G10" i="4"/>
  <c r="G11" i="4"/>
  <c r="G12" i="4"/>
  <c r="G13" i="4"/>
  <c r="G3" i="4"/>
  <c r="AZ26" i="2"/>
  <c r="AP26" i="2"/>
  <c r="W26" i="2"/>
  <c r="N26" i="2"/>
  <c r="D15" i="2"/>
  <c r="G19" i="3"/>
  <c r="G20" i="3"/>
  <c r="G21" i="3"/>
  <c r="G22" i="3"/>
  <c r="G23" i="3"/>
  <c r="G24" i="3"/>
  <c r="G25" i="3"/>
  <c r="G26" i="3"/>
  <c r="G27" i="3"/>
  <c r="G28" i="3"/>
  <c r="G18" i="3"/>
  <c r="AS3" i="2"/>
  <c r="AS4" i="2"/>
  <c r="AS5" i="2"/>
  <c r="AS6" i="2"/>
  <c r="AS7" i="2"/>
  <c r="AS8" i="2"/>
  <c r="AS9" i="2"/>
  <c r="AS10" i="2"/>
  <c r="AS11" i="2"/>
  <c r="AS12" i="2"/>
  <c r="AS13" i="2"/>
  <c r="AS14" i="2"/>
  <c r="AS15" i="2"/>
  <c r="AS16" i="2"/>
  <c r="AS17" i="2"/>
  <c r="AS18" i="2"/>
  <c r="AS19" i="2"/>
  <c r="AS20" i="2"/>
  <c r="AS21" i="2"/>
  <c r="AS22" i="2"/>
  <c r="AS23" i="2"/>
  <c r="AI3" i="2"/>
  <c r="AI4" i="2"/>
  <c r="AI5" i="2"/>
  <c r="AI6" i="2"/>
  <c r="AI7" i="2"/>
  <c r="AI8" i="2"/>
  <c r="AI9" i="2"/>
  <c r="AI10" i="2"/>
  <c r="AI11" i="2"/>
  <c r="AI12" i="2"/>
  <c r="AI13" i="2"/>
  <c r="AI14" i="2"/>
  <c r="AI15" i="2"/>
  <c r="AI16" i="2"/>
  <c r="AI17" i="2"/>
  <c r="AI18" i="2"/>
  <c r="AI19" i="2"/>
  <c r="AI20" i="2"/>
  <c r="AI21" i="2"/>
  <c r="AI22" i="2"/>
  <c r="AI23" i="2"/>
  <c r="P23" i="2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3" i="2"/>
  <c r="Y23" i="2"/>
  <c r="Y4" i="2"/>
  <c r="Y5" i="2"/>
  <c r="Y6" i="2"/>
  <c r="Y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3" i="2"/>
  <c r="G4" i="2"/>
  <c r="G5" i="2"/>
  <c r="G6" i="2"/>
  <c r="G7" i="2"/>
  <c r="G8" i="2"/>
  <c r="G9" i="2"/>
  <c r="G10" i="2"/>
  <c r="G11" i="2"/>
  <c r="G12" i="2"/>
  <c r="G3" i="2"/>
</calcChain>
</file>

<file path=xl/sharedStrings.xml><?xml version="1.0" encoding="utf-8"?>
<sst xmlns="http://schemas.openxmlformats.org/spreadsheetml/2006/main" count="444" uniqueCount="67">
  <si>
    <t>Normalized</t>
  </si>
  <si>
    <t>normalized</t>
  </si>
  <si>
    <t>basal average</t>
  </si>
  <si>
    <t>positive control</t>
  </si>
  <si>
    <t xml:space="preserve">Basal media </t>
  </si>
  <si>
    <t>Basal media average</t>
  </si>
  <si>
    <t xml:space="preserve">Positive control </t>
  </si>
  <si>
    <t>BSA average</t>
  </si>
  <si>
    <t>Normalised</t>
  </si>
  <si>
    <t>10-5 M</t>
  </si>
  <si>
    <t>10-6 M</t>
  </si>
  <si>
    <t>3x10-6 M</t>
  </si>
  <si>
    <t>10-7 M</t>
  </si>
  <si>
    <t>3 x 10-7 M</t>
  </si>
  <si>
    <t>10-8 M</t>
  </si>
  <si>
    <t>3x10-7 M</t>
  </si>
  <si>
    <t>3 x 10-8 M</t>
  </si>
  <si>
    <t xml:space="preserve"> 3 x 10-9 M</t>
  </si>
  <si>
    <t>10-9 M</t>
  </si>
  <si>
    <t>3 x 10-10 M</t>
  </si>
  <si>
    <t>10-10 M</t>
  </si>
  <si>
    <t>3 x 10-11 M</t>
  </si>
  <si>
    <t>10-11 M</t>
  </si>
  <si>
    <t>3 x 10-12 M</t>
  </si>
  <si>
    <t>3 x 10-13 M</t>
  </si>
  <si>
    <t>10-13  M</t>
  </si>
  <si>
    <t>10-12 M</t>
  </si>
  <si>
    <t>3 x 10-14 M</t>
  </si>
  <si>
    <t>10-14 M</t>
  </si>
  <si>
    <t>3 x 10-15 M</t>
  </si>
  <si>
    <t>10-15 M</t>
  </si>
  <si>
    <t xml:space="preserve">For this initial experiment a smaller range of concentrations were tested. After this,  intermediate concentrations were aslo tested.  </t>
  </si>
  <si>
    <t xml:space="preserve"> The normalized data obtained by from this experiment were also included in the final graph</t>
  </si>
  <si>
    <t>3 x 10-9 M</t>
  </si>
  <si>
    <t>3 x 10-6 M</t>
  </si>
  <si>
    <t>3 x 10-5 M</t>
  </si>
  <si>
    <t>10-13 M</t>
  </si>
  <si>
    <t xml:space="preserve">The negative control was obtained independently for each experiment by the addition of the cell culture media with no peptide added. </t>
  </si>
  <si>
    <t>The data obtained by the addition of the LQ peptide and the LNPRFamide peptide at different concentrations is reported here.</t>
  </si>
  <si>
    <t xml:space="preserve">Normalisation was done using the basal average as the 0% and the positive control as the 100%. </t>
  </si>
  <si>
    <t>Figure 5 - source data for figure 5A</t>
  </si>
  <si>
    <t>Figure 5 - source data for figure 5B</t>
  </si>
  <si>
    <t>Figure 5 -source data for figure supplement 2</t>
  </si>
  <si>
    <t xml:space="preserve">ArPrRP + Ar-sNPF/PrRP receptor first replicate raw values </t>
  </si>
  <si>
    <t xml:space="preserve">ArPrRP + Ar-sNPF/PrRP receptor average values </t>
  </si>
  <si>
    <t xml:space="preserve">ArPrRP + Ar-sNPF/PrRP receptor second replicate raw values </t>
  </si>
  <si>
    <t xml:space="preserve">ArPrRP + Ar-sNPF/PrRP recepto average values </t>
  </si>
  <si>
    <t xml:space="preserve">ArPrRP + Ar-sNPF/PrRP receptor third replicate raw values </t>
  </si>
  <si>
    <t xml:space="preserve">ArPrRP + Ar-sNPF/PrRP receptor fouth replicate raw values </t>
  </si>
  <si>
    <t>ArPrRP + Ar-sNPF/PrRP receptor average value</t>
  </si>
  <si>
    <t>ArPrRP + Ar-sNPF/PrRP receptor fifth replicate</t>
  </si>
  <si>
    <t>ArPrRP + Ar-sNPF/PrRP receptor sixth replicate</t>
  </si>
  <si>
    <t>For this graph we used the raw data of the first, fifth, and sixth replicate, which were experiments with the closest raw luminescence values. Thus, there are 3 replicates for 10-5 M ArPrRP and basal media</t>
  </si>
  <si>
    <t xml:space="preserve">The positive control was obtained by the addition of the ArPrRP at the 10-5 M concentration. </t>
  </si>
  <si>
    <t>LQ+Ar-sNPF/PrRP receptor first replicate</t>
  </si>
  <si>
    <t>LQ+Ar-sNPF/PrRP receptor second replicate</t>
  </si>
  <si>
    <t>LQ+Ar-sNPF/PrRP receptor third replicate</t>
  </si>
  <si>
    <t>LQ+Ar-sNPF/PrRP receptor average values</t>
  </si>
  <si>
    <t>LNPRFa+Ar-sNPF/PrRP receptor first replicate</t>
  </si>
  <si>
    <t>LNPRFa+Ar-sNPF/PrRP receptor second replicate</t>
  </si>
  <si>
    <t xml:space="preserve">ArPrRP+empty pcDNA3.1 first replicate raw values </t>
  </si>
  <si>
    <t xml:space="preserve">ArPrRP+empty pcDNA3.1  average values </t>
  </si>
  <si>
    <t xml:space="preserve">ArPrRP+empty pcDNA3.1 second replicate raw values </t>
  </si>
  <si>
    <t xml:space="preserve">ArPrRP+empty pcDNA3.1third replicate raw values </t>
  </si>
  <si>
    <t xml:space="preserve">ArPrRP+empty pcDNA3.1 third replicate  average values </t>
  </si>
  <si>
    <t>LNPRFa+Ar-sNPF/PrRP receptor average</t>
  </si>
  <si>
    <t>LNPRFa+Ar-sNPF/PrRP receptor average 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</si>
</sst>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0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name val="Calibri"/>
      <family val="2"/>
      <scheme val="minor"/>
    </font>
    <font>
      <sz val="12"/>
      <name val="Calibri"/>
      <family val="2"/>
    </font>
    <font>
      <sz val="12"/>
      <color rgb="FF000000"/>
      <name val="Calibri"/>
      <family val="2"/>
    </font>
    <font>
      <i/>
      <sz val="12"/>
      <color rgb="FF0000FF"/>
      <name val="Calibri"/>
      <family val="2"/>
    </font>
    <font>
      <sz val="12"/>
      <color theme="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9E1F2"/>
        <bgColor rgb="FF000000"/>
      </patternFill>
    </fill>
  </fills>
  <borders count="1">
    <border>
      <left/>
      <right/>
      <top/>
      <bottom/>
      <diagonal/>
    </border>
  </borders>
  <cellStyleXfs count="20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7">
    <xf numFmtId="0" fontId="0" fillId="0" borderId="0" xfId="0"/>
    <xf numFmtId="0" fontId="3" fillId="0" borderId="0" xfId="0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0" fontId="0" fillId="0" borderId="0" xfId="0" applyFont="1"/>
    <xf numFmtId="0" fontId="0" fillId="3" borderId="0" xfId="0" applyFont="1" applyFill="1"/>
    <xf numFmtId="0" fontId="9" fillId="3" borderId="0" xfId="0" applyFont="1" applyFill="1"/>
    <xf numFmtId="0" fontId="9" fillId="0" borderId="0" xfId="0" applyFont="1"/>
    <xf numFmtId="0" fontId="9" fillId="0" borderId="0" xfId="0" applyFont="1" applyFill="1"/>
    <xf numFmtId="0" fontId="9" fillId="2" borderId="0" xfId="0" applyFont="1" applyFill="1"/>
    <xf numFmtId="0" fontId="0" fillId="0" borderId="0" xfId="0" applyFont="1" applyFill="1"/>
    <xf numFmtId="9" fontId="9" fillId="0" borderId="0" xfId="0" applyNumberFormat="1" applyFont="1"/>
    <xf numFmtId="0" fontId="6" fillId="0" borderId="0" xfId="0" applyFont="1"/>
    <xf numFmtId="0" fontId="6" fillId="3" borderId="0" xfId="0" applyFont="1" applyFill="1"/>
    <xf numFmtId="0" fontId="6" fillId="0" borderId="0" xfId="0" applyFont="1" applyFill="1"/>
    <xf numFmtId="0" fontId="6" fillId="2" borderId="0" xfId="0" applyFont="1" applyFill="1"/>
    <xf numFmtId="0" fontId="10" fillId="2" borderId="0" xfId="0" applyFont="1" applyFill="1"/>
    <xf numFmtId="0" fontId="11" fillId="0" borderId="0" xfId="0" applyFont="1"/>
    <xf numFmtId="0" fontId="10" fillId="0" borderId="0" xfId="0" applyFont="1"/>
    <xf numFmtId="0" fontId="12" fillId="0" borderId="0" xfId="0" applyFont="1"/>
    <xf numFmtId="0" fontId="9" fillId="6" borderId="0" xfId="0" applyFont="1" applyFill="1"/>
    <xf numFmtId="0" fontId="0" fillId="2" borderId="0" xfId="0" applyFont="1" applyFill="1"/>
    <xf numFmtId="0" fontId="0" fillId="5" borderId="0" xfId="0" applyFont="1" applyFill="1"/>
    <xf numFmtId="0" fontId="0" fillId="4" borderId="0" xfId="0" applyFont="1" applyFill="1"/>
    <xf numFmtId="0" fontId="9" fillId="5" borderId="0" xfId="0" applyFont="1" applyFill="1"/>
    <xf numFmtId="0" fontId="13" fillId="0" borderId="0" xfId="0" applyFont="1"/>
  </cellXfs>
  <cellStyles count="20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zoomScaleNormal="150" zoomScalePageLayoutView="150" workbookViewId="0">
      <selection activeCell="Q15" sqref="Q15"/>
    </sheetView>
  </sheetViews>
  <sheetFormatPr baseColWidth="10" defaultColWidth="10.6640625" defaultRowHeight="15" x14ac:dyDescent="0"/>
  <cols>
    <col min="1" max="1" width="18.1640625" style="5" customWidth="1"/>
    <col min="2" max="16384" width="10.6640625" style="5"/>
  </cols>
  <sheetData>
    <row r="1" spans="1:12" ht="20" customHeight="1">
      <c r="A1" s="3" t="s">
        <v>40</v>
      </c>
    </row>
    <row r="2" spans="1:12" ht="18" customHeight="1">
      <c r="A2" s="23" t="s">
        <v>43</v>
      </c>
      <c r="B2" s="23"/>
      <c r="C2" s="23"/>
      <c r="D2" s="23"/>
      <c r="E2" s="6" t="s">
        <v>50</v>
      </c>
      <c r="F2" s="6"/>
      <c r="G2" s="6"/>
      <c r="H2" s="6"/>
      <c r="I2" s="24" t="s">
        <v>51</v>
      </c>
      <c r="J2" s="24"/>
      <c r="K2" s="24"/>
      <c r="L2" s="24"/>
    </row>
    <row r="3" spans="1:12" ht="18" customHeight="1">
      <c r="A3" s="25" t="s">
        <v>9</v>
      </c>
      <c r="B3" s="25">
        <v>368977</v>
      </c>
      <c r="C3" s="25">
        <v>363116</v>
      </c>
      <c r="D3" s="25">
        <v>348521</v>
      </c>
      <c r="E3" s="6" t="s">
        <v>9</v>
      </c>
      <c r="F3" s="6">
        <v>193834</v>
      </c>
      <c r="G3" s="6">
        <v>208181</v>
      </c>
      <c r="H3" s="6">
        <v>214167</v>
      </c>
      <c r="I3" s="24" t="s">
        <v>9</v>
      </c>
      <c r="J3" s="24">
        <v>316758</v>
      </c>
      <c r="K3" s="24">
        <v>295795</v>
      </c>
      <c r="L3" s="24">
        <v>353704</v>
      </c>
    </row>
    <row r="4" spans="1:12" ht="16" customHeight="1">
      <c r="J4" s="1"/>
      <c r="K4" s="1"/>
      <c r="L4" s="1"/>
    </row>
    <row r="5" spans="1:12" ht="16" customHeight="1">
      <c r="A5" s="23" t="s">
        <v>43</v>
      </c>
      <c r="B5" s="23"/>
      <c r="C5" s="23"/>
      <c r="D5" s="23"/>
      <c r="E5" s="6" t="s">
        <v>50</v>
      </c>
      <c r="F5" s="6"/>
      <c r="G5" s="6"/>
      <c r="H5" s="6"/>
      <c r="I5" s="24" t="s">
        <v>51</v>
      </c>
      <c r="J5" s="24"/>
      <c r="K5" s="24"/>
      <c r="L5" s="24"/>
    </row>
    <row r="6" spans="1:12">
      <c r="A6" s="23" t="s">
        <v>4</v>
      </c>
      <c r="B6" s="25">
        <v>75600</v>
      </c>
      <c r="C6" s="25">
        <v>66981</v>
      </c>
      <c r="D6" s="25">
        <v>70065</v>
      </c>
      <c r="E6" s="6" t="s">
        <v>4</v>
      </c>
      <c r="F6" s="6">
        <v>64456</v>
      </c>
      <c r="G6" s="6">
        <v>69792</v>
      </c>
      <c r="H6" s="6">
        <v>65553</v>
      </c>
      <c r="I6" s="24" t="s">
        <v>4</v>
      </c>
      <c r="J6" s="24">
        <v>104221</v>
      </c>
      <c r="K6" s="24">
        <v>109271</v>
      </c>
      <c r="L6" s="24">
        <v>113308</v>
      </c>
    </row>
    <row r="7" spans="1:12">
      <c r="F7" s="26"/>
      <c r="G7" s="26"/>
      <c r="H7" s="26"/>
      <c r="J7" s="26"/>
      <c r="K7" s="26"/>
      <c r="L7" s="26"/>
    </row>
    <row r="8" spans="1:12">
      <c r="A8" s="5" t="s">
        <v>52</v>
      </c>
    </row>
  </sheetData>
  <pageMargins left="0.7" right="0.7" top="0.75" bottom="0.75" header="0.3" footer="0.3"/>
  <pageSetup orientation="portrait" horizontalDpi="300" verticalDpi="30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6"/>
  <sheetViews>
    <sheetView topLeftCell="AV1" workbookViewId="0">
      <selection activeCell="K2" sqref="K2"/>
    </sheetView>
  </sheetViews>
  <sheetFormatPr baseColWidth="10" defaultColWidth="10.6640625" defaultRowHeight="15" x14ac:dyDescent="0"/>
  <cols>
    <col min="1" max="16384" width="10.6640625" style="5"/>
  </cols>
  <sheetData>
    <row r="1" spans="1:57">
      <c r="A1" s="3" t="s">
        <v>41</v>
      </c>
    </row>
    <row r="2" spans="1:57">
      <c r="A2" s="6" t="s">
        <v>43</v>
      </c>
      <c r="B2" s="6"/>
      <c r="C2" s="6"/>
      <c r="D2" s="6"/>
      <c r="F2" s="5" t="s">
        <v>44</v>
      </c>
      <c r="I2" s="5" t="s">
        <v>0</v>
      </c>
      <c r="K2" s="6" t="s">
        <v>45</v>
      </c>
      <c r="L2" s="6"/>
      <c r="M2" s="6"/>
      <c r="N2" s="6"/>
      <c r="P2" s="5" t="s">
        <v>46</v>
      </c>
      <c r="R2" s="5" t="s">
        <v>0</v>
      </c>
      <c r="T2" s="6" t="s">
        <v>47</v>
      </c>
      <c r="U2" s="6"/>
      <c r="V2" s="6"/>
      <c r="W2" s="6"/>
      <c r="Y2" s="5" t="s">
        <v>44</v>
      </c>
      <c r="AA2" s="5" t="s">
        <v>0</v>
      </c>
      <c r="AC2" s="6" t="s">
        <v>48</v>
      </c>
      <c r="AD2" s="6"/>
      <c r="AE2" s="6"/>
      <c r="AF2" s="6"/>
      <c r="AH2" s="5" t="s">
        <v>49</v>
      </c>
      <c r="AK2" s="5" t="s">
        <v>1</v>
      </c>
      <c r="AM2" s="6" t="s">
        <v>50</v>
      </c>
      <c r="AN2" s="6"/>
      <c r="AO2" s="6"/>
      <c r="AR2" s="5" t="s">
        <v>49</v>
      </c>
      <c r="AU2" s="5" t="s">
        <v>1</v>
      </c>
      <c r="AW2" s="6" t="s">
        <v>51</v>
      </c>
      <c r="AX2" s="6"/>
      <c r="AY2" s="6"/>
      <c r="BB2" s="5" t="s">
        <v>49</v>
      </c>
      <c r="BE2" s="5" t="s">
        <v>1</v>
      </c>
    </row>
    <row r="3" spans="1:57">
      <c r="A3" s="7" t="s">
        <v>9</v>
      </c>
      <c r="B3" s="8">
        <v>368977</v>
      </c>
      <c r="C3" s="8">
        <v>363116</v>
      </c>
      <c r="D3" s="8">
        <v>348521</v>
      </c>
      <c r="F3" s="8">
        <v>-5</v>
      </c>
      <c r="G3" s="8">
        <f>AVERAGE(B3:D3)</f>
        <v>360204.66666666669</v>
      </c>
      <c r="H3" s="8"/>
      <c r="I3" s="10">
        <v>94.245313659507502</v>
      </c>
      <c r="K3" s="7" t="s">
        <v>9</v>
      </c>
      <c r="L3" s="8">
        <v>121896</v>
      </c>
      <c r="M3" s="8">
        <v>104781</v>
      </c>
      <c r="N3" s="8">
        <v>113063</v>
      </c>
      <c r="P3" s="5">
        <f>AVERAGE((L3:N3))</f>
        <v>113246.66666666667</v>
      </c>
      <c r="R3" s="10">
        <v>91.789143672602407</v>
      </c>
      <c r="S3" s="8"/>
      <c r="T3" s="7" t="s">
        <v>9</v>
      </c>
      <c r="U3" s="8">
        <v>132764</v>
      </c>
      <c r="V3" s="8">
        <v>158552</v>
      </c>
      <c r="W3" s="8">
        <v>149765</v>
      </c>
      <c r="Y3" s="8">
        <f>AVERAGE(U3:W3)</f>
        <v>147027</v>
      </c>
      <c r="Z3" s="8"/>
      <c r="AA3" s="10">
        <v>89.349972951892596</v>
      </c>
      <c r="AC3" s="7" t="s">
        <v>9</v>
      </c>
      <c r="AD3" s="5">
        <v>116481</v>
      </c>
      <c r="AE3" s="5">
        <v>124527</v>
      </c>
      <c r="AF3" s="5">
        <v>111666</v>
      </c>
      <c r="AH3" s="5">
        <v>-5</v>
      </c>
      <c r="AI3" s="5">
        <f t="shared" ref="AI3:AI23" si="0">AVERAGE(AD3:AF3)</f>
        <v>117558</v>
      </c>
      <c r="AK3" s="10">
        <v>93.56429</v>
      </c>
      <c r="AM3" s="21" t="s">
        <v>9</v>
      </c>
      <c r="AN3" s="5">
        <v>193834</v>
      </c>
      <c r="AO3" s="5">
        <v>208181</v>
      </c>
      <c r="AP3" s="5">
        <v>214167</v>
      </c>
      <c r="AR3" s="21" t="s">
        <v>9</v>
      </c>
      <c r="AS3" s="5">
        <f t="shared" ref="AS3:AS23" si="1">AVERAGE(AN3:AP3)</f>
        <v>205394</v>
      </c>
      <c r="AU3" s="10">
        <v>84.521167582250996</v>
      </c>
      <c r="AW3" s="21" t="s">
        <v>9</v>
      </c>
      <c r="AX3" s="5">
        <v>316758</v>
      </c>
      <c r="AY3" s="5">
        <v>295795</v>
      </c>
      <c r="AZ3" s="5">
        <v>353704</v>
      </c>
      <c r="BB3" s="21" t="s">
        <v>9</v>
      </c>
      <c r="BC3" s="5">
        <v>322085.7</v>
      </c>
      <c r="BE3" s="22">
        <v>79.748059999999995</v>
      </c>
    </row>
    <row r="4" spans="1:57">
      <c r="A4" s="7" t="s">
        <v>10</v>
      </c>
      <c r="B4" s="8">
        <v>350773</v>
      </c>
      <c r="C4" s="8">
        <v>360999</v>
      </c>
      <c r="D4" s="8">
        <v>315564</v>
      </c>
      <c r="F4" s="8">
        <v>-6</v>
      </c>
      <c r="G4" s="8">
        <f t="shared" ref="G4:G12" si="2">AVERAGE(B4:D4)</f>
        <v>342445.33333333331</v>
      </c>
      <c r="H4" s="8"/>
      <c r="I4" s="10">
        <v>89.437290348011103</v>
      </c>
      <c r="K4" s="7" t="s">
        <v>11</v>
      </c>
      <c r="L4" s="9">
        <v>121906</v>
      </c>
      <c r="M4" s="8">
        <v>108102</v>
      </c>
      <c r="N4" s="8">
        <v>80308</v>
      </c>
      <c r="P4" s="5">
        <f t="shared" ref="P4:P22" si="3">AVERAGE((L4:N4))</f>
        <v>103438.66666666667</v>
      </c>
      <c r="R4" s="10">
        <v>82.489111433502103</v>
      </c>
      <c r="S4" s="8"/>
      <c r="T4" s="7" t="s">
        <v>11</v>
      </c>
      <c r="U4" s="8">
        <v>161022</v>
      </c>
      <c r="V4" s="8">
        <v>151119</v>
      </c>
      <c r="W4" s="9">
        <v>162186</v>
      </c>
      <c r="Y4" s="8">
        <f t="shared" ref="Y4:Y22" si="4">AVERAGE(U4:W4)</f>
        <v>158109</v>
      </c>
      <c r="Z4" s="8"/>
      <c r="AA4" s="10">
        <v>97.135684393750694</v>
      </c>
      <c r="AC4" s="7" t="s">
        <v>11</v>
      </c>
      <c r="AD4" s="5">
        <v>141516</v>
      </c>
      <c r="AE4" s="5">
        <v>103785</v>
      </c>
      <c r="AF4" s="5">
        <v>120791</v>
      </c>
      <c r="AH4" s="5">
        <v>-5.3</v>
      </c>
      <c r="AI4" s="5">
        <f t="shared" si="0"/>
        <v>122030.66666666667</v>
      </c>
      <c r="AK4" s="10">
        <v>98.767340000000004</v>
      </c>
      <c r="AM4" s="21" t="s">
        <v>11</v>
      </c>
      <c r="AN4" s="5">
        <v>215695</v>
      </c>
      <c r="AO4" s="5">
        <v>221538</v>
      </c>
      <c r="AP4" s="5">
        <v>230922</v>
      </c>
      <c r="AR4" s="21" t="s">
        <v>11</v>
      </c>
      <c r="AS4" s="5">
        <f t="shared" si="1"/>
        <v>222718.33333333334</v>
      </c>
      <c r="AU4" s="10">
        <v>95.025729314463803</v>
      </c>
      <c r="AW4" s="21" t="s">
        <v>11</v>
      </c>
      <c r="AX4" s="5">
        <v>360622</v>
      </c>
      <c r="AY4" s="5">
        <v>386288</v>
      </c>
      <c r="AZ4" s="5">
        <v>364903</v>
      </c>
      <c r="BB4" s="21" t="s">
        <v>11</v>
      </c>
      <c r="BC4" s="5">
        <v>370604.3</v>
      </c>
      <c r="BE4" s="22">
        <v>97.900700000000001</v>
      </c>
    </row>
    <row r="5" spans="1:57">
      <c r="A5" s="7" t="s">
        <v>12</v>
      </c>
      <c r="B5" s="8">
        <v>361074</v>
      </c>
      <c r="C5" s="9">
        <v>381297</v>
      </c>
      <c r="D5" s="8">
        <v>353997</v>
      </c>
      <c r="F5" s="8">
        <v>-7</v>
      </c>
      <c r="G5" s="8">
        <f t="shared" si="2"/>
        <v>365456</v>
      </c>
      <c r="H5" s="8"/>
      <c r="I5" s="10">
        <v>95.955996129952794</v>
      </c>
      <c r="K5" s="7" t="s">
        <v>10</v>
      </c>
      <c r="L5" s="8">
        <v>100753</v>
      </c>
      <c r="M5" s="8">
        <v>119854</v>
      </c>
      <c r="N5" s="8">
        <v>88796</v>
      </c>
      <c r="P5" s="5">
        <f t="shared" si="3"/>
        <v>103134.33333333333</v>
      </c>
      <c r="R5" s="10">
        <v>82.200539815288906</v>
      </c>
      <c r="S5" s="8"/>
      <c r="T5" s="7" t="s">
        <v>10</v>
      </c>
      <c r="U5" s="8">
        <v>159067</v>
      </c>
      <c r="V5" s="8">
        <v>122069</v>
      </c>
      <c r="W5" s="8">
        <v>147168</v>
      </c>
      <c r="Y5" s="8">
        <f t="shared" si="4"/>
        <v>142768</v>
      </c>
      <c r="Z5" s="8"/>
      <c r="AA5" s="10">
        <v>86.357792386031406</v>
      </c>
      <c r="AC5" s="7" t="s">
        <v>10</v>
      </c>
      <c r="AD5" s="5">
        <v>115618</v>
      </c>
      <c r="AE5" s="5">
        <v>109908</v>
      </c>
      <c r="AF5" s="5">
        <v>111928</v>
      </c>
      <c r="AH5" s="5">
        <v>-6</v>
      </c>
      <c r="AI5" s="5">
        <f t="shared" si="0"/>
        <v>112484.66666666667</v>
      </c>
      <c r="AK5" s="10">
        <v>87.662559999999999</v>
      </c>
      <c r="AM5" s="21" t="s">
        <v>10</v>
      </c>
      <c r="AN5" s="5">
        <v>198909</v>
      </c>
      <c r="AO5" s="5">
        <v>200035</v>
      </c>
      <c r="AP5" s="5">
        <v>201543</v>
      </c>
      <c r="AR5" s="21" t="s">
        <v>10</v>
      </c>
      <c r="AS5" s="5">
        <f t="shared" si="1"/>
        <v>200162.33333333334</v>
      </c>
      <c r="AU5" s="10">
        <v>81.3489609027298</v>
      </c>
      <c r="AW5" s="21" t="s">
        <v>10</v>
      </c>
      <c r="AX5" s="5">
        <v>291379</v>
      </c>
      <c r="AY5" s="5">
        <v>332308</v>
      </c>
      <c r="AZ5" s="5">
        <v>378007</v>
      </c>
      <c r="BB5" s="21" t="s">
        <v>10</v>
      </c>
      <c r="BC5" s="5">
        <v>333898</v>
      </c>
      <c r="BE5" s="22">
        <v>84.167490000000001</v>
      </c>
    </row>
    <row r="6" spans="1:57">
      <c r="A6" s="7" t="s">
        <v>14</v>
      </c>
      <c r="B6" s="8">
        <v>333829</v>
      </c>
      <c r="C6" s="8">
        <v>335387</v>
      </c>
      <c r="D6" s="9">
        <v>377870</v>
      </c>
      <c r="F6" s="8">
        <v>-8</v>
      </c>
      <c r="G6" s="8">
        <f t="shared" si="2"/>
        <v>349028.66666666669</v>
      </c>
      <c r="H6" s="8"/>
      <c r="I6" s="10">
        <v>90.604602587198201</v>
      </c>
      <c r="K6" s="7" t="s">
        <v>15</v>
      </c>
      <c r="L6" s="8">
        <v>109309</v>
      </c>
      <c r="M6" s="8">
        <v>121291</v>
      </c>
      <c r="N6" s="8">
        <v>100705</v>
      </c>
      <c r="P6" s="5">
        <f t="shared" si="3"/>
        <v>110435</v>
      </c>
      <c r="R6" s="10">
        <v>89.123096470766697</v>
      </c>
      <c r="S6" s="8"/>
      <c r="T6" s="7" t="s">
        <v>15</v>
      </c>
      <c r="U6" s="8">
        <v>157489</v>
      </c>
      <c r="V6" s="8">
        <v>136501</v>
      </c>
      <c r="W6" s="8">
        <v>161151</v>
      </c>
      <c r="Y6" s="8">
        <f t="shared" si="4"/>
        <v>151713.66666666666</v>
      </c>
      <c r="Z6" s="8"/>
      <c r="AA6" s="10">
        <v>92.642612777769202</v>
      </c>
      <c r="AC6" s="7" t="s">
        <v>15</v>
      </c>
      <c r="AD6" s="5">
        <v>102557</v>
      </c>
      <c r="AE6" s="5">
        <v>125788</v>
      </c>
      <c r="AF6" s="5">
        <v>105731</v>
      </c>
      <c r="AH6" s="5">
        <v>-6.3</v>
      </c>
      <c r="AI6" s="5">
        <f t="shared" si="0"/>
        <v>111358.66666666667</v>
      </c>
      <c r="AK6" s="10">
        <v>86.352699999999999</v>
      </c>
      <c r="AM6" s="21" t="s">
        <v>15</v>
      </c>
      <c r="AN6" s="5">
        <v>220907</v>
      </c>
      <c r="AO6" s="5">
        <v>223871</v>
      </c>
      <c r="AP6" s="5">
        <v>218661</v>
      </c>
      <c r="AR6" s="21" t="s">
        <v>15</v>
      </c>
      <c r="AS6" s="5">
        <f t="shared" si="1"/>
        <v>221146.33333333334</v>
      </c>
      <c r="AU6" s="10">
        <v>94.072551448563601</v>
      </c>
      <c r="AW6" s="21" t="s">
        <v>15</v>
      </c>
      <c r="AX6" s="5">
        <v>389190</v>
      </c>
      <c r="AY6" s="5">
        <v>375687</v>
      </c>
      <c r="AZ6" s="5">
        <v>363769</v>
      </c>
      <c r="BB6" s="21" t="s">
        <v>15</v>
      </c>
      <c r="BC6" s="5">
        <v>376215.3</v>
      </c>
      <c r="BE6" s="22">
        <v>99.999979999999994</v>
      </c>
    </row>
    <row r="7" spans="1:57">
      <c r="A7" s="7" t="s">
        <v>18</v>
      </c>
      <c r="B7" s="8">
        <v>353887</v>
      </c>
      <c r="C7" s="8">
        <v>345228</v>
      </c>
      <c r="D7" s="8">
        <v>290852</v>
      </c>
      <c r="F7" s="8">
        <v>-9</v>
      </c>
      <c r="G7" s="8">
        <f t="shared" si="2"/>
        <v>329989</v>
      </c>
      <c r="H7" s="8"/>
      <c r="I7" s="10">
        <v>84.402211269394996</v>
      </c>
      <c r="K7" s="7" t="s">
        <v>12</v>
      </c>
      <c r="L7" s="8">
        <v>95803</v>
      </c>
      <c r="M7" s="8">
        <v>106732</v>
      </c>
      <c r="N7" s="8">
        <v>92303</v>
      </c>
      <c r="P7" s="5">
        <f t="shared" si="3"/>
        <v>98279.333333333328</v>
      </c>
      <c r="R7" s="10">
        <v>77.596985957027201</v>
      </c>
      <c r="S7" s="8"/>
      <c r="T7" s="7" t="s">
        <v>12</v>
      </c>
      <c r="U7" s="8">
        <v>117703</v>
      </c>
      <c r="V7" s="8">
        <v>141281</v>
      </c>
      <c r="W7" s="8">
        <v>137968</v>
      </c>
      <c r="Y7" s="8">
        <f t="shared" si="4"/>
        <v>132317.33333333334</v>
      </c>
      <c r="Z7" s="8"/>
      <c r="AA7" s="10">
        <v>79.015627135965104</v>
      </c>
      <c r="AC7" s="7" t="s">
        <v>12</v>
      </c>
      <c r="AD7" s="5">
        <v>121721</v>
      </c>
      <c r="AE7" s="5">
        <v>127962</v>
      </c>
      <c r="AF7" s="5">
        <v>119588</v>
      </c>
      <c r="AH7" s="5">
        <v>-7</v>
      </c>
      <c r="AI7" s="5">
        <f t="shared" si="0"/>
        <v>123090.33333333333</v>
      </c>
      <c r="AK7" s="10">
        <v>99.999949999999998</v>
      </c>
      <c r="AM7" s="21" t="s">
        <v>12</v>
      </c>
      <c r="AN7" s="5">
        <v>205796</v>
      </c>
      <c r="AO7" s="5">
        <v>203073</v>
      </c>
      <c r="AP7" s="5">
        <v>197384</v>
      </c>
      <c r="AR7" s="21" t="s">
        <v>12</v>
      </c>
      <c r="AS7" s="5">
        <f t="shared" si="1"/>
        <v>202084.33333333334</v>
      </c>
      <c r="AU7" s="10">
        <v>82.514360303658705</v>
      </c>
      <c r="AW7" s="21" t="s">
        <v>12</v>
      </c>
      <c r="AX7" s="5">
        <v>275839</v>
      </c>
      <c r="AY7" s="5">
        <v>314270</v>
      </c>
      <c r="AZ7" s="5">
        <v>306406</v>
      </c>
      <c r="BB7" s="21" t="s">
        <v>12</v>
      </c>
      <c r="BC7" s="5">
        <v>298838.3</v>
      </c>
      <c r="BE7" s="22">
        <v>71.050349999999995</v>
      </c>
    </row>
    <row r="8" spans="1:57">
      <c r="A8" s="7" t="s">
        <v>20</v>
      </c>
      <c r="B8" s="8">
        <v>289510</v>
      </c>
      <c r="C8" s="8">
        <v>297489</v>
      </c>
      <c r="D8" s="8">
        <v>280066</v>
      </c>
      <c r="F8" s="8">
        <v>-10</v>
      </c>
      <c r="G8" s="8">
        <f t="shared" si="2"/>
        <v>289021.66666666669</v>
      </c>
      <c r="H8" s="8"/>
      <c r="I8" s="10">
        <v>71.056629312675696</v>
      </c>
      <c r="K8" s="7" t="s">
        <v>16</v>
      </c>
      <c r="L8" s="8">
        <v>118452</v>
      </c>
      <c r="M8" s="8">
        <v>110874</v>
      </c>
      <c r="N8" s="8">
        <v>104685</v>
      </c>
      <c r="P8" s="5">
        <f t="shared" si="3"/>
        <v>111337</v>
      </c>
      <c r="R8" s="10">
        <v>89.978380838595896</v>
      </c>
      <c r="S8" s="8"/>
      <c r="T8" s="7" t="s">
        <v>16</v>
      </c>
      <c r="U8" s="8">
        <v>134893</v>
      </c>
      <c r="V8" s="8">
        <v>151900</v>
      </c>
      <c r="W8" s="8">
        <v>130497</v>
      </c>
      <c r="Y8" s="8">
        <f t="shared" si="4"/>
        <v>139096.66666666666</v>
      </c>
      <c r="Z8" s="8"/>
      <c r="AA8" s="10">
        <v>83.778479835888405</v>
      </c>
      <c r="AC8" s="7" t="s">
        <v>16</v>
      </c>
      <c r="AD8" s="5">
        <v>83332</v>
      </c>
      <c r="AE8" s="5">
        <v>91374</v>
      </c>
      <c r="AF8" s="5">
        <v>94845</v>
      </c>
      <c r="AH8" s="5">
        <v>-7.3</v>
      </c>
      <c r="AI8" s="5">
        <f t="shared" si="0"/>
        <v>89850.333333333328</v>
      </c>
      <c r="AK8" s="10">
        <v>61.3322</v>
      </c>
      <c r="AM8" s="21" t="s">
        <v>16</v>
      </c>
      <c r="AN8" s="5">
        <v>192276</v>
      </c>
      <c r="AO8" s="5">
        <v>220849</v>
      </c>
      <c r="AP8" s="5">
        <v>197707</v>
      </c>
      <c r="AR8" s="21" t="s">
        <v>16</v>
      </c>
      <c r="AS8" s="5">
        <f t="shared" si="1"/>
        <v>203610.66666666666</v>
      </c>
      <c r="AU8" s="10">
        <v>83.439848352554506</v>
      </c>
      <c r="AW8" s="21" t="s">
        <v>16</v>
      </c>
      <c r="AX8" s="5">
        <v>340129</v>
      </c>
      <c r="AY8" s="5">
        <v>358001</v>
      </c>
      <c r="AZ8" s="5">
        <v>359360</v>
      </c>
      <c r="BB8" s="21" t="s">
        <v>16</v>
      </c>
      <c r="BC8" s="5">
        <v>352496.7</v>
      </c>
      <c r="BE8" s="22">
        <v>91.125960000000006</v>
      </c>
    </row>
    <row r="9" spans="1:57">
      <c r="A9" s="7" t="s">
        <v>22</v>
      </c>
      <c r="B9" s="8">
        <v>245204</v>
      </c>
      <c r="C9" s="8">
        <v>208810</v>
      </c>
      <c r="D9" s="8">
        <v>183450</v>
      </c>
      <c r="F9" s="8">
        <v>-11</v>
      </c>
      <c r="G9" s="8">
        <f t="shared" si="2"/>
        <v>212488</v>
      </c>
      <c r="H9" s="8"/>
      <c r="I9" s="10">
        <v>46.124903493141097</v>
      </c>
      <c r="K9" s="7" t="s">
        <v>14</v>
      </c>
      <c r="L9" s="8">
        <v>101773</v>
      </c>
      <c r="M9" s="8">
        <v>113308</v>
      </c>
      <c r="N9" s="8">
        <v>76131</v>
      </c>
      <c r="P9" s="5">
        <f t="shared" si="3"/>
        <v>97070.666666666672</v>
      </c>
      <c r="R9" s="10">
        <v>76.450917553241894</v>
      </c>
      <c r="S9" s="8"/>
      <c r="T9" s="7" t="s">
        <v>14</v>
      </c>
      <c r="U9" s="8">
        <v>152184</v>
      </c>
      <c r="V9" s="8">
        <v>143017</v>
      </c>
      <c r="W9" s="8">
        <v>120328</v>
      </c>
      <c r="Y9" s="8">
        <f t="shared" si="4"/>
        <v>138509.66666666666</v>
      </c>
      <c r="Z9" s="8"/>
      <c r="AA9" s="10">
        <v>83.366080213404103</v>
      </c>
      <c r="AC9" s="7" t="s">
        <v>14</v>
      </c>
      <c r="AD9" s="5">
        <v>103223</v>
      </c>
      <c r="AE9" s="5">
        <v>98112</v>
      </c>
      <c r="AF9" s="5">
        <v>108769</v>
      </c>
      <c r="AH9" s="5">
        <v>-8</v>
      </c>
      <c r="AI9" s="5">
        <f t="shared" si="0"/>
        <v>103368</v>
      </c>
      <c r="AK9" s="10">
        <v>77.057180000000002</v>
      </c>
      <c r="AM9" s="21" t="s">
        <v>14</v>
      </c>
      <c r="AN9" s="5">
        <v>165682</v>
      </c>
      <c r="AO9" s="5">
        <v>165668</v>
      </c>
      <c r="AP9" s="5">
        <v>209684</v>
      </c>
      <c r="AR9" s="21" t="s">
        <v>14</v>
      </c>
      <c r="AS9" s="5">
        <f t="shared" si="1"/>
        <v>180344.66666666666</v>
      </c>
      <c r="AU9" s="10">
        <v>69.332573398333807</v>
      </c>
      <c r="AW9" s="21" t="s">
        <v>14</v>
      </c>
      <c r="AX9" s="5">
        <v>275419</v>
      </c>
      <c r="AY9" s="5">
        <v>283109</v>
      </c>
      <c r="AZ9" s="5">
        <v>298039</v>
      </c>
      <c r="BB9" s="21" t="s">
        <v>14</v>
      </c>
      <c r="BC9" s="5">
        <v>285522.3</v>
      </c>
      <c r="BE9" s="22">
        <v>66.068330000000003</v>
      </c>
    </row>
    <row r="10" spans="1:57">
      <c r="A10" s="7" t="s">
        <v>26</v>
      </c>
      <c r="B10" s="8">
        <v>182648</v>
      </c>
      <c r="C10" s="8">
        <v>150841</v>
      </c>
      <c r="D10" s="8">
        <v>178001</v>
      </c>
      <c r="F10" s="8">
        <v>-12</v>
      </c>
      <c r="G10" s="8">
        <f t="shared" si="2"/>
        <v>170496.66666666666</v>
      </c>
      <c r="H10" s="8"/>
      <c r="I10" s="10">
        <v>32.445741710183</v>
      </c>
      <c r="K10" s="7" t="s">
        <v>17</v>
      </c>
      <c r="L10" s="8">
        <v>107353</v>
      </c>
      <c r="M10" s="8">
        <v>84539</v>
      </c>
      <c r="N10" s="8">
        <v>75869</v>
      </c>
      <c r="P10" s="5">
        <f t="shared" si="3"/>
        <v>89253.666666666672</v>
      </c>
      <c r="R10" s="10">
        <v>69.038769101667</v>
      </c>
      <c r="S10" s="8"/>
      <c r="T10" s="7" t="s">
        <v>17</v>
      </c>
      <c r="U10" s="8">
        <v>126885</v>
      </c>
      <c r="V10" s="8">
        <v>123609</v>
      </c>
      <c r="W10" s="8">
        <v>126220</v>
      </c>
      <c r="Y10" s="8">
        <f t="shared" si="4"/>
        <v>125571.33333333333</v>
      </c>
      <c r="Z10" s="8"/>
      <c r="AA10" s="10">
        <v>74.276192973650097</v>
      </c>
      <c r="AC10" s="7" t="s">
        <v>17</v>
      </c>
      <c r="AD10" s="5">
        <v>69880</v>
      </c>
      <c r="AE10" s="5">
        <v>79832</v>
      </c>
      <c r="AF10" s="5">
        <v>88356</v>
      </c>
      <c r="AH10" s="5">
        <v>-8.3000000000000007</v>
      </c>
      <c r="AI10" s="5">
        <f t="shared" si="0"/>
        <v>79356</v>
      </c>
      <c r="AK10" s="10">
        <v>49.124229999999997</v>
      </c>
      <c r="AM10" s="21" t="s">
        <v>17</v>
      </c>
      <c r="AN10" s="5">
        <v>174618</v>
      </c>
      <c r="AO10" s="5">
        <v>182991</v>
      </c>
      <c r="AP10" s="5">
        <v>189542</v>
      </c>
      <c r="AR10" s="21" t="s">
        <v>17</v>
      </c>
      <c r="AS10" s="5">
        <f t="shared" si="1"/>
        <v>182383.66666666666</v>
      </c>
      <c r="AU10" s="10">
        <v>70.568915426686601</v>
      </c>
      <c r="AW10" s="21" t="s">
        <v>17</v>
      </c>
      <c r="AX10" s="5">
        <v>306283</v>
      </c>
      <c r="AY10" s="5">
        <v>296587</v>
      </c>
      <c r="AZ10" s="5">
        <v>287246</v>
      </c>
      <c r="BB10" s="21" t="s">
        <v>17</v>
      </c>
      <c r="BC10" s="5">
        <v>296705.3</v>
      </c>
      <c r="BE10" s="22">
        <v>70.252300000000005</v>
      </c>
    </row>
    <row r="11" spans="1:57">
      <c r="A11" s="7" t="s">
        <v>36</v>
      </c>
      <c r="B11" s="8">
        <v>112641</v>
      </c>
      <c r="C11" s="8">
        <v>91771</v>
      </c>
      <c r="D11" s="8">
        <v>89924</v>
      </c>
      <c r="F11" s="8">
        <v>-13</v>
      </c>
      <c r="G11" s="8">
        <f t="shared" si="2"/>
        <v>98112</v>
      </c>
      <c r="H11" s="8"/>
      <c r="I11" s="10">
        <v>8.86560055770377</v>
      </c>
      <c r="K11" s="7" t="s">
        <v>18</v>
      </c>
      <c r="L11" s="8">
        <v>77927</v>
      </c>
      <c r="M11" s="8">
        <v>66640</v>
      </c>
      <c r="N11" s="8">
        <v>97938</v>
      </c>
      <c r="P11" s="5">
        <f t="shared" si="3"/>
        <v>80835</v>
      </c>
      <c r="R11" s="10">
        <v>61.056114998767299</v>
      </c>
      <c r="S11" s="8"/>
      <c r="T11" s="7" t="s">
        <v>18</v>
      </c>
      <c r="U11" s="8">
        <v>127497</v>
      </c>
      <c r="V11" s="8">
        <v>110303</v>
      </c>
      <c r="W11" s="8">
        <v>111103</v>
      </c>
      <c r="Y11" s="8">
        <f t="shared" si="4"/>
        <v>116301</v>
      </c>
      <c r="Z11" s="8"/>
      <c r="AA11" s="10">
        <v>67.763276528635799</v>
      </c>
      <c r="AC11" s="7" t="s">
        <v>18</v>
      </c>
      <c r="AD11" s="5">
        <v>85654</v>
      </c>
      <c r="AE11" s="5">
        <v>110176</v>
      </c>
      <c r="AF11" s="5">
        <v>89428</v>
      </c>
      <c r="AH11" s="5">
        <v>-9</v>
      </c>
      <c r="AI11" s="5">
        <f t="shared" si="0"/>
        <v>95086</v>
      </c>
      <c r="AK11" s="10">
        <v>67.422809999999998</v>
      </c>
      <c r="AM11" s="21" t="s">
        <v>18</v>
      </c>
      <c r="AN11" s="5">
        <v>164859</v>
      </c>
      <c r="AO11" s="5">
        <v>171182</v>
      </c>
      <c r="AP11" s="5">
        <v>193843</v>
      </c>
      <c r="AR11" s="21" t="s">
        <v>18</v>
      </c>
      <c r="AS11" s="5">
        <f t="shared" si="1"/>
        <v>176628</v>
      </c>
      <c r="AU11" s="10">
        <v>67.078982791865201</v>
      </c>
      <c r="AW11" s="21" t="s">
        <v>18</v>
      </c>
      <c r="AX11" s="5">
        <v>232887</v>
      </c>
      <c r="AY11" s="5">
        <v>239764</v>
      </c>
      <c r="AZ11" s="5">
        <v>276730</v>
      </c>
      <c r="BB11" s="21" t="s">
        <v>18</v>
      </c>
      <c r="BC11" s="5">
        <v>249793.7</v>
      </c>
      <c r="BE11" s="22">
        <v>52.70091</v>
      </c>
    </row>
    <row r="12" spans="1:57">
      <c r="A12" s="7" t="s">
        <v>28</v>
      </c>
      <c r="B12" s="8">
        <v>99256</v>
      </c>
      <c r="C12" s="8">
        <v>82553</v>
      </c>
      <c r="D12" s="8">
        <v>80987</v>
      </c>
      <c r="F12" s="8">
        <v>-14</v>
      </c>
      <c r="G12" s="8">
        <f t="shared" si="2"/>
        <v>87598.666666666672</v>
      </c>
      <c r="H12" s="8"/>
      <c r="I12" s="10">
        <v>5.4407608063249899</v>
      </c>
      <c r="K12" s="7" t="s">
        <v>19</v>
      </c>
      <c r="L12" s="8">
        <v>105071</v>
      </c>
      <c r="M12" s="8">
        <v>90527</v>
      </c>
      <c r="N12" s="8">
        <v>89927</v>
      </c>
      <c r="P12" s="5">
        <f t="shared" si="3"/>
        <v>95175</v>
      </c>
      <c r="R12" s="10">
        <v>74.653429671350807</v>
      </c>
      <c r="S12" s="8"/>
      <c r="T12" s="7" t="s">
        <v>19</v>
      </c>
      <c r="U12" s="8">
        <v>129772</v>
      </c>
      <c r="V12" s="8">
        <v>121061</v>
      </c>
      <c r="W12" s="8">
        <v>132469</v>
      </c>
      <c r="Y12" s="8">
        <f t="shared" si="4"/>
        <v>127767.33333333333</v>
      </c>
      <c r="Z12" s="8"/>
      <c r="AA12" s="10">
        <v>75.819003145669598</v>
      </c>
      <c r="AC12" s="7" t="s">
        <v>19</v>
      </c>
      <c r="AD12" s="5">
        <v>74799</v>
      </c>
      <c r="AE12" s="5">
        <v>72441</v>
      </c>
      <c r="AF12" s="5">
        <v>72543</v>
      </c>
      <c r="AH12" s="5">
        <v>-9.3000000000000007</v>
      </c>
      <c r="AI12" s="5">
        <f t="shared" si="0"/>
        <v>73261</v>
      </c>
      <c r="AK12" s="10">
        <v>42.033969999999997</v>
      </c>
      <c r="AM12" s="21" t="s">
        <v>19</v>
      </c>
      <c r="AN12" s="5">
        <v>159152</v>
      </c>
      <c r="AO12" s="5">
        <v>159783</v>
      </c>
      <c r="AP12" s="5">
        <v>165176</v>
      </c>
      <c r="AR12" s="21" t="s">
        <v>19</v>
      </c>
      <c r="AS12" s="5">
        <f t="shared" si="1"/>
        <v>161370.33333333334</v>
      </c>
      <c r="AU12" s="10">
        <v>57.827538654636697</v>
      </c>
      <c r="AW12" s="21" t="s">
        <v>19</v>
      </c>
      <c r="AX12" s="5">
        <v>264601</v>
      </c>
      <c r="AY12" s="5">
        <v>272639</v>
      </c>
      <c r="AZ12" s="5">
        <v>250572</v>
      </c>
      <c r="BB12" s="21" t="s">
        <v>19</v>
      </c>
      <c r="BC12" s="5">
        <v>262604</v>
      </c>
      <c r="BE12" s="22">
        <v>57.493720000000003</v>
      </c>
    </row>
    <row r="13" spans="1:57">
      <c r="A13" s="6"/>
      <c r="K13" s="7" t="s">
        <v>20</v>
      </c>
      <c r="L13" s="8">
        <v>62489</v>
      </c>
      <c r="M13" s="8">
        <v>47372</v>
      </c>
      <c r="N13" s="8">
        <v>70452</v>
      </c>
      <c r="P13" s="5">
        <f t="shared" si="3"/>
        <v>60104.333333333336</v>
      </c>
      <c r="R13" s="10">
        <v>41.3991137376496</v>
      </c>
      <c r="S13" s="8"/>
      <c r="T13" s="7" t="s">
        <v>20</v>
      </c>
      <c r="U13" s="8">
        <v>76720</v>
      </c>
      <c r="V13" s="8">
        <v>97564</v>
      </c>
      <c r="W13" s="8">
        <v>89927</v>
      </c>
      <c r="Y13" s="8">
        <f t="shared" si="4"/>
        <v>88070.333333333328</v>
      </c>
      <c r="Z13" s="8"/>
      <c r="AA13" s="10">
        <v>47.9296883221839</v>
      </c>
      <c r="AC13" s="7" t="s">
        <v>20</v>
      </c>
      <c r="AD13" s="5">
        <v>105092</v>
      </c>
      <c r="AE13" s="5">
        <v>110515</v>
      </c>
      <c r="AF13" s="5">
        <v>108590</v>
      </c>
      <c r="AH13" s="5">
        <v>-10</v>
      </c>
      <c r="AI13" s="5">
        <f t="shared" si="0"/>
        <v>108065.66666666667</v>
      </c>
      <c r="AK13" s="10">
        <v>82.521979999999999</v>
      </c>
      <c r="AM13" s="21" t="s">
        <v>20</v>
      </c>
      <c r="AN13" s="5">
        <v>151660</v>
      </c>
      <c r="AO13" s="5">
        <v>149320</v>
      </c>
      <c r="AP13" s="5">
        <v>162145</v>
      </c>
      <c r="AR13" s="21" t="s">
        <v>20</v>
      </c>
      <c r="AS13" s="5">
        <f t="shared" si="1"/>
        <v>154375</v>
      </c>
      <c r="AU13" s="10">
        <v>53.5859375947418</v>
      </c>
      <c r="AW13" s="21" t="s">
        <v>20</v>
      </c>
      <c r="AX13" s="5">
        <v>190754</v>
      </c>
      <c r="AY13" s="5">
        <v>234959</v>
      </c>
      <c r="AZ13" s="5">
        <v>239857</v>
      </c>
      <c r="BB13" s="21" t="s">
        <v>20</v>
      </c>
      <c r="BC13" s="5">
        <v>221856.7</v>
      </c>
      <c r="BE13" s="22">
        <v>42.248629999999999</v>
      </c>
    </row>
    <row r="14" spans="1:57">
      <c r="A14" s="6" t="s">
        <v>4</v>
      </c>
      <c r="B14" s="8">
        <v>75600</v>
      </c>
      <c r="C14" s="8">
        <v>66981</v>
      </c>
      <c r="D14" s="8">
        <v>70065</v>
      </c>
      <c r="K14" s="7" t="s">
        <v>21</v>
      </c>
      <c r="L14" s="8">
        <v>51567</v>
      </c>
      <c r="M14" s="8">
        <v>83835</v>
      </c>
      <c r="N14" s="8">
        <v>68212</v>
      </c>
      <c r="P14" s="5">
        <f t="shared" si="3"/>
        <v>67871.333333333328</v>
      </c>
      <c r="R14" s="10">
        <v>48.763851747548898</v>
      </c>
      <c r="S14" s="8"/>
      <c r="T14" s="7" t="s">
        <v>21</v>
      </c>
      <c r="U14" s="8">
        <v>92348</v>
      </c>
      <c r="V14" s="8">
        <v>68217</v>
      </c>
      <c r="W14" s="8">
        <v>70452</v>
      </c>
      <c r="Y14" s="8">
        <f t="shared" si="4"/>
        <v>77005.666666666672</v>
      </c>
      <c r="Z14" s="8"/>
      <c r="AA14" s="10">
        <v>40.156154500210597</v>
      </c>
      <c r="AC14" s="7" t="s">
        <v>21</v>
      </c>
      <c r="AD14" s="5">
        <v>63627</v>
      </c>
      <c r="AE14" s="5">
        <v>70024</v>
      </c>
      <c r="AF14" s="5">
        <v>59719</v>
      </c>
      <c r="AH14" s="5">
        <v>-10.3</v>
      </c>
      <c r="AI14" s="5">
        <f t="shared" si="0"/>
        <v>64456.666666666664</v>
      </c>
      <c r="AK14" s="10">
        <v>31.791979999999999</v>
      </c>
      <c r="AM14" s="21" t="s">
        <v>21</v>
      </c>
      <c r="AN14" s="5">
        <v>153142</v>
      </c>
      <c r="AO14" s="5">
        <v>148925</v>
      </c>
      <c r="AP14" s="5">
        <v>152472</v>
      </c>
      <c r="AR14" s="21" t="s">
        <v>21</v>
      </c>
      <c r="AS14" s="5">
        <f t="shared" si="1"/>
        <v>151513</v>
      </c>
      <c r="AU14" s="10">
        <v>51.8505717854501</v>
      </c>
      <c r="AW14" s="21"/>
      <c r="BB14" s="21"/>
      <c r="BE14" s="22"/>
    </row>
    <row r="15" spans="1:57">
      <c r="A15" s="6" t="s">
        <v>5</v>
      </c>
      <c r="D15" s="22">
        <f>AVERAGE(B14:D14)</f>
        <v>70882</v>
      </c>
      <c r="K15" s="7" t="s">
        <v>22</v>
      </c>
      <c r="L15" s="8">
        <v>31396</v>
      </c>
      <c r="M15" s="8">
        <v>31836</v>
      </c>
      <c r="N15" s="8">
        <v>55348</v>
      </c>
      <c r="P15" s="5">
        <f t="shared" si="3"/>
        <v>39526.666666666664</v>
      </c>
      <c r="R15" s="10">
        <v>21.8871884375415</v>
      </c>
      <c r="S15" s="8"/>
      <c r="T15" s="7" t="s">
        <v>22</v>
      </c>
      <c r="U15" s="8">
        <v>98377</v>
      </c>
      <c r="V15" s="8">
        <v>67913</v>
      </c>
      <c r="W15" s="8">
        <v>68212</v>
      </c>
      <c r="Y15" s="8">
        <f t="shared" si="4"/>
        <v>78167.333333333328</v>
      </c>
      <c r="Z15" s="8"/>
      <c r="AA15" s="10">
        <v>40.972288898910001</v>
      </c>
      <c r="AC15" s="7" t="s">
        <v>22</v>
      </c>
      <c r="AD15" s="5">
        <v>88390</v>
      </c>
      <c r="AE15" s="5">
        <v>89505</v>
      </c>
      <c r="AF15" s="5">
        <v>89371</v>
      </c>
      <c r="AH15" s="5">
        <v>-11</v>
      </c>
      <c r="AI15" s="5">
        <f t="shared" si="0"/>
        <v>89088.666666666672</v>
      </c>
      <c r="AK15" s="10">
        <v>59.201430000000002</v>
      </c>
      <c r="AM15" s="21" t="s">
        <v>22</v>
      </c>
      <c r="AN15" s="5">
        <v>131584</v>
      </c>
      <c r="AO15" s="5">
        <v>135427</v>
      </c>
      <c r="AP15" s="5">
        <v>152285</v>
      </c>
      <c r="AR15" s="21" t="s">
        <v>22</v>
      </c>
      <c r="AS15" s="5">
        <f t="shared" si="1"/>
        <v>139765.33333333334</v>
      </c>
      <c r="AU15" s="10">
        <v>44.727406470937801</v>
      </c>
      <c r="AW15" s="21" t="s">
        <v>22</v>
      </c>
      <c r="AX15" s="5">
        <v>178854</v>
      </c>
      <c r="AY15" s="5">
        <v>204477</v>
      </c>
      <c r="AZ15" s="5">
        <v>200484</v>
      </c>
      <c r="BB15" s="21" t="s">
        <v>22</v>
      </c>
      <c r="BC15" s="5">
        <v>194605</v>
      </c>
      <c r="BE15" s="22">
        <v>32.05274</v>
      </c>
    </row>
    <row r="16" spans="1:57">
      <c r="K16" s="7" t="s">
        <v>23</v>
      </c>
      <c r="L16" s="8">
        <v>42454</v>
      </c>
      <c r="M16" s="8">
        <v>71411</v>
      </c>
      <c r="N16" s="8">
        <v>48104</v>
      </c>
      <c r="P16" s="5">
        <f t="shared" si="3"/>
        <v>53989.666666666664</v>
      </c>
      <c r="R16" s="10">
        <v>35.6011327966471</v>
      </c>
      <c r="S16" s="8"/>
      <c r="T16" s="7" t="s">
        <v>23</v>
      </c>
      <c r="U16" s="8">
        <v>41818</v>
      </c>
      <c r="V16" s="8">
        <v>40370</v>
      </c>
      <c r="W16" s="8">
        <v>49931</v>
      </c>
      <c r="Y16" s="8">
        <f t="shared" si="4"/>
        <v>44039.666666666664</v>
      </c>
      <c r="Z16" s="8"/>
      <c r="AA16" s="10">
        <v>16.995735497116101</v>
      </c>
      <c r="AC16" s="7" t="s">
        <v>23</v>
      </c>
      <c r="AD16" s="5">
        <v>55489</v>
      </c>
      <c r="AE16" s="5">
        <v>71126</v>
      </c>
      <c r="AF16" s="5">
        <v>65202</v>
      </c>
      <c r="AH16" s="5">
        <v>-11.3</v>
      </c>
      <c r="AI16" s="5">
        <f t="shared" si="0"/>
        <v>63939</v>
      </c>
      <c r="AK16" s="10">
        <v>31.189779999999999</v>
      </c>
      <c r="AM16" s="21" t="s">
        <v>23</v>
      </c>
      <c r="AN16" s="5">
        <v>139372</v>
      </c>
      <c r="AO16" s="5">
        <v>123391</v>
      </c>
      <c r="AP16" s="5">
        <v>140500</v>
      </c>
      <c r="AR16" s="21" t="s">
        <v>23</v>
      </c>
      <c r="AS16" s="5">
        <f t="shared" si="1"/>
        <v>134421</v>
      </c>
      <c r="AU16" s="10">
        <v>41.486884709135197</v>
      </c>
      <c r="AW16" s="21"/>
      <c r="BB16" s="21"/>
      <c r="BE16" s="22"/>
    </row>
    <row r="17" spans="1:57">
      <c r="K17" s="7" t="s">
        <v>26</v>
      </c>
      <c r="L17" s="8">
        <v>23283</v>
      </c>
      <c r="M17" s="8">
        <v>17214</v>
      </c>
      <c r="N17" s="8">
        <v>43325</v>
      </c>
      <c r="P17" s="5">
        <f t="shared" si="3"/>
        <v>27940.666666666668</v>
      </c>
      <c r="R17" s="10">
        <v>10.901240892454201</v>
      </c>
      <c r="S17" s="8"/>
      <c r="T17" s="7" t="s">
        <v>26</v>
      </c>
      <c r="U17" s="8">
        <v>56955</v>
      </c>
      <c r="V17" s="8">
        <v>44209</v>
      </c>
      <c r="W17" s="8">
        <v>43325</v>
      </c>
      <c r="Y17" s="8">
        <f t="shared" si="4"/>
        <v>48163</v>
      </c>
      <c r="Z17" s="8"/>
      <c r="AA17" s="10">
        <v>19.892602803195899</v>
      </c>
      <c r="AC17" s="7" t="s">
        <v>26</v>
      </c>
      <c r="AD17" s="5">
        <v>65974</v>
      </c>
      <c r="AE17" s="5">
        <v>85123</v>
      </c>
      <c r="AF17" s="5">
        <v>61135</v>
      </c>
      <c r="AH17" s="5">
        <v>-12</v>
      </c>
      <c r="AI17" s="5">
        <f t="shared" si="0"/>
        <v>70744</v>
      </c>
      <c r="AK17" s="10">
        <v>39.105969999999999</v>
      </c>
      <c r="AM17" s="21" t="s">
        <v>26</v>
      </c>
      <c r="AN17" s="5">
        <v>134107</v>
      </c>
      <c r="AO17" s="5">
        <v>133285</v>
      </c>
      <c r="AP17" s="5">
        <v>148709</v>
      </c>
      <c r="AR17" s="21" t="s">
        <v>26</v>
      </c>
      <c r="AS17" s="5">
        <f t="shared" si="1"/>
        <v>138700.33333333334</v>
      </c>
      <c r="AU17" s="10">
        <v>44.0816466572076</v>
      </c>
      <c r="AW17" s="21" t="s">
        <v>26</v>
      </c>
      <c r="AX17" s="5">
        <v>146942</v>
      </c>
      <c r="AY17" s="5">
        <v>150809</v>
      </c>
      <c r="AZ17" s="5">
        <v>161443</v>
      </c>
      <c r="BB17" s="21" t="s">
        <v>26</v>
      </c>
      <c r="BC17" s="5">
        <v>153064.70000000001</v>
      </c>
      <c r="BE17" s="22">
        <v>16.510960000000001</v>
      </c>
    </row>
    <row r="18" spans="1:57">
      <c r="A18" s="5" t="s">
        <v>31</v>
      </c>
      <c r="K18" s="7" t="s">
        <v>24</v>
      </c>
      <c r="L18" s="8">
        <v>45469</v>
      </c>
      <c r="M18" s="8">
        <v>36477</v>
      </c>
      <c r="N18" s="8">
        <v>25759</v>
      </c>
      <c r="P18" s="5">
        <f t="shared" si="3"/>
        <v>35901.666666666664</v>
      </c>
      <c r="R18" s="10">
        <v>18.449931416055101</v>
      </c>
      <c r="S18" s="8"/>
      <c r="T18" s="7" t="s">
        <v>24</v>
      </c>
      <c r="U18" s="8">
        <v>39141</v>
      </c>
      <c r="V18" s="8">
        <v>29537</v>
      </c>
      <c r="W18" s="8">
        <v>25759</v>
      </c>
      <c r="Y18" s="8">
        <f t="shared" si="4"/>
        <v>31479</v>
      </c>
      <c r="Z18" s="8"/>
      <c r="AA18" s="10">
        <v>8.1711798022970896</v>
      </c>
      <c r="AC18" s="7" t="s">
        <v>24</v>
      </c>
      <c r="AD18" s="5">
        <v>55404</v>
      </c>
      <c r="AE18" s="5">
        <v>54268</v>
      </c>
      <c r="AF18" s="5">
        <v>58602</v>
      </c>
      <c r="AH18" s="5">
        <v>-12.3</v>
      </c>
      <c r="AI18" s="5">
        <f t="shared" si="0"/>
        <v>56091.333333333336</v>
      </c>
      <c r="AK18" s="10">
        <v>22.060649999999999</v>
      </c>
      <c r="AM18" s="21" t="s">
        <v>24</v>
      </c>
      <c r="AN18" s="5">
        <v>105554</v>
      </c>
      <c r="AO18" s="5">
        <v>94810</v>
      </c>
      <c r="AP18" s="5">
        <v>104311</v>
      </c>
      <c r="AR18" s="21" t="s">
        <v>24</v>
      </c>
      <c r="AS18" s="5">
        <f t="shared" si="1"/>
        <v>101558.33333333333</v>
      </c>
      <c r="AU18" s="10">
        <v>21.560697359964099</v>
      </c>
      <c r="AW18" s="21"/>
      <c r="BB18" s="21"/>
      <c r="BE18" s="22"/>
    </row>
    <row r="19" spans="1:57">
      <c r="A19" s="5" t="s">
        <v>32</v>
      </c>
      <c r="K19" s="7" t="s">
        <v>25</v>
      </c>
      <c r="L19" s="8">
        <v>27590</v>
      </c>
      <c r="M19" s="8">
        <v>21053</v>
      </c>
      <c r="N19" s="8">
        <v>27258</v>
      </c>
      <c r="P19" s="5">
        <f t="shared" si="3"/>
        <v>25300.333333333332</v>
      </c>
      <c r="R19" s="10">
        <v>8.3976534960459706</v>
      </c>
      <c r="S19" s="8"/>
      <c r="T19" s="7" t="s">
        <v>25</v>
      </c>
      <c r="U19" s="8">
        <v>36840</v>
      </c>
      <c r="V19" s="8">
        <v>25357</v>
      </c>
      <c r="W19" s="8">
        <v>27258</v>
      </c>
      <c r="Y19" s="8">
        <f t="shared" si="4"/>
        <v>29818.333333333332</v>
      </c>
      <c r="Z19" s="8"/>
      <c r="AA19" s="10">
        <v>7.0044705897243302</v>
      </c>
      <c r="AC19" s="7" t="s">
        <v>25</v>
      </c>
      <c r="AD19" s="5">
        <v>41053</v>
      </c>
      <c r="AE19" s="5">
        <v>29430</v>
      </c>
      <c r="AF19" s="5">
        <v>32359</v>
      </c>
      <c r="AH19" s="5">
        <v>-13</v>
      </c>
      <c r="AI19" s="5">
        <f t="shared" si="0"/>
        <v>34280.666666666664</v>
      </c>
      <c r="AK19" s="10">
        <v>-3.3114949999999999</v>
      </c>
      <c r="AM19" s="21" t="s">
        <v>25</v>
      </c>
      <c r="AN19" s="5">
        <v>120538</v>
      </c>
      <c r="AO19" s="5">
        <v>135170</v>
      </c>
      <c r="AP19" s="5">
        <v>135967</v>
      </c>
      <c r="AR19" s="21" t="s">
        <v>25</v>
      </c>
      <c r="AS19" s="5">
        <f t="shared" si="1"/>
        <v>130558.33333333333</v>
      </c>
      <c r="AU19" s="10">
        <v>39.144767405197598</v>
      </c>
      <c r="AW19" s="21" t="s">
        <v>25</v>
      </c>
      <c r="AX19" s="5">
        <v>115660</v>
      </c>
      <c r="AY19" s="5">
        <v>125805</v>
      </c>
      <c r="AZ19" s="5">
        <v>122061</v>
      </c>
      <c r="BB19" s="21" t="s">
        <v>25</v>
      </c>
      <c r="BC19" s="5">
        <v>121175.3</v>
      </c>
      <c r="BE19" s="22">
        <v>4.5799289999999999</v>
      </c>
    </row>
    <row r="20" spans="1:57">
      <c r="K20" s="7" t="s">
        <v>27</v>
      </c>
      <c r="L20" s="8">
        <v>23049</v>
      </c>
      <c r="M20" s="8">
        <v>21758</v>
      </c>
      <c r="N20" s="8">
        <v>26491</v>
      </c>
      <c r="P20" s="5">
        <f t="shared" si="3"/>
        <v>23766</v>
      </c>
      <c r="R20" s="10">
        <v>6.9427850789857999</v>
      </c>
      <c r="S20" s="8"/>
      <c r="T20" s="7" t="s">
        <v>27</v>
      </c>
      <c r="U20" s="8">
        <v>30032</v>
      </c>
      <c r="V20" s="8">
        <v>32786</v>
      </c>
      <c r="W20" s="8">
        <v>26491</v>
      </c>
      <c r="Y20" s="8">
        <f t="shared" si="4"/>
        <v>29769.666666666668</v>
      </c>
      <c r="Z20" s="8"/>
      <c r="AA20" s="10">
        <v>6.97027959788179</v>
      </c>
      <c r="AC20" s="7" t="s">
        <v>27</v>
      </c>
      <c r="AD20" s="5">
        <v>58245</v>
      </c>
      <c r="AE20" s="5">
        <v>49639</v>
      </c>
      <c r="AF20" s="5">
        <v>56690</v>
      </c>
      <c r="AH20" s="5">
        <v>-13.3</v>
      </c>
      <c r="AI20" s="5">
        <f t="shared" si="0"/>
        <v>54858</v>
      </c>
      <c r="AK20" s="10">
        <v>20.62593</v>
      </c>
      <c r="AM20" s="21" t="s">
        <v>27</v>
      </c>
      <c r="AN20" s="5">
        <v>72926</v>
      </c>
      <c r="AO20" s="5">
        <v>75209</v>
      </c>
      <c r="AP20" s="5">
        <v>67638</v>
      </c>
      <c r="AR20" s="21" t="s">
        <v>27</v>
      </c>
      <c r="AS20" s="5">
        <f t="shared" si="1"/>
        <v>71924.333333333328</v>
      </c>
      <c r="AU20" s="10">
        <v>3.5922031808976298</v>
      </c>
      <c r="AW20" s="21"/>
      <c r="BB20" s="21"/>
      <c r="BE20" s="22"/>
    </row>
    <row r="21" spans="1:57">
      <c r="K21" s="7" t="s">
        <v>28</v>
      </c>
      <c r="L21" s="8">
        <v>22005</v>
      </c>
      <c r="M21" s="8">
        <v>33529</v>
      </c>
      <c r="N21" s="8">
        <v>29195</v>
      </c>
      <c r="P21" s="5">
        <f t="shared" si="3"/>
        <v>28243</v>
      </c>
      <c r="R21" s="10">
        <v>11.1879160266257</v>
      </c>
      <c r="S21" s="8"/>
      <c r="T21" s="7" t="s">
        <v>28</v>
      </c>
      <c r="U21" s="8">
        <v>28853</v>
      </c>
      <c r="V21" s="8">
        <v>32982</v>
      </c>
      <c r="W21" s="8">
        <v>29195</v>
      </c>
      <c r="Y21" s="8">
        <f t="shared" si="4"/>
        <v>30343.333333333332</v>
      </c>
      <c r="Z21" s="8"/>
      <c r="AA21" s="10">
        <v>7.3733118193738099</v>
      </c>
      <c r="AC21" s="7" t="s">
        <v>28</v>
      </c>
      <c r="AD21" s="5">
        <v>33532</v>
      </c>
      <c r="AE21" s="5">
        <v>34451</v>
      </c>
      <c r="AF21" s="5">
        <v>32242</v>
      </c>
      <c r="AH21" s="5">
        <v>-14</v>
      </c>
      <c r="AI21" s="5">
        <f t="shared" si="0"/>
        <v>33408.333333333336</v>
      </c>
      <c r="AK21" s="10">
        <v>-4.3262840000000002</v>
      </c>
      <c r="AM21" s="21" t="s">
        <v>28</v>
      </c>
      <c r="AN21" s="5">
        <v>119503</v>
      </c>
      <c r="AO21" s="5">
        <v>124807</v>
      </c>
      <c r="AP21" s="5">
        <v>127383</v>
      </c>
      <c r="AR21" s="21" t="s">
        <v>28</v>
      </c>
      <c r="AS21" s="5">
        <f t="shared" si="1"/>
        <v>123897.66666666667</v>
      </c>
      <c r="AU21" s="10">
        <v>35.106090576151097</v>
      </c>
      <c r="AW21" s="21" t="s">
        <v>28</v>
      </c>
      <c r="AX21" s="5">
        <v>98070</v>
      </c>
      <c r="AY21" s="5">
        <v>105919</v>
      </c>
      <c r="AZ21" s="5">
        <v>119607</v>
      </c>
      <c r="BB21" s="21" t="s">
        <v>28</v>
      </c>
      <c r="BC21" s="5">
        <v>107865.3</v>
      </c>
      <c r="BE21" s="22">
        <v>-0.39984199999999998</v>
      </c>
    </row>
    <row r="22" spans="1:57">
      <c r="K22" s="7" t="s">
        <v>29</v>
      </c>
      <c r="L22" s="8">
        <v>17878</v>
      </c>
      <c r="M22" s="8">
        <v>17191</v>
      </c>
      <c r="N22" s="8">
        <v>19399</v>
      </c>
      <c r="P22" s="5">
        <f t="shared" si="3"/>
        <v>18156</v>
      </c>
      <c r="R22" s="10">
        <v>1.6233335229751</v>
      </c>
      <c r="S22" s="8"/>
      <c r="T22" s="7" t="s">
        <v>29</v>
      </c>
      <c r="U22" s="8">
        <v>27688</v>
      </c>
      <c r="V22" s="8">
        <v>37393</v>
      </c>
      <c r="W22" s="8">
        <v>19399</v>
      </c>
      <c r="Y22" s="8">
        <f t="shared" si="4"/>
        <v>28160</v>
      </c>
      <c r="Z22" s="8"/>
      <c r="AA22" s="10">
        <v>5.8394006761892596</v>
      </c>
      <c r="AC22" s="7" t="s">
        <v>29</v>
      </c>
      <c r="AD22" s="5">
        <v>54709</v>
      </c>
      <c r="AE22" s="5">
        <v>45844</v>
      </c>
      <c r="AF22" s="5">
        <v>58298</v>
      </c>
      <c r="AH22" s="5">
        <v>-14.3</v>
      </c>
      <c r="AI22" s="5">
        <f t="shared" si="0"/>
        <v>52950.333333333336</v>
      </c>
      <c r="AK22" s="10">
        <v>18.406749999999999</v>
      </c>
      <c r="AM22" s="21" t="s">
        <v>29</v>
      </c>
      <c r="AN22" s="5">
        <v>71169</v>
      </c>
      <c r="AO22" s="5">
        <v>62092</v>
      </c>
      <c r="AP22" s="5">
        <v>62510</v>
      </c>
      <c r="AR22" s="21" t="s">
        <v>29</v>
      </c>
      <c r="AS22" s="5">
        <f t="shared" si="1"/>
        <v>65257</v>
      </c>
      <c r="AU22" s="10">
        <v>-0.45051600150374099</v>
      </c>
      <c r="AW22" s="21"/>
      <c r="BB22" s="21"/>
      <c r="BE22" s="22"/>
    </row>
    <row r="23" spans="1:57">
      <c r="K23" s="7" t="s">
        <v>30</v>
      </c>
      <c r="L23" s="8">
        <v>19949</v>
      </c>
      <c r="M23" s="8">
        <v>16358</v>
      </c>
      <c r="N23" s="8">
        <v>21430</v>
      </c>
      <c r="P23" s="5">
        <f>AVERAGE((L23:N23))</f>
        <v>19245.666666666668</v>
      </c>
      <c r="R23" s="10">
        <v>2.6565650850543299</v>
      </c>
      <c r="S23" s="8"/>
      <c r="T23" s="7" t="s">
        <v>30</v>
      </c>
      <c r="U23" s="8">
        <v>19212</v>
      </c>
      <c r="V23" s="8">
        <v>23830</v>
      </c>
      <c r="W23" s="8">
        <v>21430</v>
      </c>
      <c r="Y23" s="8">
        <f>AVERAGE(U23:W23)</f>
        <v>21490.666666666668</v>
      </c>
      <c r="Z23" s="8"/>
      <c r="AA23" s="10">
        <v>1.1538290449903399</v>
      </c>
      <c r="AC23" s="7" t="s">
        <v>30</v>
      </c>
      <c r="AD23" s="11">
        <v>29620</v>
      </c>
      <c r="AE23" s="11">
        <v>31535</v>
      </c>
      <c r="AF23" s="11">
        <v>34561</v>
      </c>
      <c r="AG23" s="11"/>
      <c r="AH23" s="5">
        <v>-15</v>
      </c>
      <c r="AI23" s="5">
        <f t="shared" si="0"/>
        <v>31905.333333333332</v>
      </c>
      <c r="AK23" s="10">
        <v>-6.0747080000000002</v>
      </c>
      <c r="AM23" s="21" t="s">
        <v>30</v>
      </c>
      <c r="AN23" s="5">
        <v>106084</v>
      </c>
      <c r="AO23" s="5">
        <v>120969</v>
      </c>
      <c r="AP23" s="5">
        <v>125732</v>
      </c>
      <c r="AR23" s="21" t="s">
        <v>30</v>
      </c>
      <c r="AS23" s="5">
        <f t="shared" si="1"/>
        <v>117595</v>
      </c>
      <c r="AU23" s="10">
        <v>31.2844859994422</v>
      </c>
      <c r="AW23" s="21" t="s">
        <v>30</v>
      </c>
      <c r="AX23" s="5">
        <v>101744</v>
      </c>
      <c r="AY23" s="5">
        <v>100776</v>
      </c>
      <c r="AZ23" s="5">
        <v>106690</v>
      </c>
      <c r="BB23" s="21" t="s">
        <v>30</v>
      </c>
      <c r="BC23" s="5">
        <v>103070</v>
      </c>
      <c r="BE23" s="22">
        <v>-2.193943</v>
      </c>
    </row>
    <row r="24" spans="1:57">
      <c r="K24" s="6"/>
      <c r="T24" s="6"/>
      <c r="AC24" s="6"/>
      <c r="AD24" s="11"/>
      <c r="AE24" s="11"/>
      <c r="AF24" s="11"/>
      <c r="AG24" s="11"/>
      <c r="AM24" s="6"/>
      <c r="AW24" s="6"/>
    </row>
    <row r="25" spans="1:57">
      <c r="K25" s="6" t="s">
        <v>4</v>
      </c>
      <c r="L25" s="8">
        <v>16519</v>
      </c>
      <c r="M25" s="8">
        <v>15321</v>
      </c>
      <c r="N25" s="8">
        <v>17492</v>
      </c>
      <c r="T25" s="6" t="s">
        <v>4</v>
      </c>
      <c r="U25" s="8">
        <v>20314</v>
      </c>
      <c r="V25" s="8">
        <v>21230</v>
      </c>
      <c r="W25" s="8">
        <v>18001</v>
      </c>
      <c r="AC25" s="6" t="s">
        <v>4</v>
      </c>
      <c r="AD25" s="11">
        <v>41688.5</v>
      </c>
      <c r="AE25" s="11">
        <v>36531</v>
      </c>
      <c r="AF25" s="11">
        <v>33162.5</v>
      </c>
      <c r="AG25" s="11"/>
      <c r="AM25" s="6" t="s">
        <v>4</v>
      </c>
      <c r="AN25" s="11">
        <v>64456</v>
      </c>
      <c r="AO25" s="11">
        <v>69792</v>
      </c>
      <c r="AP25" s="11">
        <v>65553</v>
      </c>
      <c r="AW25" s="6" t="s">
        <v>4</v>
      </c>
      <c r="AX25" s="11">
        <v>104221</v>
      </c>
      <c r="AY25" s="11">
        <v>109271</v>
      </c>
      <c r="AZ25" s="11">
        <v>113308</v>
      </c>
    </row>
    <row r="26" spans="1:57">
      <c r="K26" s="6" t="s">
        <v>5</v>
      </c>
      <c r="N26" s="22">
        <f>(AVERAGE(L25:N25))</f>
        <v>16444</v>
      </c>
      <c r="T26" s="6" t="s">
        <v>5</v>
      </c>
      <c r="W26" s="22">
        <f>(AVERAGE(U25:W25))</f>
        <v>19848.333333333332</v>
      </c>
      <c r="AC26" s="6" t="s">
        <v>5</v>
      </c>
      <c r="AF26" s="22">
        <v>37127.333333333328</v>
      </c>
      <c r="AM26" s="6" t="s">
        <v>5</v>
      </c>
      <c r="AP26" s="22">
        <f>AVERAGE(AN25:AP25)</f>
        <v>66600.333333333328</v>
      </c>
      <c r="AW26" s="6" t="s">
        <v>5</v>
      </c>
      <c r="AZ26" s="22">
        <f>AVERAGE(AX25:AZ25)</f>
        <v>108933.33333333333</v>
      </c>
    </row>
  </sheetData>
  <sortState ref="AQ28:AR49">
    <sortCondition descending="1" ref="AQ28:AQ49"/>
  </sortState>
  <phoneticPr fontId="4" type="noConversion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2"/>
  <sheetViews>
    <sheetView tabSelected="1" zoomScale="110" zoomScaleNormal="110" zoomScalePageLayoutView="110" workbookViewId="0">
      <selection activeCell="P32" sqref="P32"/>
    </sheetView>
  </sheetViews>
  <sheetFormatPr baseColWidth="10" defaultColWidth="10.6640625" defaultRowHeight="15" x14ac:dyDescent="0"/>
  <cols>
    <col min="1" max="1" width="14.83203125" style="13" customWidth="1"/>
    <col min="2" max="8" width="10.6640625" style="13"/>
    <col min="9" max="9" width="15.83203125" style="13" customWidth="1"/>
    <col min="10" max="10" width="10.6640625" style="13"/>
    <col min="11" max="11" width="14.1640625" style="13" customWidth="1"/>
    <col min="12" max="20" width="10.6640625" style="13"/>
    <col min="21" max="21" width="14.6640625" style="13" customWidth="1"/>
    <col min="22" max="30" width="10.6640625" style="13"/>
    <col min="31" max="31" width="14" style="13" customWidth="1"/>
    <col min="32" max="16384" width="10.6640625" style="13"/>
  </cols>
  <sheetData>
    <row r="1" spans="1:19">
      <c r="A1" s="4" t="s">
        <v>41</v>
      </c>
    </row>
    <row r="2" spans="1:19">
      <c r="A2" s="14" t="s">
        <v>54</v>
      </c>
      <c r="B2" s="14"/>
      <c r="F2" s="13" t="s">
        <v>57</v>
      </c>
      <c r="H2" s="15"/>
      <c r="I2" s="16" t="s">
        <v>0</v>
      </c>
      <c r="K2" s="14" t="s">
        <v>58</v>
      </c>
      <c r="L2" s="14"/>
      <c r="M2" s="14"/>
      <c r="P2" s="13" t="s">
        <v>65</v>
      </c>
      <c r="S2" s="16" t="s">
        <v>1</v>
      </c>
    </row>
    <row r="3" spans="1:19">
      <c r="A3" s="14" t="s">
        <v>35</v>
      </c>
      <c r="B3" s="13">
        <v>122109</v>
      </c>
      <c r="C3" s="13">
        <v>116323</v>
      </c>
      <c r="D3" s="13">
        <v>91527</v>
      </c>
      <c r="F3" s="15" t="s">
        <v>35</v>
      </c>
      <c r="G3" s="13">
        <v>109986.33333333333</v>
      </c>
      <c r="I3" s="16">
        <v>3.6063290000000001</v>
      </c>
      <c r="K3" s="14" t="s">
        <v>35</v>
      </c>
      <c r="L3" s="13">
        <v>132371</v>
      </c>
      <c r="M3" s="13">
        <v>141426</v>
      </c>
      <c r="N3" s="13">
        <v>126233</v>
      </c>
      <c r="P3" s="15" t="s">
        <v>35</v>
      </c>
      <c r="Q3" s="13">
        <v>133343.33333333334</v>
      </c>
      <c r="S3" s="16">
        <v>3.1259229999999998</v>
      </c>
    </row>
    <row r="4" spans="1:19">
      <c r="A4" s="14" t="s">
        <v>34</v>
      </c>
      <c r="B4" s="13">
        <v>109565</v>
      </c>
      <c r="C4" s="13">
        <v>107588</v>
      </c>
      <c r="D4" s="13">
        <v>89506</v>
      </c>
      <c r="F4" s="15" t="s">
        <v>34</v>
      </c>
      <c r="G4" s="13">
        <v>102219.66666666667</v>
      </c>
      <c r="I4" s="16">
        <v>0.79427510000000001</v>
      </c>
      <c r="K4" s="14" t="s">
        <v>34</v>
      </c>
      <c r="L4" s="13">
        <v>117073</v>
      </c>
      <c r="M4" s="13">
        <v>127747</v>
      </c>
      <c r="N4" s="13">
        <v>114500</v>
      </c>
      <c r="P4" s="15" t="s">
        <v>34</v>
      </c>
      <c r="Q4" s="13">
        <v>119773.33333333333</v>
      </c>
      <c r="S4" s="16">
        <v>-2.286734</v>
      </c>
    </row>
    <row r="5" spans="1:19">
      <c r="A5" s="14" t="s">
        <v>13</v>
      </c>
      <c r="B5" s="13">
        <v>108322</v>
      </c>
      <c r="C5" s="13">
        <v>102519</v>
      </c>
      <c r="D5" s="13">
        <v>94951</v>
      </c>
      <c r="F5" s="15" t="s">
        <v>13</v>
      </c>
      <c r="G5" s="13">
        <v>101930.66666666667</v>
      </c>
      <c r="I5" s="16">
        <v>0.68963669999999999</v>
      </c>
      <c r="K5" s="14" t="s">
        <v>13</v>
      </c>
      <c r="L5" s="13">
        <v>126339</v>
      </c>
      <c r="M5" s="13">
        <v>124946</v>
      </c>
      <c r="N5" s="13">
        <v>119026</v>
      </c>
      <c r="P5" s="15" t="s">
        <v>13</v>
      </c>
      <c r="Q5" s="13">
        <v>123437</v>
      </c>
      <c r="S5" s="16">
        <v>-0.82539470000000004</v>
      </c>
    </row>
    <row r="6" spans="1:19">
      <c r="A6" s="14" t="s">
        <v>16</v>
      </c>
      <c r="B6" s="13">
        <v>107926</v>
      </c>
      <c r="C6" s="13">
        <v>98005</v>
      </c>
      <c r="D6" s="13">
        <v>101175</v>
      </c>
      <c r="F6" s="15" t="s">
        <v>16</v>
      </c>
      <c r="G6" s="13">
        <v>102368.66666666667</v>
      </c>
      <c r="I6" s="16">
        <v>0.84822359999999997</v>
      </c>
      <c r="K6" s="14" t="s">
        <v>16</v>
      </c>
      <c r="L6" s="13">
        <v>125123</v>
      </c>
      <c r="M6" s="13">
        <v>122448</v>
      </c>
      <c r="N6" s="13">
        <v>124061</v>
      </c>
      <c r="P6" s="15" t="s">
        <v>16</v>
      </c>
      <c r="Q6" s="13">
        <v>123877.33333333333</v>
      </c>
      <c r="S6" s="16">
        <v>-0.64977370000000001</v>
      </c>
    </row>
    <row r="7" spans="1:19">
      <c r="A7" s="14" t="s">
        <v>33</v>
      </c>
      <c r="B7" s="13">
        <v>109847</v>
      </c>
      <c r="C7" s="13">
        <v>109682</v>
      </c>
      <c r="D7" s="13">
        <v>108941</v>
      </c>
      <c r="F7" s="15" t="s">
        <v>33</v>
      </c>
      <c r="G7" s="13">
        <v>109490</v>
      </c>
      <c r="I7" s="16">
        <v>3.4266350000000001</v>
      </c>
      <c r="K7" s="14" t="s">
        <v>33</v>
      </c>
      <c r="L7" s="13">
        <v>121123</v>
      </c>
      <c r="M7" s="13">
        <v>129432</v>
      </c>
      <c r="N7" s="13">
        <v>125618</v>
      </c>
      <c r="P7" s="15" t="s">
        <v>33</v>
      </c>
      <c r="Q7" s="13">
        <v>125391</v>
      </c>
      <c r="S7" s="16">
        <v>-4.6003969999999998E-2</v>
      </c>
    </row>
    <row r="8" spans="1:19">
      <c r="A8" s="14" t="s">
        <v>19</v>
      </c>
      <c r="B8" s="13">
        <v>115158</v>
      </c>
      <c r="C8" s="13">
        <v>100075</v>
      </c>
      <c r="D8" s="13">
        <v>93893</v>
      </c>
      <c r="F8" s="15" t="s">
        <v>19</v>
      </c>
      <c r="G8" s="13">
        <v>103042</v>
      </c>
      <c r="I8" s="16">
        <v>1.092004</v>
      </c>
      <c r="K8" s="14" t="s">
        <v>19</v>
      </c>
      <c r="L8" s="13">
        <v>131552</v>
      </c>
      <c r="M8" s="13">
        <v>134257</v>
      </c>
      <c r="N8" s="13">
        <v>112665</v>
      </c>
      <c r="P8" s="15" t="s">
        <v>19</v>
      </c>
      <c r="Q8" s="13">
        <v>126158</v>
      </c>
      <c r="S8" s="16">
        <v>0.25992880000000002</v>
      </c>
    </row>
    <row r="9" spans="1:19">
      <c r="A9" s="14" t="s">
        <v>21</v>
      </c>
      <c r="B9" s="13">
        <v>102261</v>
      </c>
      <c r="C9" s="13">
        <v>107771</v>
      </c>
      <c r="D9" s="13">
        <v>89295</v>
      </c>
      <c r="F9" s="15" t="s">
        <v>21</v>
      </c>
      <c r="G9" s="13">
        <v>99775.666666666672</v>
      </c>
      <c r="I9" s="16">
        <v>-9.0636419999999995E-2</v>
      </c>
      <c r="K9" s="14" t="s">
        <v>21</v>
      </c>
      <c r="L9" s="13">
        <v>142070</v>
      </c>
      <c r="M9" s="13">
        <v>130651</v>
      </c>
      <c r="N9" s="13">
        <v>114663</v>
      </c>
      <c r="P9" s="15" t="s">
        <v>21</v>
      </c>
      <c r="Q9" s="13">
        <v>129128</v>
      </c>
      <c r="S9" s="16">
        <v>1.444571</v>
      </c>
    </row>
    <row r="10" spans="1:19">
      <c r="A10" s="14" t="s">
        <v>23</v>
      </c>
      <c r="B10" s="13">
        <v>98217</v>
      </c>
      <c r="C10" s="13">
        <v>95068</v>
      </c>
      <c r="D10" s="13">
        <v>90593</v>
      </c>
      <c r="F10" s="15" t="s">
        <v>23</v>
      </c>
      <c r="G10" s="13">
        <v>94626</v>
      </c>
      <c r="I10" s="16">
        <v>-1.9551799999999999</v>
      </c>
      <c r="K10" s="14" t="s">
        <v>23</v>
      </c>
      <c r="L10" s="13">
        <v>120828</v>
      </c>
      <c r="M10" s="13">
        <v>133030</v>
      </c>
      <c r="N10" s="13">
        <v>105595</v>
      </c>
      <c r="P10" s="15" t="s">
        <v>23</v>
      </c>
      <c r="Q10" s="13">
        <v>119817.66666666667</v>
      </c>
      <c r="S10" s="16">
        <v>-2.269021</v>
      </c>
    </row>
    <row r="11" spans="1:19" ht="15" customHeight="1">
      <c r="A11" s="14" t="s">
        <v>24</v>
      </c>
      <c r="B11" s="13">
        <v>105787</v>
      </c>
      <c r="C11" s="13">
        <v>104106</v>
      </c>
      <c r="D11" s="13">
        <v>89478</v>
      </c>
      <c r="F11" s="15" t="s">
        <v>24</v>
      </c>
      <c r="G11" s="13">
        <v>99790.333333333328</v>
      </c>
      <c r="I11" s="16">
        <v>-8.5329820000000001E-2</v>
      </c>
      <c r="K11" s="14" t="s">
        <v>24</v>
      </c>
      <c r="L11" s="13">
        <v>119437</v>
      </c>
      <c r="M11" s="13">
        <v>120244</v>
      </c>
      <c r="N11" s="13">
        <v>130375</v>
      </c>
      <c r="P11" s="15" t="s">
        <v>24</v>
      </c>
      <c r="Q11" s="13">
        <v>123352</v>
      </c>
      <c r="S11" s="16">
        <v>-0.85929860000000002</v>
      </c>
    </row>
    <row r="12" spans="1:19" ht="15" customHeight="1">
      <c r="A12" s="14" t="s">
        <v>27</v>
      </c>
      <c r="B12" s="13">
        <v>101433</v>
      </c>
      <c r="C12" s="13">
        <v>100918</v>
      </c>
      <c r="D12" s="13">
        <v>92472</v>
      </c>
      <c r="F12" s="15" t="s">
        <v>27</v>
      </c>
      <c r="G12" s="13">
        <v>98274.333333333328</v>
      </c>
      <c r="I12" s="16">
        <v>-0.63422860000000003</v>
      </c>
      <c r="K12" s="14" t="s">
        <v>27</v>
      </c>
      <c r="L12" s="13">
        <v>127625</v>
      </c>
      <c r="M12" s="13">
        <v>117340</v>
      </c>
      <c r="N12" s="13">
        <v>106744</v>
      </c>
      <c r="P12" s="15" t="s">
        <v>27</v>
      </c>
      <c r="Q12" s="13">
        <v>117236.33333333333</v>
      </c>
      <c r="S12" s="16">
        <v>-3.2986650000000002</v>
      </c>
    </row>
    <row r="13" spans="1:19">
      <c r="A13" s="14" t="s">
        <v>29</v>
      </c>
      <c r="B13" s="13">
        <v>111017</v>
      </c>
      <c r="C13" s="13">
        <v>99964</v>
      </c>
      <c r="D13" s="13">
        <v>90862</v>
      </c>
      <c r="F13" s="15" t="s">
        <v>29</v>
      </c>
      <c r="G13" s="13">
        <v>100614.33333333333</v>
      </c>
      <c r="I13" s="16">
        <v>0.2130049</v>
      </c>
      <c r="K13" s="14" t="s">
        <v>29</v>
      </c>
      <c r="L13" s="13">
        <v>115111</v>
      </c>
      <c r="M13" s="13">
        <v>107153</v>
      </c>
      <c r="N13" s="13">
        <v>122885</v>
      </c>
      <c r="P13" s="15" t="s">
        <v>29</v>
      </c>
      <c r="Q13" s="13">
        <v>115049.66666666667</v>
      </c>
      <c r="S13" s="16">
        <v>-4.1708299999999996</v>
      </c>
    </row>
    <row r="14" spans="1:19">
      <c r="A14" s="14" t="s">
        <v>2</v>
      </c>
      <c r="B14" s="13">
        <v>100026</v>
      </c>
      <c r="I14" s="16"/>
      <c r="K14" s="14" t="s">
        <v>2</v>
      </c>
      <c r="L14" s="13">
        <v>125506</v>
      </c>
      <c r="S14" s="16"/>
    </row>
    <row r="15" spans="1:19">
      <c r="A15" s="14" t="s">
        <v>3</v>
      </c>
      <c r="B15" s="13">
        <v>353704</v>
      </c>
      <c r="I15" s="16"/>
      <c r="K15" s="14" t="s">
        <v>3</v>
      </c>
      <c r="L15" s="13">
        <v>353704</v>
      </c>
      <c r="S15" s="16"/>
    </row>
    <row r="16" spans="1:19">
      <c r="I16" s="16"/>
      <c r="S16" s="16"/>
    </row>
    <row r="17" spans="1:23">
      <c r="A17" s="14" t="s">
        <v>55</v>
      </c>
      <c r="B17" s="14"/>
      <c r="C17" s="14"/>
      <c r="F17" s="13" t="s">
        <v>57</v>
      </c>
      <c r="I17" s="16" t="s">
        <v>0</v>
      </c>
      <c r="K17" s="14" t="s">
        <v>59</v>
      </c>
      <c r="L17" s="14"/>
      <c r="M17" s="14"/>
      <c r="P17" s="13" t="s">
        <v>66</v>
      </c>
      <c r="S17" s="16" t="s">
        <v>1</v>
      </c>
    </row>
    <row r="18" spans="1:23">
      <c r="A18" s="14" t="s">
        <v>35</v>
      </c>
      <c r="B18" s="13">
        <v>62761</v>
      </c>
      <c r="C18" s="13">
        <v>68851</v>
      </c>
      <c r="D18" s="13">
        <v>55598</v>
      </c>
      <c r="F18" s="15" t="s">
        <v>35</v>
      </c>
      <c r="G18" s="13">
        <f>AVERAGE(B18:D18)</f>
        <v>62403.333333333336</v>
      </c>
      <c r="I18" s="17">
        <v>2.3593864260048698</v>
      </c>
      <c r="K18" s="14" t="s">
        <v>35</v>
      </c>
      <c r="L18" s="13">
        <v>85342</v>
      </c>
      <c r="M18" s="13">
        <v>80708</v>
      </c>
      <c r="N18" s="13">
        <v>81596</v>
      </c>
      <c r="P18" s="15" t="s">
        <v>35</v>
      </c>
      <c r="Q18" s="13">
        <v>82548.666670000006</v>
      </c>
      <c r="S18" s="16">
        <v>10.79846</v>
      </c>
    </row>
    <row r="19" spans="1:23">
      <c r="A19" s="14" t="s">
        <v>34</v>
      </c>
      <c r="B19" s="13">
        <v>64852</v>
      </c>
      <c r="C19" s="13">
        <v>59686</v>
      </c>
      <c r="D19" s="13">
        <v>48727</v>
      </c>
      <c r="F19" s="15" t="s">
        <v>34</v>
      </c>
      <c r="G19" s="13">
        <f t="shared" ref="G19:G30" si="0">AVERAGE(B19:D19)</f>
        <v>57755</v>
      </c>
      <c r="I19" s="17">
        <v>-0.41970333789705899</v>
      </c>
      <c r="K19" s="14" t="s">
        <v>34</v>
      </c>
      <c r="L19" s="13">
        <v>80138</v>
      </c>
      <c r="M19" s="13">
        <v>72852</v>
      </c>
      <c r="N19" s="13">
        <v>79765</v>
      </c>
      <c r="P19" s="15" t="s">
        <v>34</v>
      </c>
      <c r="Q19" s="13">
        <v>77585</v>
      </c>
      <c r="S19" s="16">
        <v>7.7058549999999997</v>
      </c>
    </row>
    <row r="20" spans="1:23">
      <c r="A20" s="14" t="s">
        <v>13</v>
      </c>
      <c r="B20" s="13">
        <v>56142</v>
      </c>
      <c r="C20" s="13">
        <v>56860</v>
      </c>
      <c r="D20" s="13">
        <v>50597</v>
      </c>
      <c r="F20" s="15" t="s">
        <v>13</v>
      </c>
      <c r="G20" s="13">
        <f t="shared" si="0"/>
        <v>54533</v>
      </c>
      <c r="I20" s="17">
        <v>-2.34603404260407</v>
      </c>
      <c r="K20" s="14" t="s">
        <v>13</v>
      </c>
      <c r="L20" s="13">
        <v>71520</v>
      </c>
      <c r="M20" s="13">
        <v>72328</v>
      </c>
      <c r="N20" s="13">
        <v>70032</v>
      </c>
      <c r="P20" s="15" t="s">
        <v>13</v>
      </c>
      <c r="Q20" s="13">
        <v>71293.333329999994</v>
      </c>
      <c r="S20" s="16">
        <v>3.7858429999999998</v>
      </c>
    </row>
    <row r="21" spans="1:23">
      <c r="A21" s="14" t="s">
        <v>16</v>
      </c>
      <c r="B21" s="13">
        <v>64268</v>
      </c>
      <c r="C21" s="13">
        <v>52128</v>
      </c>
      <c r="D21" s="13">
        <v>50660</v>
      </c>
      <c r="F21" s="15" t="s">
        <v>16</v>
      </c>
      <c r="G21" s="13">
        <f t="shared" si="0"/>
        <v>55685.333333333336</v>
      </c>
      <c r="I21" s="17">
        <v>-1.6570908161496101</v>
      </c>
      <c r="K21" s="14" t="s">
        <v>16</v>
      </c>
      <c r="L21" s="13">
        <v>75272</v>
      </c>
      <c r="M21" s="13">
        <v>76223</v>
      </c>
      <c r="N21" s="13">
        <v>76567</v>
      </c>
      <c r="P21" s="15" t="s">
        <v>16</v>
      </c>
      <c r="Q21" s="13">
        <v>76020.666670000006</v>
      </c>
      <c r="S21" s="16">
        <v>6.731204</v>
      </c>
    </row>
    <row r="22" spans="1:23">
      <c r="A22" s="14" t="s">
        <v>33</v>
      </c>
      <c r="B22" s="13">
        <v>65941</v>
      </c>
      <c r="C22" s="13">
        <v>62744</v>
      </c>
      <c r="D22" s="13">
        <v>55401</v>
      </c>
      <c r="F22" s="15" t="s">
        <v>33</v>
      </c>
      <c r="G22" s="13">
        <f t="shared" si="0"/>
        <v>61362</v>
      </c>
      <c r="I22" s="17">
        <v>1.73680654785037</v>
      </c>
      <c r="K22" s="14" t="s">
        <v>33</v>
      </c>
      <c r="L22" s="13">
        <v>71293</v>
      </c>
      <c r="M22" s="13">
        <v>68114</v>
      </c>
      <c r="N22" s="13">
        <v>98016</v>
      </c>
      <c r="P22" s="15" t="s">
        <v>33</v>
      </c>
      <c r="Q22" s="13">
        <v>79141</v>
      </c>
      <c r="S22" s="16">
        <v>8.6753180000000008</v>
      </c>
    </row>
    <row r="23" spans="1:23">
      <c r="A23" s="14" t="s">
        <v>19</v>
      </c>
      <c r="B23" s="13">
        <v>65834</v>
      </c>
      <c r="C23" s="13">
        <v>70637</v>
      </c>
      <c r="D23" s="13">
        <v>52119</v>
      </c>
      <c r="F23" s="15" t="s">
        <v>19</v>
      </c>
      <c r="G23" s="13">
        <f t="shared" si="0"/>
        <v>62863.333333333336</v>
      </c>
      <c r="I23" s="17">
        <v>2.6344057072479501</v>
      </c>
      <c r="K23" s="14" t="s">
        <v>19</v>
      </c>
      <c r="L23" s="13">
        <v>78237</v>
      </c>
      <c r="M23" s="13">
        <v>78178</v>
      </c>
      <c r="N23" s="13">
        <v>69148</v>
      </c>
      <c r="P23" s="15" t="s">
        <v>19</v>
      </c>
      <c r="Q23" s="13">
        <v>75187.666670000006</v>
      </c>
      <c r="S23" s="16">
        <v>6.212205</v>
      </c>
    </row>
    <row r="24" spans="1:23">
      <c r="A24" s="14" t="s">
        <v>21</v>
      </c>
      <c r="B24" s="13">
        <v>61449</v>
      </c>
      <c r="C24" s="13">
        <v>53346</v>
      </c>
      <c r="D24" s="13">
        <v>51565</v>
      </c>
      <c r="F24" s="15" t="s">
        <v>21</v>
      </c>
      <c r="G24" s="13">
        <f t="shared" si="0"/>
        <v>55453.333333333336</v>
      </c>
      <c r="I24" s="17">
        <v>-1.79579619277656</v>
      </c>
      <c r="K24" s="14" t="s">
        <v>21</v>
      </c>
      <c r="L24" s="13">
        <v>72474</v>
      </c>
      <c r="M24" s="13">
        <v>70620</v>
      </c>
      <c r="N24" s="13">
        <v>75349</v>
      </c>
      <c r="P24" s="15" t="s">
        <v>21</v>
      </c>
      <c r="Q24" s="13">
        <v>72814.333329999994</v>
      </c>
      <c r="S24" s="16">
        <v>4.7334990000000001</v>
      </c>
    </row>
    <row r="25" spans="1:23">
      <c r="A25" s="14" t="s">
        <v>23</v>
      </c>
      <c r="B25" s="13">
        <v>58244</v>
      </c>
      <c r="C25" s="13">
        <v>58234</v>
      </c>
      <c r="D25" s="13">
        <v>57213</v>
      </c>
      <c r="F25" s="15" t="s">
        <v>23</v>
      </c>
      <c r="G25" s="13">
        <f t="shared" si="0"/>
        <v>57897</v>
      </c>
      <c r="I25" s="17">
        <v>-0.33480608151332297</v>
      </c>
      <c r="K25" s="14" t="s">
        <v>23</v>
      </c>
      <c r="L25" s="13">
        <v>67463</v>
      </c>
      <c r="M25" s="13">
        <v>68242</v>
      </c>
      <c r="N25" s="13">
        <v>67143</v>
      </c>
      <c r="P25" s="15" t="s">
        <v>23</v>
      </c>
      <c r="Q25" s="13">
        <v>67616</v>
      </c>
      <c r="S25" s="16">
        <v>1.4946919999999999</v>
      </c>
    </row>
    <row r="26" spans="1:23">
      <c r="A26" s="14" t="s">
        <v>24</v>
      </c>
      <c r="B26" s="13">
        <v>66174</v>
      </c>
      <c r="C26" s="13">
        <v>69595</v>
      </c>
      <c r="D26" s="13">
        <v>54190</v>
      </c>
      <c r="F26" s="15" t="s">
        <v>24</v>
      </c>
      <c r="G26" s="13">
        <f t="shared" si="0"/>
        <v>63319.666666666664</v>
      </c>
      <c r="I26" s="17">
        <v>2.90723280980025</v>
      </c>
      <c r="K26" s="14" t="s">
        <v>24</v>
      </c>
      <c r="L26" s="13">
        <v>68594</v>
      </c>
      <c r="M26" s="13">
        <v>68962</v>
      </c>
      <c r="N26" s="13">
        <v>75899</v>
      </c>
      <c r="P26" s="15" t="s">
        <v>24</v>
      </c>
      <c r="Q26" s="13">
        <v>71151.666670000006</v>
      </c>
      <c r="S26" s="16">
        <v>3.697584</v>
      </c>
    </row>
    <row r="27" spans="1:23">
      <c r="A27" s="14" t="s">
        <v>27</v>
      </c>
      <c r="B27" s="13">
        <v>61016</v>
      </c>
      <c r="C27" s="13">
        <v>52598</v>
      </c>
      <c r="D27" s="13">
        <v>50623</v>
      </c>
      <c r="F27" s="15" t="s">
        <v>27</v>
      </c>
      <c r="G27" s="13">
        <f t="shared" si="0"/>
        <v>54745.666666666664</v>
      </c>
      <c r="I27" s="17">
        <v>-2.21888744536981</v>
      </c>
      <c r="K27" s="14" t="s">
        <v>27</v>
      </c>
      <c r="L27" s="13">
        <v>76299</v>
      </c>
      <c r="M27" s="13">
        <v>72555</v>
      </c>
      <c r="N27" s="13">
        <v>73073</v>
      </c>
      <c r="P27" s="15" t="s">
        <v>27</v>
      </c>
      <c r="Q27" s="13">
        <v>73975.666670000006</v>
      </c>
      <c r="S27" s="16">
        <v>5.457071</v>
      </c>
    </row>
    <row r="28" spans="1:23">
      <c r="A28" s="14" t="s">
        <v>29</v>
      </c>
      <c r="B28" s="13">
        <v>60931</v>
      </c>
      <c r="C28" s="13">
        <v>53852</v>
      </c>
      <c r="D28" s="13">
        <v>51025</v>
      </c>
      <c r="F28" s="15" t="s">
        <v>29</v>
      </c>
      <c r="G28" s="13">
        <f t="shared" si="0"/>
        <v>55269.333333333336</v>
      </c>
      <c r="I28" s="17">
        <v>-1.9058039052737901</v>
      </c>
      <c r="K28" s="14" t="s">
        <v>29</v>
      </c>
      <c r="L28" s="13">
        <v>77619</v>
      </c>
      <c r="M28" s="13">
        <v>66588</v>
      </c>
      <c r="N28" s="13">
        <v>61823</v>
      </c>
      <c r="P28" s="15" t="s">
        <v>29</v>
      </c>
      <c r="Q28" s="13">
        <v>68676.666670000006</v>
      </c>
      <c r="S28" s="16">
        <v>2.1555409999999999</v>
      </c>
    </row>
    <row r="29" spans="1:23">
      <c r="A29" s="14" t="s">
        <v>2</v>
      </c>
      <c r="B29" s="13">
        <v>58457</v>
      </c>
      <c r="G29" s="13">
        <f t="shared" si="0"/>
        <v>58457</v>
      </c>
      <c r="I29" s="16"/>
      <c r="K29" s="14" t="s">
        <v>2</v>
      </c>
      <c r="L29" s="13">
        <v>65217</v>
      </c>
      <c r="S29" s="16"/>
    </row>
    <row r="30" spans="1:23">
      <c r="A30" s="14" t="s">
        <v>3</v>
      </c>
      <c r="B30" s="13">
        <v>214167</v>
      </c>
      <c r="G30" s="13">
        <f t="shared" si="0"/>
        <v>214167</v>
      </c>
      <c r="I30" s="16"/>
      <c r="K30" s="14" t="s">
        <v>3</v>
      </c>
      <c r="L30" s="13">
        <v>214167</v>
      </c>
      <c r="S30" s="16"/>
    </row>
    <row r="31" spans="1:23">
      <c r="I31" s="16"/>
      <c r="S31" s="16"/>
    </row>
    <row r="32" spans="1:23">
      <c r="A32" s="14" t="s">
        <v>56</v>
      </c>
      <c r="F32" s="13" t="s">
        <v>57</v>
      </c>
      <c r="I32" s="16" t="s">
        <v>0</v>
      </c>
      <c r="K32" s="14" t="s">
        <v>59</v>
      </c>
      <c r="P32" s="13" t="s">
        <v>66</v>
      </c>
      <c r="S32" s="16" t="s">
        <v>0</v>
      </c>
      <c r="W32" s="18"/>
    </row>
    <row r="33" spans="1:23">
      <c r="A33" s="14" t="s">
        <v>35</v>
      </c>
      <c r="B33" s="18">
        <v>68516</v>
      </c>
      <c r="C33" s="18">
        <v>71038</v>
      </c>
      <c r="D33" s="18">
        <v>67614</v>
      </c>
      <c r="F33" s="15" t="s">
        <v>35</v>
      </c>
      <c r="G33" s="13">
        <f>AVERAGE(B33:D33)</f>
        <v>69056</v>
      </c>
      <c r="I33" s="17">
        <v>2.5417312497765998</v>
      </c>
      <c r="K33" s="14" t="s">
        <v>35</v>
      </c>
      <c r="L33" s="18">
        <v>68009</v>
      </c>
      <c r="M33" s="18">
        <v>71285</v>
      </c>
      <c r="N33" s="18">
        <v>73748</v>
      </c>
      <c r="P33" s="15" t="s">
        <v>35</v>
      </c>
      <c r="Q33" s="13">
        <f>AVERAGE(L33:N33)</f>
        <v>71014</v>
      </c>
      <c r="S33" s="17">
        <v>5.0967464526300699</v>
      </c>
      <c r="W33" s="18"/>
    </row>
    <row r="34" spans="1:23">
      <c r="A34" s="14" t="s">
        <v>34</v>
      </c>
      <c r="B34" s="18">
        <v>66029</v>
      </c>
      <c r="C34" s="18">
        <v>51770</v>
      </c>
      <c r="D34" s="18">
        <v>50641</v>
      </c>
      <c r="F34" s="15" t="s">
        <v>34</v>
      </c>
      <c r="G34" s="13">
        <f t="shared" ref="G34:G43" si="1">AVERAGE(B34:D34)</f>
        <v>56146.666666666664</v>
      </c>
      <c r="I34" s="17">
        <v>-1.65311098221568</v>
      </c>
      <c r="K34" s="14" t="s">
        <v>34</v>
      </c>
      <c r="L34" s="18">
        <v>70923</v>
      </c>
      <c r="M34" s="18">
        <v>73667</v>
      </c>
      <c r="N34" s="18">
        <v>69029</v>
      </c>
      <c r="P34" s="15" t="s">
        <v>34</v>
      </c>
      <c r="Q34" s="13">
        <f t="shared" ref="Q34:Q41" si="2">AVERAGE(L34:N34)</f>
        <v>71206.333333333328</v>
      </c>
      <c r="S34" s="17">
        <v>5.1580059337824302</v>
      </c>
      <c r="W34" s="18"/>
    </row>
    <row r="35" spans="1:23">
      <c r="A35" s="14" t="s">
        <v>13</v>
      </c>
      <c r="B35" s="18">
        <v>67578</v>
      </c>
      <c r="C35" s="18">
        <v>64133</v>
      </c>
      <c r="D35" s="18">
        <v>51107</v>
      </c>
      <c r="F35" s="15" t="s">
        <v>13</v>
      </c>
      <c r="G35" s="13">
        <f t="shared" si="1"/>
        <v>60939.333333333336</v>
      </c>
      <c r="I35" s="17">
        <v>-9.5750892790412406E-2</v>
      </c>
      <c r="K35" s="14" t="s">
        <v>13</v>
      </c>
      <c r="L35" s="18">
        <v>69153</v>
      </c>
      <c r="M35" s="18">
        <v>66106</v>
      </c>
      <c r="N35" s="18">
        <v>73328</v>
      </c>
      <c r="P35" s="15" t="s">
        <v>13</v>
      </c>
      <c r="Q35" s="13">
        <f t="shared" si="2"/>
        <v>69529</v>
      </c>
      <c r="S35" s="17">
        <v>4.6237637953275001</v>
      </c>
      <c r="W35" s="18"/>
    </row>
    <row r="36" spans="1:23">
      <c r="A36" s="14" t="s">
        <v>16</v>
      </c>
      <c r="B36" s="18">
        <v>56250</v>
      </c>
      <c r="C36" s="18">
        <v>66624</v>
      </c>
      <c r="D36" s="18">
        <v>62176</v>
      </c>
      <c r="F36" s="15" t="s">
        <v>16</v>
      </c>
      <c r="G36" s="13">
        <f t="shared" si="1"/>
        <v>61683.333333333336</v>
      </c>
      <c r="I36" s="17">
        <v>0.146009277221578</v>
      </c>
      <c r="K36" s="14" t="s">
        <v>16</v>
      </c>
      <c r="L36" s="18">
        <v>72035</v>
      </c>
      <c r="M36" s="18">
        <v>75083</v>
      </c>
      <c r="N36" s="18">
        <v>67346</v>
      </c>
      <c r="P36" s="15" t="s">
        <v>16</v>
      </c>
      <c r="Q36" s="13">
        <f t="shared" si="2"/>
        <v>71488</v>
      </c>
      <c r="S36" s="17">
        <v>5.2477186947589702</v>
      </c>
      <c r="W36" s="18"/>
    </row>
    <row r="37" spans="1:23">
      <c r="A37" s="14" t="s">
        <v>33</v>
      </c>
      <c r="B37" s="18">
        <v>59861</v>
      </c>
      <c r="C37" s="18">
        <v>52370</v>
      </c>
      <c r="D37" s="18">
        <v>70356</v>
      </c>
      <c r="F37" s="15" t="s">
        <v>33</v>
      </c>
      <c r="G37" s="13">
        <f t="shared" si="1"/>
        <v>60862.333333333336</v>
      </c>
      <c r="I37" s="17">
        <v>-0.120771770600793</v>
      </c>
      <c r="K37" s="14" t="s">
        <v>33</v>
      </c>
      <c r="L37" s="18">
        <v>70627</v>
      </c>
      <c r="M37" s="18">
        <v>57536</v>
      </c>
      <c r="N37" s="18">
        <v>62890</v>
      </c>
      <c r="P37" s="15" t="s">
        <v>33</v>
      </c>
      <c r="Q37" s="13">
        <f t="shared" si="2"/>
        <v>63684.333333333336</v>
      </c>
      <c r="S37" s="17">
        <v>2.7621974837959602</v>
      </c>
      <c r="W37" s="18"/>
    </row>
    <row r="38" spans="1:23">
      <c r="A38" s="14" t="s">
        <v>19</v>
      </c>
      <c r="B38" s="18">
        <v>65825</v>
      </c>
      <c r="C38" s="18">
        <v>58059</v>
      </c>
      <c r="D38" s="18">
        <v>71107</v>
      </c>
      <c r="F38" s="15" t="s">
        <v>19</v>
      </c>
      <c r="G38" s="13">
        <f t="shared" si="1"/>
        <v>64997</v>
      </c>
      <c r="I38" s="17">
        <v>1.22277354805796</v>
      </c>
      <c r="K38" s="14" t="s">
        <v>19</v>
      </c>
      <c r="L38" s="18">
        <v>50958</v>
      </c>
      <c r="M38" s="18">
        <v>60464</v>
      </c>
      <c r="N38" s="18">
        <v>59250</v>
      </c>
      <c r="P38" s="15" t="s">
        <v>19</v>
      </c>
      <c r="Q38" s="13">
        <f t="shared" si="2"/>
        <v>56890.666666666664</v>
      </c>
      <c r="S38" s="17">
        <v>0.59836818435175898</v>
      </c>
      <c r="W38" s="18"/>
    </row>
    <row r="39" spans="1:23">
      <c r="A39" s="14" t="s">
        <v>21</v>
      </c>
      <c r="B39" s="18">
        <v>66786</v>
      </c>
      <c r="C39" s="18">
        <v>67430</v>
      </c>
      <c r="D39" s="18">
        <v>56058</v>
      </c>
      <c r="F39" s="15" t="s">
        <v>21</v>
      </c>
      <c r="G39" s="13">
        <f t="shared" si="1"/>
        <v>63424.666666666664</v>
      </c>
      <c r="I39" s="17">
        <v>0.71184939056290397</v>
      </c>
      <c r="K39" s="14" t="s">
        <v>21</v>
      </c>
      <c r="L39" s="18">
        <v>56701</v>
      </c>
      <c r="M39" s="18">
        <v>57761</v>
      </c>
      <c r="N39" s="18">
        <v>65255</v>
      </c>
      <c r="P39" s="15" t="s">
        <v>21</v>
      </c>
      <c r="Q39" s="13">
        <f t="shared" si="2"/>
        <v>59905.666666666664</v>
      </c>
      <c r="S39" s="17">
        <v>1.5586663067539399</v>
      </c>
      <c r="W39" s="18"/>
    </row>
    <row r="40" spans="1:23">
      <c r="A40" s="14" t="s">
        <v>23</v>
      </c>
      <c r="B40" s="18">
        <v>61999</v>
      </c>
      <c r="C40" s="18">
        <v>60692</v>
      </c>
      <c r="D40" s="18">
        <v>58997</v>
      </c>
      <c r="F40" s="15" t="s">
        <v>23</v>
      </c>
      <c r="G40" s="13">
        <f t="shared" si="1"/>
        <v>60562.666666666664</v>
      </c>
      <c r="I40" s="17">
        <v>-0.218147392467091</v>
      </c>
      <c r="K40" s="14" t="s">
        <v>23</v>
      </c>
      <c r="L40" s="18">
        <v>57736</v>
      </c>
      <c r="M40" s="18">
        <v>58390</v>
      </c>
      <c r="N40" s="18">
        <v>60210</v>
      </c>
      <c r="P40" s="15" t="s">
        <v>23</v>
      </c>
      <c r="Q40" s="13">
        <f t="shared" si="2"/>
        <v>58778.666666666664</v>
      </c>
      <c r="S40" s="17">
        <v>1.19970909814788</v>
      </c>
      <c r="W40" s="18"/>
    </row>
    <row r="41" spans="1:23">
      <c r="A41" s="14" t="s">
        <v>24</v>
      </c>
      <c r="B41" s="18">
        <v>61258</v>
      </c>
      <c r="C41" s="18">
        <v>52423</v>
      </c>
      <c r="D41" s="18">
        <v>70232</v>
      </c>
      <c r="F41" s="15" t="s">
        <v>24</v>
      </c>
      <c r="G41" s="13">
        <f t="shared" si="1"/>
        <v>61304.333333333336</v>
      </c>
      <c r="I41" s="17">
        <v>2.2854566960093699E-2</v>
      </c>
      <c r="K41" s="14" t="s">
        <v>24</v>
      </c>
      <c r="L41" s="18">
        <v>62050</v>
      </c>
      <c r="M41" s="18">
        <v>51706</v>
      </c>
      <c r="N41" s="18">
        <v>56917</v>
      </c>
      <c r="P41" s="15" t="s">
        <v>24</v>
      </c>
      <c r="Q41" s="13">
        <f t="shared" si="2"/>
        <v>56891</v>
      </c>
      <c r="S41" s="17">
        <v>0.59847435223671397</v>
      </c>
      <c r="W41" s="18"/>
    </row>
    <row r="42" spans="1:23">
      <c r="A42" s="14" t="s">
        <v>27</v>
      </c>
      <c r="B42" s="18">
        <v>64561</v>
      </c>
      <c r="C42" s="18">
        <v>54055</v>
      </c>
      <c r="D42" s="18">
        <v>64656</v>
      </c>
      <c r="F42" s="15" t="s">
        <v>27</v>
      </c>
      <c r="G42" s="13">
        <f t="shared" si="1"/>
        <v>61090.666666666664</v>
      </c>
      <c r="I42" s="17">
        <v>-4.6575658910195002E-2</v>
      </c>
      <c r="K42" s="14" t="s">
        <v>27</v>
      </c>
      <c r="P42" s="15"/>
      <c r="S42" s="19"/>
      <c r="W42" s="18"/>
    </row>
    <row r="43" spans="1:23">
      <c r="A43" s="14" t="s">
        <v>29</v>
      </c>
      <c r="B43" s="18">
        <v>62421</v>
      </c>
      <c r="C43" s="18">
        <v>65733</v>
      </c>
      <c r="D43" s="18">
        <v>65355</v>
      </c>
      <c r="F43" s="15" t="s">
        <v>29</v>
      </c>
      <c r="G43" s="13">
        <f t="shared" si="1"/>
        <v>64503</v>
      </c>
      <c r="I43" s="17">
        <v>1.06224999431344</v>
      </c>
      <c r="K43" s="14" t="s">
        <v>29</v>
      </c>
      <c r="P43" s="15"/>
      <c r="W43" s="18"/>
    </row>
    <row r="44" spans="1:23">
      <c r="A44" s="14" t="s">
        <v>2</v>
      </c>
      <c r="B44" s="13">
        <v>61234</v>
      </c>
      <c r="D44" s="18"/>
      <c r="K44" s="14" t="s">
        <v>2</v>
      </c>
      <c r="L44" s="13">
        <v>55012</v>
      </c>
      <c r="S44" s="19"/>
      <c r="W44" s="18"/>
    </row>
    <row r="45" spans="1:23">
      <c r="A45" s="14" t="s">
        <v>3</v>
      </c>
      <c r="B45" s="19">
        <v>368977</v>
      </c>
      <c r="D45" s="18"/>
      <c r="K45" s="14" t="s">
        <v>3</v>
      </c>
      <c r="L45" s="19">
        <v>368977</v>
      </c>
      <c r="W45" s="18"/>
    </row>
    <row r="46" spans="1:23">
      <c r="D46" s="18"/>
      <c r="S46" s="19"/>
      <c r="W46" s="18"/>
    </row>
    <row r="47" spans="1:23">
      <c r="D47" s="18"/>
      <c r="W47" s="18"/>
    </row>
    <row r="48" spans="1:23">
      <c r="S48" s="19"/>
      <c r="W48" s="18"/>
    </row>
    <row r="49" spans="1:23">
      <c r="A49" s="14" t="s">
        <v>37</v>
      </c>
      <c r="W49" s="18"/>
    </row>
    <row r="50" spans="1:23">
      <c r="A50" s="14" t="s">
        <v>53</v>
      </c>
      <c r="S50" s="19"/>
      <c r="W50" s="18"/>
    </row>
    <row r="51" spans="1:23">
      <c r="A51" s="13" t="s">
        <v>38</v>
      </c>
      <c r="S51" s="20"/>
      <c r="W51" s="18"/>
    </row>
    <row r="52" spans="1:23">
      <c r="A52" s="14" t="s">
        <v>39</v>
      </c>
      <c r="W52" s="18"/>
    </row>
  </sheetData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8"/>
  <sheetViews>
    <sheetView workbookViewId="0">
      <selection activeCell="M24" sqref="M24"/>
    </sheetView>
  </sheetViews>
  <sheetFormatPr baseColWidth="10" defaultColWidth="10.6640625" defaultRowHeight="15" x14ac:dyDescent="0"/>
  <cols>
    <col min="1" max="5" width="10.6640625" style="5"/>
    <col min="6" max="6" width="11.1640625" style="5" customWidth="1"/>
    <col min="7" max="16384" width="10.6640625" style="5"/>
  </cols>
  <sheetData>
    <row r="1" spans="1:31">
      <c r="A1" s="3" t="s">
        <v>42</v>
      </c>
    </row>
    <row r="2" spans="1:31">
      <c r="A2" s="6" t="s">
        <v>60</v>
      </c>
      <c r="B2" s="6"/>
      <c r="C2" s="6"/>
      <c r="D2" s="6"/>
      <c r="F2" s="5" t="s">
        <v>61</v>
      </c>
      <c r="I2" s="5" t="s">
        <v>0</v>
      </c>
      <c r="K2" s="6" t="s">
        <v>62</v>
      </c>
      <c r="L2" s="6"/>
      <c r="M2" s="6"/>
      <c r="N2" s="6"/>
      <c r="P2" s="5" t="s">
        <v>61</v>
      </c>
      <c r="S2" s="5" t="s">
        <v>0</v>
      </c>
      <c r="V2" s="6" t="s">
        <v>63</v>
      </c>
      <c r="W2" s="6"/>
      <c r="X2" s="6"/>
      <c r="Y2" s="6"/>
      <c r="AA2" s="5" t="s">
        <v>64</v>
      </c>
      <c r="AE2" s="5" t="s">
        <v>8</v>
      </c>
    </row>
    <row r="3" spans="1:31">
      <c r="A3" s="7" t="s">
        <v>9</v>
      </c>
      <c r="B3" s="8">
        <v>24814</v>
      </c>
      <c r="C3" s="8">
        <v>27502</v>
      </c>
      <c r="D3" s="8">
        <v>21990</v>
      </c>
      <c r="F3" s="9" t="s">
        <v>9</v>
      </c>
      <c r="G3" s="8">
        <f>AVERAGE(B3:D3)</f>
        <v>24768.666666666668</v>
      </c>
      <c r="H3" s="8"/>
      <c r="I3" s="10">
        <v>4.3117985828317096</v>
      </c>
      <c r="K3" s="7" t="s">
        <v>9</v>
      </c>
      <c r="L3" s="8">
        <v>38569</v>
      </c>
      <c r="M3" s="8">
        <v>36243</v>
      </c>
      <c r="N3" s="8">
        <v>35917</v>
      </c>
      <c r="P3" s="9" t="s">
        <v>9</v>
      </c>
      <c r="Q3" s="8">
        <f>AVERAGE(L3:N3)</f>
        <v>36909.666666666664</v>
      </c>
      <c r="R3" s="8"/>
      <c r="S3" s="10">
        <v>3.1949880809322502</v>
      </c>
      <c r="V3" s="7" t="s">
        <v>9</v>
      </c>
      <c r="W3" s="8">
        <v>33171</v>
      </c>
      <c r="X3" s="8">
        <v>27404</v>
      </c>
      <c r="Y3" s="8">
        <v>23618</v>
      </c>
      <c r="AA3" s="8" t="s">
        <v>9</v>
      </c>
      <c r="AB3" s="5">
        <f>(AVERAGE(W3:Y3))</f>
        <v>28064.333333333332</v>
      </c>
      <c r="AE3" s="10">
        <v>-1.08010730314157</v>
      </c>
    </row>
    <row r="4" spans="1:31">
      <c r="A4" s="7" t="s">
        <v>10</v>
      </c>
      <c r="B4" s="8">
        <v>20987</v>
      </c>
      <c r="C4" s="8">
        <v>18942.7</v>
      </c>
      <c r="D4" s="8">
        <v>27342.3</v>
      </c>
      <c r="F4" s="9" t="s">
        <v>10</v>
      </c>
      <c r="G4" s="8">
        <f t="shared" ref="G4:G13" si="0">AVERAGE(B4:D4)</f>
        <v>22424</v>
      </c>
      <c r="H4" s="8"/>
      <c r="I4" s="10">
        <v>2.71316948338219</v>
      </c>
      <c r="K4" s="7" t="s">
        <v>10</v>
      </c>
      <c r="L4" s="8">
        <v>31106</v>
      </c>
      <c r="M4" s="8">
        <v>31867</v>
      </c>
      <c r="N4" s="8">
        <v>36926</v>
      </c>
      <c r="P4" s="9" t="s">
        <v>10</v>
      </c>
      <c r="Q4" s="8">
        <f t="shared" ref="Q4:Q13" si="1">AVERAGE(L4:N4)</f>
        <v>33299.666666666664</v>
      </c>
      <c r="R4" s="8"/>
      <c r="S4" s="10">
        <v>1.2029488802128301</v>
      </c>
      <c r="V4" s="7" t="s">
        <v>10</v>
      </c>
      <c r="W4" s="8">
        <v>17756</v>
      </c>
      <c r="X4" s="8">
        <v>26201</v>
      </c>
      <c r="Y4" s="8">
        <v>34795</v>
      </c>
      <c r="AA4" s="8" t="s">
        <v>10</v>
      </c>
      <c r="AB4" s="5">
        <f t="shared" ref="AB4:AB13" si="2">(AVERAGE(W4:Y4))</f>
        <v>26250.666666666668</v>
      </c>
      <c r="AE4" s="10">
        <v>-2.1525277053435801</v>
      </c>
    </row>
    <row r="5" spans="1:31">
      <c r="A5" s="7" t="s">
        <v>12</v>
      </c>
      <c r="B5" s="8">
        <v>24802</v>
      </c>
      <c r="C5" s="8">
        <v>26121</v>
      </c>
      <c r="D5" s="8">
        <v>26209</v>
      </c>
      <c r="F5" s="9" t="s">
        <v>12</v>
      </c>
      <c r="G5" s="8">
        <f t="shared" si="0"/>
        <v>25710.666666666668</v>
      </c>
      <c r="H5" s="8"/>
      <c r="I5" s="10">
        <v>4.9540683907108196</v>
      </c>
      <c r="K5" s="7" t="s">
        <v>12</v>
      </c>
      <c r="L5" s="8">
        <v>35981</v>
      </c>
      <c r="M5" s="8">
        <v>38409</v>
      </c>
      <c r="N5" s="8">
        <v>33938</v>
      </c>
      <c r="P5" s="9" t="s">
        <v>12</v>
      </c>
      <c r="Q5" s="8">
        <f t="shared" si="1"/>
        <v>36109.333333333336</v>
      </c>
      <c r="R5" s="8"/>
      <c r="S5" s="10">
        <v>2.7533550097625299</v>
      </c>
      <c r="V5" s="7" t="s">
        <v>12</v>
      </c>
      <c r="W5" s="8">
        <v>25488</v>
      </c>
      <c r="X5" s="8">
        <v>36591</v>
      </c>
      <c r="Y5" s="8">
        <v>21091</v>
      </c>
      <c r="AA5" s="8" t="s">
        <v>12</v>
      </c>
      <c r="AB5" s="5">
        <f t="shared" si="2"/>
        <v>27723.333333333332</v>
      </c>
      <c r="AE5" s="10">
        <v>-1.28174047268491</v>
      </c>
    </row>
    <row r="6" spans="1:31">
      <c r="A6" s="7" t="s">
        <v>14</v>
      </c>
      <c r="B6" s="8">
        <v>26403</v>
      </c>
      <c r="C6" s="8">
        <v>25595</v>
      </c>
      <c r="D6" s="8">
        <v>19900</v>
      </c>
      <c r="F6" s="9" t="s">
        <v>14</v>
      </c>
      <c r="G6" s="8">
        <f t="shared" si="0"/>
        <v>23966</v>
      </c>
      <c r="H6" s="8"/>
      <c r="I6" s="10">
        <v>3.7645283408658301</v>
      </c>
      <c r="K6" s="7" t="s">
        <v>14</v>
      </c>
      <c r="L6" s="8">
        <v>30843</v>
      </c>
      <c r="M6" s="8">
        <v>37823</v>
      </c>
      <c r="N6" s="8">
        <v>34837</v>
      </c>
      <c r="P6" s="9" t="s">
        <v>14</v>
      </c>
      <c r="Q6" s="8">
        <f t="shared" si="1"/>
        <v>34501</v>
      </c>
      <c r="R6" s="8"/>
      <c r="S6" s="10">
        <v>1.8658583224540499</v>
      </c>
      <c r="V6" s="7" t="s">
        <v>14</v>
      </c>
      <c r="W6" s="8">
        <v>27468</v>
      </c>
      <c r="X6" s="8">
        <v>32104</v>
      </c>
      <c r="Y6" s="8">
        <v>25391</v>
      </c>
      <c r="AA6" s="8" t="s">
        <v>14</v>
      </c>
      <c r="AB6" s="5">
        <f t="shared" si="2"/>
        <v>28321</v>
      </c>
      <c r="AE6" s="10">
        <v>-0.928340399363762</v>
      </c>
    </row>
    <row r="7" spans="1:31">
      <c r="A7" s="7" t="s">
        <v>18</v>
      </c>
      <c r="B7" s="8">
        <v>18573</v>
      </c>
      <c r="C7" s="8">
        <v>17337</v>
      </c>
      <c r="D7" s="8">
        <v>23379</v>
      </c>
      <c r="F7" s="9" t="s">
        <v>18</v>
      </c>
      <c r="G7" s="8">
        <f t="shared" si="0"/>
        <v>19763</v>
      </c>
      <c r="H7" s="8"/>
      <c r="I7" s="10">
        <v>0.89885954838611903</v>
      </c>
      <c r="K7" s="7" t="s">
        <v>18</v>
      </c>
      <c r="L7" s="8">
        <v>36326</v>
      </c>
      <c r="M7" s="8">
        <v>38901</v>
      </c>
      <c r="N7" s="8">
        <v>36039</v>
      </c>
      <c r="P7" s="9" t="s">
        <v>18</v>
      </c>
      <c r="Q7" s="8">
        <f t="shared" si="1"/>
        <v>37088.666666666664</v>
      </c>
      <c r="R7" s="8"/>
      <c r="S7" s="10">
        <v>3.2937623238488101</v>
      </c>
      <c r="V7" s="7" t="s">
        <v>18</v>
      </c>
      <c r="W7" s="8">
        <v>17076</v>
      </c>
      <c r="X7" s="8">
        <v>36433</v>
      </c>
      <c r="Y7" s="8">
        <v>36637</v>
      </c>
      <c r="AA7" s="8" t="s">
        <v>18</v>
      </c>
      <c r="AB7" s="5">
        <f t="shared" si="2"/>
        <v>30048.666666666668</v>
      </c>
      <c r="AE7" s="10">
        <v>9.3228241652326904E-2</v>
      </c>
    </row>
    <row r="8" spans="1:31">
      <c r="A8" s="7" t="s">
        <v>20</v>
      </c>
      <c r="B8" s="8">
        <v>24664</v>
      </c>
      <c r="C8" s="8">
        <v>21914</v>
      </c>
      <c r="D8" s="8">
        <v>24709</v>
      </c>
      <c r="F8" s="9" t="s">
        <v>20</v>
      </c>
      <c r="G8" s="8">
        <f t="shared" si="0"/>
        <v>23762.333333333332</v>
      </c>
      <c r="H8" s="8"/>
      <c r="I8" s="10">
        <v>3.6256653334218001</v>
      </c>
      <c r="K8" s="7" t="s">
        <v>20</v>
      </c>
      <c r="L8" s="8">
        <v>30765</v>
      </c>
      <c r="M8" s="8">
        <v>32369</v>
      </c>
      <c r="N8" s="8">
        <v>35736</v>
      </c>
      <c r="P8" s="9" t="s">
        <v>20</v>
      </c>
      <c r="Q8" s="8">
        <f t="shared" si="1"/>
        <v>32956.666666666664</v>
      </c>
      <c r="R8" s="8"/>
      <c r="S8" s="10">
        <v>1.0136775655738399</v>
      </c>
      <c r="V8" s="7" t="s">
        <v>20</v>
      </c>
      <c r="W8" s="8">
        <v>32823</v>
      </c>
      <c r="X8" s="8">
        <v>24063</v>
      </c>
      <c r="Y8" s="8">
        <v>34314</v>
      </c>
      <c r="AA8" s="8" t="s">
        <v>20</v>
      </c>
      <c r="AB8" s="5">
        <f t="shared" si="2"/>
        <v>30400</v>
      </c>
      <c r="AE8" s="10">
        <v>0.30097150527143601</v>
      </c>
    </row>
    <row r="9" spans="1:31">
      <c r="A9" s="7" t="s">
        <v>22</v>
      </c>
      <c r="B9" s="8">
        <v>26076</v>
      </c>
      <c r="C9" s="8">
        <v>25251</v>
      </c>
      <c r="D9" s="8">
        <v>20271</v>
      </c>
      <c r="F9" s="9" t="s">
        <v>22</v>
      </c>
      <c r="G9" s="8">
        <f t="shared" si="0"/>
        <v>23866</v>
      </c>
      <c r="H9" s="8"/>
      <c r="I9" s="10">
        <v>3.6963468325984099</v>
      </c>
      <c r="K9" s="7" t="s">
        <v>22</v>
      </c>
      <c r="L9" s="8">
        <v>34499</v>
      </c>
      <c r="M9" s="8">
        <v>29618</v>
      </c>
      <c r="N9" s="8">
        <v>31534</v>
      </c>
      <c r="P9" s="9" t="s">
        <v>22</v>
      </c>
      <c r="Q9" s="8">
        <f t="shared" si="1"/>
        <v>31883.666666666668</v>
      </c>
      <c r="R9" s="8"/>
      <c r="S9" s="10">
        <v>0.42158391948743301</v>
      </c>
      <c r="V9" s="7" t="s">
        <v>22</v>
      </c>
      <c r="W9" s="8">
        <v>34787</v>
      </c>
      <c r="X9" s="8">
        <v>26372</v>
      </c>
      <c r="Y9" s="8">
        <v>18244</v>
      </c>
      <c r="AA9" s="8" t="s">
        <v>22</v>
      </c>
      <c r="AB9" s="5">
        <f t="shared" si="2"/>
        <v>26467.666666666668</v>
      </c>
      <c r="AE9" s="10">
        <v>-2.0242156883614499</v>
      </c>
    </row>
    <row r="10" spans="1:31">
      <c r="A10" s="7" t="s">
        <v>26</v>
      </c>
      <c r="B10" s="8">
        <v>26923</v>
      </c>
      <c r="C10" s="8">
        <v>27039</v>
      </c>
      <c r="D10" s="8">
        <v>26320</v>
      </c>
      <c r="F10" s="9" t="s">
        <v>26</v>
      </c>
      <c r="G10" s="8">
        <f t="shared" si="0"/>
        <v>26760.666666666668</v>
      </c>
      <c r="H10" s="8"/>
      <c r="I10" s="10">
        <v>5.6699742275187397</v>
      </c>
      <c r="K10" s="7" t="s">
        <v>26</v>
      </c>
      <c r="L10" s="8">
        <v>36421</v>
      </c>
      <c r="M10" s="8">
        <v>34100</v>
      </c>
      <c r="N10" s="8">
        <v>33216</v>
      </c>
      <c r="P10" s="9" t="s">
        <v>26</v>
      </c>
      <c r="Q10" s="8">
        <f t="shared" si="1"/>
        <v>34579</v>
      </c>
      <c r="R10" s="8"/>
      <c r="S10" s="10">
        <v>1.9088996126635001</v>
      </c>
      <c r="V10" s="7" t="s">
        <v>26</v>
      </c>
      <c r="W10" s="8">
        <v>26964</v>
      </c>
      <c r="X10" s="8">
        <v>28691</v>
      </c>
      <c r="Y10" s="8">
        <v>18231</v>
      </c>
      <c r="AA10" s="8" t="s">
        <v>26</v>
      </c>
      <c r="AB10" s="5">
        <f t="shared" si="2"/>
        <v>24628.666666666668</v>
      </c>
      <c r="AE10" s="10">
        <v>-3.1116156848136498</v>
      </c>
    </row>
    <row r="11" spans="1:31">
      <c r="A11" s="7" t="s">
        <v>36</v>
      </c>
      <c r="B11" s="8">
        <v>26603</v>
      </c>
      <c r="C11" s="8">
        <v>19284</v>
      </c>
      <c r="D11" s="8">
        <v>26938</v>
      </c>
      <c r="F11" s="9" t="s">
        <v>36</v>
      </c>
      <c r="G11" s="8">
        <f t="shared" si="0"/>
        <v>24275</v>
      </c>
      <c r="H11" s="8"/>
      <c r="I11" s="10">
        <v>3.9752092014121598</v>
      </c>
      <c r="K11" s="7" t="s">
        <v>36</v>
      </c>
      <c r="L11" s="8">
        <v>29476</v>
      </c>
      <c r="M11" s="8">
        <v>33908</v>
      </c>
      <c r="N11" s="8">
        <v>33825</v>
      </c>
      <c r="P11" s="9" t="s">
        <v>36</v>
      </c>
      <c r="Q11" s="8">
        <f>AVERAGE(L11:N11)</f>
        <v>32403</v>
      </c>
      <c r="R11" s="8"/>
      <c r="S11" s="10">
        <v>0.70815797810243497</v>
      </c>
      <c r="V11" s="7" t="s">
        <v>36</v>
      </c>
      <c r="W11" s="8">
        <v>36899</v>
      </c>
      <c r="X11" s="8">
        <v>31032</v>
      </c>
      <c r="Y11" s="8">
        <v>18922</v>
      </c>
      <c r="AA11" s="8" t="s">
        <v>36</v>
      </c>
      <c r="AB11" s="5">
        <f t="shared" si="2"/>
        <v>28951</v>
      </c>
      <c r="AE11" s="10">
        <v>-0.55582164038339898</v>
      </c>
    </row>
    <row r="12" spans="1:31">
      <c r="A12" s="7" t="s">
        <v>28</v>
      </c>
      <c r="B12" s="8">
        <v>19149</v>
      </c>
      <c r="C12" s="8">
        <v>21340</v>
      </c>
      <c r="D12" s="8">
        <v>25429</v>
      </c>
      <c r="F12" s="9" t="s">
        <v>28</v>
      </c>
      <c r="G12" s="8">
        <f t="shared" si="0"/>
        <v>21972.666666666668</v>
      </c>
      <c r="H12" s="8"/>
      <c r="I12" s="10">
        <v>2.4054436116746198</v>
      </c>
      <c r="K12" s="7" t="s">
        <v>28</v>
      </c>
      <c r="L12" s="8">
        <v>33494</v>
      </c>
      <c r="M12" s="8">
        <v>32841</v>
      </c>
      <c r="N12" s="8">
        <v>35902</v>
      </c>
      <c r="P12" s="9" t="s">
        <v>28</v>
      </c>
      <c r="Q12" s="8">
        <f t="shared" si="1"/>
        <v>34079</v>
      </c>
      <c r="R12" s="8"/>
      <c r="S12" s="10">
        <v>1.6329939061926699</v>
      </c>
      <c r="V12" s="7" t="s">
        <v>28</v>
      </c>
      <c r="W12" s="8">
        <v>34862</v>
      </c>
      <c r="X12" s="8">
        <v>19834</v>
      </c>
      <c r="Y12" s="8">
        <v>23623</v>
      </c>
      <c r="AA12" s="8" t="s">
        <v>28</v>
      </c>
      <c r="AB12" s="5">
        <f t="shared" si="2"/>
        <v>26106.333333333332</v>
      </c>
      <c r="AE12" s="10">
        <v>-2.2378719540678498</v>
      </c>
    </row>
    <row r="13" spans="1:31">
      <c r="A13" s="6" t="s">
        <v>30</v>
      </c>
      <c r="B13" s="8">
        <v>17311</v>
      </c>
      <c r="C13" s="8">
        <v>20246</v>
      </c>
      <c r="D13" s="8">
        <v>17975</v>
      </c>
      <c r="F13" s="11" t="s">
        <v>30</v>
      </c>
      <c r="G13" s="8">
        <f t="shared" si="0"/>
        <v>18510.666666666668</v>
      </c>
      <c r="I13" s="10">
        <v>4.4999795456497897E-2</v>
      </c>
      <c r="K13" s="6" t="s">
        <v>30</v>
      </c>
      <c r="L13" s="8">
        <v>34817</v>
      </c>
      <c r="M13" s="8">
        <v>29729</v>
      </c>
      <c r="N13" s="8">
        <v>34758</v>
      </c>
      <c r="P13" s="11" t="s">
        <v>30</v>
      </c>
      <c r="Q13" s="8">
        <f t="shared" si="1"/>
        <v>33101.333333333336</v>
      </c>
      <c r="S13" s="10">
        <v>1.0935062796339901</v>
      </c>
      <c r="V13" s="6" t="s">
        <v>30</v>
      </c>
      <c r="W13" s="8">
        <v>25485</v>
      </c>
      <c r="X13" s="8">
        <v>34917</v>
      </c>
      <c r="Y13" s="8">
        <v>33197</v>
      </c>
      <c r="AA13" s="2" t="s">
        <v>30</v>
      </c>
      <c r="AB13" s="5">
        <f t="shared" si="2"/>
        <v>31199.666666666668</v>
      </c>
      <c r="AE13" s="10">
        <v>0.77381410131327599</v>
      </c>
    </row>
    <row r="14" spans="1:31">
      <c r="A14" s="6" t="s">
        <v>5</v>
      </c>
      <c r="B14" s="8">
        <v>18222</v>
      </c>
      <c r="C14" s="8">
        <v>17212</v>
      </c>
      <c r="D14" s="8">
        <v>19900</v>
      </c>
      <c r="G14" s="8"/>
      <c r="K14" s="6" t="s">
        <v>5</v>
      </c>
      <c r="L14" s="8">
        <v>30882</v>
      </c>
      <c r="M14" s="8">
        <v>32541</v>
      </c>
      <c r="N14" s="8">
        <v>29936</v>
      </c>
      <c r="O14" s="8"/>
      <c r="Q14" s="8"/>
      <c r="V14" s="6" t="s">
        <v>5</v>
      </c>
      <c r="W14" s="8">
        <v>33791</v>
      </c>
      <c r="X14" s="8">
        <v>23593</v>
      </c>
      <c r="Y14" s="8">
        <v>32289</v>
      </c>
      <c r="AE14" s="8"/>
    </row>
    <row r="15" spans="1:31">
      <c r="A15" s="6" t="s">
        <v>7</v>
      </c>
      <c r="C15" s="5">
        <f>AVERAGE(B14:D14)</f>
        <v>18444.666666666668</v>
      </c>
      <c r="D15" s="12"/>
      <c r="K15" s="6" t="s">
        <v>7</v>
      </c>
      <c r="M15" s="5">
        <f>AVERAGE(L14:N14)</f>
        <v>31119.666666666668</v>
      </c>
      <c r="N15" s="12"/>
      <c r="V15" s="6" t="s">
        <v>7</v>
      </c>
      <c r="W15" s="5">
        <f>AVERAGE(W14:Y14)</f>
        <v>29891</v>
      </c>
    </row>
    <row r="16" spans="1:31">
      <c r="A16" s="7" t="s">
        <v>6</v>
      </c>
      <c r="B16" s="8"/>
      <c r="C16" s="8">
        <v>165112</v>
      </c>
      <c r="K16" s="7" t="s">
        <v>6</v>
      </c>
      <c r="L16" s="8"/>
      <c r="M16" s="8">
        <v>212341</v>
      </c>
      <c r="V16" s="7" t="s">
        <v>6</v>
      </c>
      <c r="W16" s="8">
        <v>199010</v>
      </c>
      <c r="AE16" s="8"/>
    </row>
    <row r="17" spans="1:4">
      <c r="A17" s="8"/>
      <c r="B17" s="8"/>
      <c r="C17" s="8"/>
      <c r="D17" s="8"/>
    </row>
    <row r="18" spans="1:4">
      <c r="A18" s="8"/>
      <c r="B18" s="8"/>
      <c r="C18" s="8"/>
      <c r="D18" s="8"/>
    </row>
    <row r="19" spans="1:4">
      <c r="A19" s="8"/>
    </row>
    <row r="20" spans="1:4">
      <c r="A20" s="8"/>
      <c r="B20" s="8"/>
      <c r="C20" s="8"/>
      <c r="D20" s="8"/>
    </row>
    <row r="21" spans="1:4">
      <c r="A21" s="8"/>
    </row>
    <row r="38" spans="11:11">
      <c r="K38" s="2"/>
    </row>
    <row r="39" spans="11:11">
      <c r="K39" s="2"/>
    </row>
    <row r="40" spans="11:11">
      <c r="K40" s="2"/>
    </row>
    <row r="41" spans="11:11">
      <c r="K41" s="2"/>
    </row>
    <row r="42" spans="11:11">
      <c r="K42" s="2"/>
    </row>
    <row r="43" spans="11:11">
      <c r="K43" s="2"/>
    </row>
    <row r="44" spans="11:11">
      <c r="K44" s="2"/>
    </row>
    <row r="45" spans="11:11">
      <c r="K45" s="2"/>
    </row>
    <row r="46" spans="11:11">
      <c r="K46" s="2"/>
    </row>
    <row r="47" spans="11:11">
      <c r="K47" s="2"/>
    </row>
    <row r="48" spans="11:11">
      <c r="K48" s="2"/>
    </row>
    <row r="49" spans="11:11">
      <c r="K49" s="2"/>
    </row>
    <row r="50" spans="11:11">
      <c r="K50" s="2"/>
    </row>
    <row r="51" spans="11:11">
      <c r="K51" s="2"/>
    </row>
    <row r="52" spans="11:11">
      <c r="K52" s="2"/>
    </row>
    <row r="53" spans="11:11">
      <c r="K53" s="2"/>
    </row>
    <row r="54" spans="11:11">
      <c r="K54" s="2"/>
    </row>
    <row r="55" spans="11:11">
      <c r="K55" s="2"/>
    </row>
    <row r="56" spans="11:11">
      <c r="K56" s="2"/>
    </row>
    <row r="57" spans="11:11">
      <c r="K57" s="2"/>
    </row>
    <row r="58" spans="11:11">
      <c r="K58" s="2"/>
    </row>
  </sheetData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 for Fig. 5A</vt:lpstr>
      <vt:lpstr>Data for Fig. 5B Ar-PrRP</vt:lpstr>
      <vt:lpstr>Data for Fig. 5B other peptides</vt:lpstr>
      <vt:lpstr>Data for Fig 5 -fig sup2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Maurice Elphick</cp:lastModifiedBy>
  <dcterms:created xsi:type="dcterms:W3CDTF">2019-08-20T12:19:10Z</dcterms:created>
  <dcterms:modified xsi:type="dcterms:W3CDTF">2020-05-27T20:08:45Z</dcterms:modified>
</cp:coreProperties>
</file>