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ug\Dropbox\Sam\Win-Win\Submission_Figures\"/>
    </mc:Choice>
  </mc:AlternateContent>
  <xr:revisionPtr revIDLastSave="0" documentId="13_ncr:1_{DAA0E104-59A8-4FE1-B431-AE2C522A107F}" xr6:coauthVersionLast="45" xr6:coauthVersionMax="45" xr10:uidLastSave="{00000000-0000-0000-0000-000000000000}"/>
  <bookViews>
    <workbookView xWindow="-26580" yWindow="1275" windowWidth="23805" windowHeight="13710" activeTab="1" xr2:uid="{4DA6AC4E-4E46-4D95-808C-208938A48F44}"/>
  </bookViews>
  <sheets>
    <sheet name="Fig4A CoSMODynamics" sheetId="1" r:id="rId1"/>
    <sheet name="Fig4B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2" l="1"/>
  <c r="O23" i="2"/>
  <c r="K23" i="2"/>
  <c r="I23" i="2"/>
  <c r="Q21" i="2"/>
  <c r="O21" i="2"/>
  <c r="K21" i="2"/>
  <c r="I21" i="2"/>
  <c r="Q18" i="2"/>
  <c r="O18" i="2"/>
  <c r="K18" i="2"/>
  <c r="I18" i="2"/>
  <c r="E18" i="2"/>
  <c r="C18" i="2"/>
  <c r="Q17" i="2"/>
  <c r="O17" i="2"/>
  <c r="K17" i="2"/>
  <c r="I17" i="2"/>
  <c r="H19" i="2" s="1"/>
  <c r="E17" i="2"/>
  <c r="C17" i="2"/>
  <c r="N364" i="1"/>
  <c r="M364" i="1"/>
  <c r="N363" i="1"/>
  <c r="M363" i="1"/>
  <c r="N347" i="1"/>
  <c r="M347" i="1"/>
  <c r="N346" i="1"/>
  <c r="M346" i="1"/>
  <c r="N330" i="1"/>
  <c r="M330" i="1"/>
  <c r="N329" i="1"/>
  <c r="M329" i="1"/>
  <c r="N313" i="1"/>
  <c r="M313" i="1"/>
  <c r="N312" i="1"/>
  <c r="M312" i="1"/>
  <c r="N296" i="1"/>
  <c r="M296" i="1"/>
  <c r="N295" i="1"/>
  <c r="M295" i="1"/>
  <c r="N279" i="1"/>
  <c r="M279" i="1"/>
  <c r="N278" i="1"/>
  <c r="M278" i="1"/>
  <c r="N265" i="1"/>
  <c r="M265" i="1"/>
  <c r="N264" i="1"/>
  <c r="M264" i="1"/>
  <c r="N251" i="1"/>
  <c r="M251" i="1"/>
  <c r="N250" i="1"/>
  <c r="M250" i="1"/>
  <c r="N249" i="1"/>
  <c r="M249" i="1"/>
  <c r="N248" i="1"/>
  <c r="M248" i="1"/>
  <c r="N230" i="1"/>
  <c r="M230" i="1"/>
  <c r="N229" i="1"/>
  <c r="M229" i="1"/>
  <c r="N211" i="1"/>
  <c r="M211" i="1"/>
  <c r="N210" i="1"/>
  <c r="M210" i="1"/>
  <c r="N192" i="1"/>
  <c r="M192" i="1"/>
  <c r="N191" i="1"/>
  <c r="M191" i="1"/>
  <c r="N172" i="1"/>
  <c r="M172" i="1"/>
  <c r="N151" i="1"/>
  <c r="M151" i="1"/>
  <c r="N150" i="1"/>
  <c r="M150" i="1"/>
  <c r="N129" i="1"/>
  <c r="M129" i="1"/>
  <c r="N128" i="1"/>
  <c r="M128" i="1"/>
  <c r="N110" i="1"/>
  <c r="M110" i="1"/>
  <c r="N109" i="1"/>
  <c r="M109" i="1"/>
  <c r="L97" i="1"/>
  <c r="N88" i="1"/>
  <c r="M88" i="1"/>
  <c r="N87" i="1"/>
  <c r="M87" i="1"/>
  <c r="N77" i="1"/>
  <c r="M77" i="1"/>
  <c r="N76" i="1"/>
  <c r="M76" i="1"/>
  <c r="N66" i="1"/>
  <c r="M66" i="1"/>
  <c r="N65" i="1"/>
  <c r="M65" i="1"/>
  <c r="N55" i="1"/>
  <c r="M55" i="1"/>
  <c r="N54" i="1"/>
  <c r="M54" i="1"/>
  <c r="N42" i="1"/>
  <c r="M42" i="1"/>
  <c r="N41" i="1"/>
  <c r="M41" i="1"/>
  <c r="N29" i="1"/>
  <c r="M29" i="1"/>
  <c r="N28" i="1"/>
  <c r="M28" i="1"/>
  <c r="N16" i="1"/>
  <c r="M16" i="1"/>
  <c r="N15" i="1"/>
  <c r="M15" i="1"/>
  <c r="N3" i="1"/>
  <c r="M3" i="1"/>
  <c r="N2" i="1"/>
  <c r="M2" i="1"/>
</calcChain>
</file>

<file path=xl/sharedStrings.xml><?xml version="1.0" encoding="utf-8"?>
<sst xmlns="http://schemas.openxmlformats.org/spreadsheetml/2006/main" count="216" uniqueCount="88">
  <si>
    <t>date</t>
  </si>
  <si>
    <t>who</t>
  </si>
  <si>
    <t xml:space="preserve">L-H+ </t>
  </si>
  <si>
    <t>note</t>
  </si>
  <si>
    <t>H-L+ (anc)</t>
  </si>
  <si>
    <t>hr</t>
  </si>
  <si>
    <t>Total</t>
  </si>
  <si>
    <t>Dead</t>
  </si>
  <si>
    <t>Live</t>
  </si>
  <si>
    <t>[L- H+]</t>
  </si>
  <si>
    <t>[H- L+]</t>
  </si>
  <si>
    <t>Duration</t>
  </si>
  <si>
    <t>/hr</t>
  </si>
  <si>
    <t>2*fitting error</t>
  </si>
  <si>
    <t>Notes</t>
  </si>
  <si>
    <t>cutoff: 1E8</t>
  </si>
  <si>
    <t>SH</t>
  </si>
  <si>
    <t>1335; 1657</t>
  </si>
  <si>
    <t xml:space="preserve"> anc</t>
  </si>
  <si>
    <t>1340; 1342</t>
  </si>
  <si>
    <t>46~99</t>
  </si>
  <si>
    <t>A (agar)</t>
  </si>
  <si>
    <t>cherry, B</t>
  </si>
  <si>
    <t xml:space="preserve">G, Citrine </t>
  </si>
  <si>
    <t>46~99, H-L+</t>
  </si>
  <si>
    <t>B (agarose+0.3uM)</t>
  </si>
  <si>
    <t>C (agarose+0.7uM)</t>
  </si>
  <si>
    <t>D (agarose+1.5uM)</t>
  </si>
  <si>
    <t>ecm21</t>
  </si>
  <si>
    <t>28~69</t>
  </si>
  <si>
    <t>28~69, H-L+</t>
  </si>
  <si>
    <t>10^8 OK</t>
  </si>
  <si>
    <t>1335, 1657</t>
  </si>
  <si>
    <t>anc</t>
  </si>
  <si>
    <t>52~95</t>
  </si>
  <si>
    <t>A1, petri, agarose + 0.7 uM lysine</t>
  </si>
  <si>
    <t>Plotted in Fig 3C</t>
  </si>
  <si>
    <t>R,B</t>
  </si>
  <si>
    <t>52~95, H-L+</t>
  </si>
  <si>
    <t>25~75</t>
  </si>
  <si>
    <t>B1, petri, agarose + 0.7 uM lysine</t>
  </si>
  <si>
    <t>H-L+</t>
  </si>
  <si>
    <t>Disomy 14</t>
  </si>
  <si>
    <t>43~95</t>
  </si>
  <si>
    <t>C, petri, agarose + 0.7 uM lysine</t>
  </si>
  <si>
    <t>43~95, H-L+</t>
  </si>
  <si>
    <t>45~96</t>
  </si>
  <si>
    <t>A1</t>
  </si>
  <si>
    <t>45~96 H-L+</t>
  </si>
  <si>
    <t>45~68</t>
  </si>
  <si>
    <t>A2</t>
  </si>
  <si>
    <t>too big of a break/too few qualifying data</t>
  </si>
  <si>
    <t>whether including 28 hr makes difference</t>
  </si>
  <si>
    <t>NOT INCLUDED IN ANALYSIS</t>
  </si>
  <si>
    <t>21~73</t>
  </si>
  <si>
    <t>C</t>
  </si>
  <si>
    <t>H-L+ 21~73</t>
  </si>
  <si>
    <t>68-94hr</t>
  </si>
  <si>
    <t>H-L+68-94hr</t>
  </si>
  <si>
    <t>27-72hr</t>
  </si>
  <si>
    <t>H-L+ 27-72hr</t>
  </si>
  <si>
    <t>SH+AY</t>
  </si>
  <si>
    <t>48~116</t>
  </si>
  <si>
    <t>48~108</t>
  </si>
  <si>
    <t>Disomy</t>
  </si>
  <si>
    <t>48~100</t>
  </si>
  <si>
    <t>52~114</t>
  </si>
  <si>
    <t>disomy14</t>
  </si>
  <si>
    <t>42~114</t>
  </si>
  <si>
    <t>Time window</t>
  </si>
  <si>
    <t>CoSMO growth rate (/hr)</t>
  </si>
  <si>
    <t>H-L+ growth rate (/hr)</t>
  </si>
  <si>
    <t>DISOMY 14</t>
  </si>
  <si>
    <t xml:space="preserve">*These data are identical to those published earlier in </t>
  </si>
  <si>
    <t>Hart et al., eLife, 2019.*</t>
  </si>
  <si>
    <t>68-94</t>
  </si>
  <si>
    <t>27~72</t>
  </si>
  <si>
    <t>Summary statistics</t>
  </si>
  <si>
    <t>Ave</t>
  </si>
  <si>
    <t>2*stdev</t>
  </si>
  <si>
    <t>Statistical tests</t>
  </si>
  <si>
    <t>F-test</t>
  </si>
  <si>
    <t>Variance</t>
  </si>
  <si>
    <t>Eq</t>
  </si>
  <si>
    <t>T-test</t>
  </si>
  <si>
    <t>Significantly different from Ancestor?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</si>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</sst>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sz val="11"/>
      <color rgb="FF808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/>
    <xf numFmtId="11" fontId="0" fillId="0" borderId="0" xfId="0" applyNumberFormat="1"/>
    <xf numFmtId="164" fontId="0" fillId="0" borderId="0" xfId="0" applyNumberFormat="1"/>
    <xf numFmtId="3" fontId="0" fillId="0" borderId="0" xfId="0" applyNumberFormat="1"/>
    <xf numFmtId="1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11" fontId="0" fillId="2" borderId="0" xfId="0" applyNumberFormat="1" applyFill="1"/>
    <xf numFmtId="1" fontId="2" fillId="2" borderId="0" xfId="0" applyNumberFormat="1" applyFont="1" applyFill="1"/>
    <xf numFmtId="1" fontId="3" fillId="0" borderId="0" xfId="0" applyNumberFormat="1" applyFont="1"/>
    <xf numFmtId="0" fontId="3" fillId="0" borderId="0" xfId="0" applyFont="1"/>
    <xf numFmtId="11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0" fillId="0" borderId="1" xfId="0" applyBorder="1"/>
    <xf numFmtId="0" fontId="9" fillId="0" borderId="1" xfId="0" applyFont="1" applyBorder="1"/>
    <xf numFmtId="164" fontId="1" fillId="0" borderId="0" xfId="0" applyNumberFormat="1" applyFont="1"/>
    <xf numFmtId="1" fontId="0" fillId="0" borderId="1" xfId="0" applyNumberFormat="1" applyBorder="1"/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right"/>
    </xf>
    <xf numFmtId="164" fontId="0" fillId="3" borderId="0" xfId="0" applyNumberFormat="1" applyFill="1"/>
    <xf numFmtId="0" fontId="0" fillId="3" borderId="1" xfId="0" applyFill="1" applyBorder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0" fillId="4" borderId="0" xfId="0" applyFill="1"/>
    <xf numFmtId="0" fontId="0" fillId="4" borderId="0" xfId="0" applyFill="1" applyAlignment="1">
      <alignment horizontal="right"/>
    </xf>
    <xf numFmtId="164" fontId="0" fillId="4" borderId="0" xfId="0" applyNumberFormat="1" applyFill="1"/>
    <xf numFmtId="0" fontId="0" fillId="4" borderId="1" xfId="0" applyFill="1" applyBorder="1"/>
    <xf numFmtId="164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[1]raw!$F$150:$F$171</c:f>
              <c:numCache>
                <c:formatCode>General</c:formatCode>
                <c:ptCount val="22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75.75</c:v>
                </c:pt>
                <c:pt idx="17">
                  <c:v>75.75</c:v>
                </c:pt>
                <c:pt idx="18">
                  <c:v>75.75</c:v>
                </c:pt>
                <c:pt idx="19">
                  <c:v>96.249999999999986</c:v>
                </c:pt>
                <c:pt idx="20">
                  <c:v>96.249999999999986</c:v>
                </c:pt>
                <c:pt idx="21">
                  <c:v>96.249999999999986</c:v>
                </c:pt>
              </c:numCache>
            </c:numRef>
          </c:xVal>
          <c:yVal>
            <c:numRef>
              <c:f>[1]raw!$I$150:$I$171</c:f>
              <c:numCache>
                <c:formatCode>General</c:formatCode>
                <c:ptCount val="22"/>
                <c:pt idx="0">
                  <c:v>40472.005010903958</c:v>
                </c:pt>
                <c:pt idx="1">
                  <c:v>77043.371229046825</c:v>
                </c:pt>
                <c:pt idx="2">
                  <c:v>54839.668604517472</c:v>
                </c:pt>
                <c:pt idx="3">
                  <c:v>77847.833916560339</c:v>
                </c:pt>
                <c:pt idx="4">
                  <c:v>76354.075777683072</c:v>
                </c:pt>
                <c:pt idx="5">
                  <c:v>87978.130608943116</c:v>
                </c:pt>
                <c:pt idx="6">
                  <c:v>75805.289061602278</c:v>
                </c:pt>
                <c:pt idx="7">
                  <c:v>121112.76697583088</c:v>
                </c:pt>
                <c:pt idx="8">
                  <c:v>166226.18391868327</c:v>
                </c:pt>
                <c:pt idx="9">
                  <c:v>179387.46922471537</c:v>
                </c:pt>
                <c:pt idx="10">
                  <c:v>413464.97763639432</c:v>
                </c:pt>
                <c:pt idx="11">
                  <c:v>482985.73037785973</c:v>
                </c:pt>
                <c:pt idx="12">
                  <c:v>517314.87429047498</c:v>
                </c:pt>
                <c:pt idx="13">
                  <c:v>4165472.1479012221</c:v>
                </c:pt>
                <c:pt idx="14">
                  <c:v>3512499.881793017</c:v>
                </c:pt>
                <c:pt idx="15">
                  <c:v>3569819.6170272292</c:v>
                </c:pt>
                <c:pt idx="16">
                  <c:v>8823738.868052993</c:v>
                </c:pt>
                <c:pt idx="17">
                  <c:v>7475990.7193472814</c:v>
                </c:pt>
                <c:pt idx="18">
                  <c:v>9179348.1257036515</c:v>
                </c:pt>
                <c:pt idx="19">
                  <c:v>60596813.085127443</c:v>
                </c:pt>
                <c:pt idx="20">
                  <c:v>51950196.041755788</c:v>
                </c:pt>
                <c:pt idx="21">
                  <c:v>53275279.307723463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C6-4BB2-8278-CCF9D728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10592"/>
        <c:axId val="218116864"/>
      </c:scatterChart>
      <c:valAx>
        <c:axId val="21811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16864"/>
        <c:crosses val="autoZero"/>
        <c:crossBetween val="midCat"/>
      </c:valAx>
      <c:valAx>
        <c:axId val="218116864"/>
        <c:scaling>
          <c:logBase val="10"/>
          <c:orientation val="minMax"/>
          <c:max val="1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1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[1]raw!$F$278:$F$294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[1]raw!$I$278:$I$294</c:f>
              <c:numCache>
                <c:formatCode>General</c:formatCode>
                <c:ptCount val="17"/>
                <c:pt idx="0">
                  <c:v>37024.545230456417</c:v>
                </c:pt>
                <c:pt idx="1">
                  <c:v>75211.836560468815</c:v>
                </c:pt>
                <c:pt idx="2">
                  <c:v>65312.400856464155</c:v>
                </c:pt>
                <c:pt idx="3">
                  <c:v>77151.580665693575</c:v>
                </c:pt>
                <c:pt idx="4">
                  <c:v>79923.845328550393</c:v>
                </c:pt>
                <c:pt idx="5">
                  <c:v>247339.56321203266</c:v>
                </c:pt>
                <c:pt idx="6">
                  <c:v>195889.47031089335</c:v>
                </c:pt>
                <c:pt idx="7">
                  <c:v>204338.25384382278</c:v>
                </c:pt>
                <c:pt idx="8">
                  <c:v>430300.14535636024</c:v>
                </c:pt>
                <c:pt idx="9">
                  <c:v>977405.79910947953</c:v>
                </c:pt>
                <c:pt idx="10">
                  <c:v>1502295.8420683742</c:v>
                </c:pt>
                <c:pt idx="11">
                  <c:v>3162838.4681461314</c:v>
                </c:pt>
                <c:pt idx="12">
                  <c:v>3478938.7426847555</c:v>
                </c:pt>
                <c:pt idx="13">
                  <c:v>8563463.9400148336</c:v>
                </c:pt>
                <c:pt idx="14">
                  <c:v>6502148.4116274333</c:v>
                </c:pt>
                <c:pt idx="15">
                  <c:v>30469570.474877469</c:v>
                </c:pt>
                <c:pt idx="16">
                  <c:v>38769130.20499678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E5-43C5-BE3B-B0FF8677CC97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[1]raw!$F$278:$F$294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[1]raw!$J$278:$J$294</c:f>
              <c:numCache>
                <c:formatCode>General</c:formatCode>
                <c:ptCount val="17"/>
                <c:pt idx="0">
                  <c:v>19731.605820428704</c:v>
                </c:pt>
                <c:pt idx="1">
                  <c:v>40107.173312218416</c:v>
                </c:pt>
                <c:pt idx="2">
                  <c:v>40854.957424528402</c:v>
                </c:pt>
                <c:pt idx="3">
                  <c:v>38142.434391635572</c:v>
                </c:pt>
                <c:pt idx="4">
                  <c:v>37414.554711773977</c:v>
                </c:pt>
                <c:pt idx="5">
                  <c:v>97153.824322430548</c:v>
                </c:pt>
                <c:pt idx="6">
                  <c:v>92895.298215830247</c:v>
                </c:pt>
                <c:pt idx="7">
                  <c:v>73094.425615056607</c:v>
                </c:pt>
                <c:pt idx="8">
                  <c:v>230062.69760879755</c:v>
                </c:pt>
                <c:pt idx="9">
                  <c:v>442014.51846854261</c:v>
                </c:pt>
                <c:pt idx="10">
                  <c:v>440297.96038660326</c:v>
                </c:pt>
                <c:pt idx="11">
                  <c:v>746047.82600339421</c:v>
                </c:pt>
                <c:pt idx="12">
                  <c:v>852952.53595739673</c:v>
                </c:pt>
                <c:pt idx="13">
                  <c:v>2709633.527656605</c:v>
                </c:pt>
                <c:pt idx="14">
                  <c:v>1911689.1763282628</c:v>
                </c:pt>
                <c:pt idx="15">
                  <c:v>14992289.617746286</c:v>
                </c:pt>
                <c:pt idx="16">
                  <c:v>19539287.216239177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E5-43C5-BE3B-B0FF8677CC97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[1]raw!$F$278:$F$294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[1]raw!$K$278:$K$294</c:f>
              <c:numCache>
                <c:formatCode>General</c:formatCode>
                <c:ptCount val="17"/>
                <c:pt idx="0">
                  <c:v>17172.843123747622</c:v>
                </c:pt>
                <c:pt idx="1">
                  <c:v>15612.859067978832</c:v>
                </c:pt>
                <c:pt idx="2">
                  <c:v>15820.885980093883</c:v>
                </c:pt>
                <c:pt idx="3">
                  <c:v>25065.047997912105</c:v>
                </c:pt>
                <c:pt idx="4">
                  <c:v>33096.372770000351</c:v>
                </c:pt>
                <c:pt idx="5">
                  <c:v>139777.50432373944</c:v>
                </c:pt>
                <c:pt idx="6">
                  <c:v>89616.92384706263</c:v>
                </c:pt>
                <c:pt idx="7">
                  <c:v>118041.51381140003</c:v>
                </c:pt>
                <c:pt idx="8">
                  <c:v>192570.39886219005</c:v>
                </c:pt>
                <c:pt idx="9">
                  <c:v>526530.29007605196</c:v>
                </c:pt>
                <c:pt idx="10">
                  <c:v>1045560.8290128475</c:v>
                </c:pt>
                <c:pt idx="11">
                  <c:v>2390676.2895470024</c:v>
                </c:pt>
                <c:pt idx="12">
                  <c:v>2598628.9182292409</c:v>
                </c:pt>
                <c:pt idx="13">
                  <c:v>5823170.1021144055</c:v>
                </c:pt>
                <c:pt idx="14">
                  <c:v>4553175.6867135037</c:v>
                </c:pt>
                <c:pt idx="15">
                  <c:v>15380216.342748562</c:v>
                </c:pt>
                <c:pt idx="16">
                  <c:v>19097081.349685553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E5-43C5-BE3B-B0FF8677C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06112"/>
        <c:axId val="220112000"/>
      </c:scatterChart>
      <c:valAx>
        <c:axId val="2201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112000"/>
        <c:crosses val="autoZero"/>
        <c:crossBetween val="midCat"/>
      </c:valAx>
      <c:valAx>
        <c:axId val="22011200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106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[1]raw!$F$248:$F$263</c:f>
              <c:numCache>
                <c:formatCode>General</c:formatCode>
                <c:ptCount val="16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107.49999999999999</c:v>
                </c:pt>
                <c:pt idx="13">
                  <c:v>107.49999999999999</c:v>
                </c:pt>
                <c:pt idx="14">
                  <c:v>115.74999999999999</c:v>
                </c:pt>
                <c:pt idx="15">
                  <c:v>115.74999999999999</c:v>
                </c:pt>
              </c:numCache>
            </c:numRef>
          </c:xVal>
          <c:yVal>
            <c:numRef>
              <c:f>[1]raw!$I$248:$I$263</c:f>
              <c:numCache>
                <c:formatCode>General</c:formatCode>
                <c:ptCount val="16"/>
                <c:pt idx="0">
                  <c:v>36970.876926318997</c:v>
                </c:pt>
                <c:pt idx="1">
                  <c:v>125263.06606182481</c:v>
                </c:pt>
                <c:pt idx="2">
                  <c:v>116141.95907740762</c:v>
                </c:pt>
                <c:pt idx="3">
                  <c:v>125008.23606138011</c:v>
                </c:pt>
                <c:pt idx="4">
                  <c:v>398727.45078340307</c:v>
                </c:pt>
                <c:pt idx="5">
                  <c:v>413862.8354983133</c:v>
                </c:pt>
                <c:pt idx="6">
                  <c:v>3212404.8867652449</c:v>
                </c:pt>
                <c:pt idx="7">
                  <c:v>2872721.5612880397</c:v>
                </c:pt>
                <c:pt idx="8">
                  <c:v>8638494.3037298955</c:v>
                </c:pt>
                <c:pt idx="9">
                  <c:v>9026549.0359825213</c:v>
                </c:pt>
                <c:pt idx="10">
                  <c:v>36861544.396535955</c:v>
                </c:pt>
                <c:pt idx="11">
                  <c:v>24837911.399130613</c:v>
                </c:pt>
                <c:pt idx="12">
                  <c:v>67063259.831328005</c:v>
                </c:pt>
                <c:pt idx="13">
                  <c:v>67832161.801626652</c:v>
                </c:pt>
                <c:pt idx="14">
                  <c:v>101991734.98074093</c:v>
                </c:pt>
                <c:pt idx="15">
                  <c:v>83113407.864987984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F8-4A70-9767-A93D23A30DFD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[1]raw!$F$248:$F$263</c:f>
              <c:numCache>
                <c:formatCode>General</c:formatCode>
                <c:ptCount val="16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107.49999999999999</c:v>
                </c:pt>
                <c:pt idx="13">
                  <c:v>107.49999999999999</c:v>
                </c:pt>
                <c:pt idx="14">
                  <c:v>115.74999999999999</c:v>
                </c:pt>
                <c:pt idx="15">
                  <c:v>115.74999999999999</c:v>
                </c:pt>
              </c:numCache>
            </c:numRef>
          </c:xVal>
          <c:yVal>
            <c:numRef>
              <c:f>[1]raw!$J$248:$J$263</c:f>
              <c:numCache>
                <c:formatCode>General</c:formatCode>
                <c:ptCount val="16"/>
                <c:pt idx="0">
                  <c:v>21934.539980124344</c:v>
                </c:pt>
                <c:pt idx="1">
                  <c:v>38822.523662131622</c:v>
                </c:pt>
                <c:pt idx="2">
                  <c:v>36141.168762324036</c:v>
                </c:pt>
                <c:pt idx="3">
                  <c:v>37274.568455748908</c:v>
                </c:pt>
                <c:pt idx="4">
                  <c:v>189553.35469966795</c:v>
                </c:pt>
                <c:pt idx="5">
                  <c:v>208848.74916636542</c:v>
                </c:pt>
                <c:pt idx="6">
                  <c:v>1038017.6295725816</c:v>
                </c:pt>
                <c:pt idx="7">
                  <c:v>950475.81496410712</c:v>
                </c:pt>
                <c:pt idx="8">
                  <c:v>2841822.2642673277</c:v>
                </c:pt>
                <c:pt idx="9">
                  <c:v>3020339.4166494356</c:v>
                </c:pt>
                <c:pt idx="10">
                  <c:v>17131500.207294956</c:v>
                </c:pt>
                <c:pt idx="11">
                  <c:v>11741548.530667191</c:v>
                </c:pt>
                <c:pt idx="12">
                  <c:v>25976591.376925439</c:v>
                </c:pt>
                <c:pt idx="13">
                  <c:v>31189798.091707505</c:v>
                </c:pt>
                <c:pt idx="14">
                  <c:v>40902414.891570158</c:v>
                </c:pt>
                <c:pt idx="15">
                  <c:v>37073925.260956839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8-4A70-9767-A93D23A30DFD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[1]raw!$F$248:$F$263</c:f>
              <c:numCache>
                <c:formatCode>General</c:formatCode>
                <c:ptCount val="16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107.49999999999999</c:v>
                </c:pt>
                <c:pt idx="13">
                  <c:v>107.49999999999999</c:v>
                </c:pt>
                <c:pt idx="14">
                  <c:v>115.74999999999999</c:v>
                </c:pt>
                <c:pt idx="15">
                  <c:v>115.74999999999999</c:v>
                </c:pt>
              </c:numCache>
            </c:numRef>
          </c:xVal>
          <c:yVal>
            <c:numRef>
              <c:f>[1]raw!$K$248:$K$263</c:f>
              <c:numCache>
                <c:formatCode>General</c:formatCode>
                <c:ptCount val="16"/>
                <c:pt idx="0">
                  <c:v>14810.399899056967</c:v>
                </c:pt>
                <c:pt idx="1">
                  <c:v>72470.701413587638</c:v>
                </c:pt>
                <c:pt idx="2">
                  <c:v>71173.597803471785</c:v>
                </c:pt>
                <c:pt idx="3">
                  <c:v>71796.055669270791</c:v>
                </c:pt>
                <c:pt idx="4">
                  <c:v>186060.61333399193</c:v>
                </c:pt>
                <c:pt idx="5">
                  <c:v>187237.3729190249</c:v>
                </c:pt>
                <c:pt idx="6">
                  <c:v>2121563.1663304614</c:v>
                </c:pt>
                <c:pt idx="7">
                  <c:v>1876506.4342647956</c:v>
                </c:pt>
                <c:pt idx="8">
                  <c:v>5756928.3566596257</c:v>
                </c:pt>
                <c:pt idx="9">
                  <c:v>5963712.6992469179</c:v>
                </c:pt>
                <c:pt idx="10">
                  <c:v>19457550.628235407</c:v>
                </c:pt>
                <c:pt idx="11">
                  <c:v>12981684.452868868</c:v>
                </c:pt>
                <c:pt idx="12">
                  <c:v>37307438.960305862</c:v>
                </c:pt>
                <c:pt idx="13">
                  <c:v>33462742.536926288</c:v>
                </c:pt>
                <c:pt idx="14">
                  <c:v>59890269.34238138</c:v>
                </c:pt>
                <c:pt idx="15">
                  <c:v>45418020.821794093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8-4A70-9767-A93D23A30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42976"/>
        <c:axId val="220148864"/>
      </c:scatterChart>
      <c:valAx>
        <c:axId val="220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148864"/>
        <c:crosses val="autoZero"/>
        <c:crossBetween val="midCat"/>
      </c:valAx>
      <c:valAx>
        <c:axId val="220148864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142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[1]raw!$F$2:$F$14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[1]raw!$I$2:$I$14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84326.285828076114</c:v>
                </c:pt>
                <c:pt idx="2">
                  <c:v>74101.741459633093</c:v>
                </c:pt>
                <c:pt idx="3">
                  <c:v>89814.45545834006</c:v>
                </c:pt>
                <c:pt idx="4">
                  <c:v>85008.410802376486</c:v>
                </c:pt>
                <c:pt idx="5">
                  <c:v>151577.54100173488</c:v>
                </c:pt>
                <c:pt idx="6">
                  <c:v>121861.87647277051</c:v>
                </c:pt>
                <c:pt idx="7">
                  <c:v>6274364.1959752552</c:v>
                </c:pt>
                <c:pt idx="8">
                  <c:v>7057747.1223849235</c:v>
                </c:pt>
                <c:pt idx="9">
                  <c:v>47150457.345918618</c:v>
                </c:pt>
                <c:pt idx="10">
                  <c:v>47255215.314528383</c:v>
                </c:pt>
                <c:pt idx="11">
                  <c:v>72819854.950510159</c:v>
                </c:pt>
                <c:pt idx="12">
                  <c:v>69946597.867239952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A0-4DCF-BB3A-8828AE4852C3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[1]raw!$F$2:$F$14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[1]raw!$J$2:$J$14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38278.259816718171</c:v>
                </c:pt>
                <c:pt idx="2">
                  <c:v>31669.804391144302</c:v>
                </c:pt>
                <c:pt idx="3">
                  <c:v>24968.872496221164</c:v>
                </c:pt>
                <c:pt idx="4">
                  <c:v>27247.755595201055</c:v>
                </c:pt>
                <c:pt idx="5">
                  <c:v>55092.618236204988</c:v>
                </c:pt>
                <c:pt idx="6">
                  <c:v>41286.626409009143</c:v>
                </c:pt>
                <c:pt idx="7">
                  <c:v>1951713.1825366844</c:v>
                </c:pt>
                <c:pt idx="8">
                  <c:v>2229692.0633255802</c:v>
                </c:pt>
                <c:pt idx="9">
                  <c:v>23397678.41998975</c:v>
                </c:pt>
                <c:pt idx="10">
                  <c:v>23616026.167735025</c:v>
                </c:pt>
                <c:pt idx="11">
                  <c:v>38290868.016359329</c:v>
                </c:pt>
                <c:pt idx="12">
                  <c:v>35994626.024958797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A0-4DCF-BB3A-8828AE4852C3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[1]raw!$F$2:$F$14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[1]raw!$K$2:$K$14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46048.026011357964</c:v>
                </c:pt>
                <c:pt idx="2">
                  <c:v>42431.937068488791</c:v>
                </c:pt>
                <c:pt idx="3">
                  <c:v>64845.582962118904</c:v>
                </c:pt>
                <c:pt idx="4">
                  <c:v>57760.655207175434</c:v>
                </c:pt>
                <c:pt idx="5">
                  <c:v>96484.922765529889</c:v>
                </c:pt>
                <c:pt idx="6">
                  <c:v>80575.25006376137</c:v>
                </c:pt>
                <c:pt idx="7">
                  <c:v>4322651.0134385712</c:v>
                </c:pt>
                <c:pt idx="8">
                  <c:v>4828055.0590593433</c:v>
                </c:pt>
                <c:pt idx="9">
                  <c:v>23752778.925928868</c:v>
                </c:pt>
                <c:pt idx="10">
                  <c:v>23639189.146793351</c:v>
                </c:pt>
                <c:pt idx="11">
                  <c:v>34528986.93415083</c:v>
                </c:pt>
                <c:pt idx="12">
                  <c:v>33951971.842281148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A0-4DCF-BB3A-8828AE485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79840"/>
        <c:axId val="220185728"/>
      </c:scatterChart>
      <c:valAx>
        <c:axId val="2201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185728"/>
        <c:crosses val="autoZero"/>
        <c:crossBetween val="midCat"/>
      </c:valAx>
      <c:valAx>
        <c:axId val="220185728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179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[1]raw!$F$28:$F$40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[1]raw!$I$28:$I$40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56677.457792948713</c:v>
                </c:pt>
                <c:pt idx="2">
                  <c:v>70748.575136952044</c:v>
                </c:pt>
                <c:pt idx="3">
                  <c:v>54497.93781675068</c:v>
                </c:pt>
                <c:pt idx="4">
                  <c:v>73740.812418732792</c:v>
                </c:pt>
                <c:pt idx="5">
                  <c:v>96592.080835367567</c:v>
                </c:pt>
                <c:pt idx="6">
                  <c:v>89899.268852398091</c:v>
                </c:pt>
                <c:pt idx="7">
                  <c:v>1980957.1446350585</c:v>
                </c:pt>
                <c:pt idx="8">
                  <c:v>1562823.6552962111</c:v>
                </c:pt>
                <c:pt idx="9">
                  <c:v>9098016.8245522175</c:v>
                </c:pt>
                <c:pt idx="10">
                  <c:v>11060941.166762345</c:v>
                </c:pt>
                <c:pt idx="11">
                  <c:v>21080246.688767761</c:v>
                </c:pt>
                <c:pt idx="12">
                  <c:v>37672072.887673736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5-44CD-93D3-228DBC551A45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[1]raw!$F$28:$F$40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[1]raw!$J$28:$J$40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33404.778390562387</c:v>
                </c:pt>
                <c:pt idx="2">
                  <c:v>43735.687585546788</c:v>
                </c:pt>
                <c:pt idx="3">
                  <c:v>28239.248290148258</c:v>
                </c:pt>
                <c:pt idx="4">
                  <c:v>40633.682643615655</c:v>
                </c:pt>
                <c:pt idx="5">
                  <c:v>36425.896948195776</c:v>
                </c:pt>
                <c:pt idx="6">
                  <c:v>31916.332427961614</c:v>
                </c:pt>
                <c:pt idx="7">
                  <c:v>726741.17004717467</c:v>
                </c:pt>
                <c:pt idx="8">
                  <c:v>592390.37219617679</c:v>
                </c:pt>
                <c:pt idx="9">
                  <c:v>2808987.0471316851</c:v>
                </c:pt>
                <c:pt idx="10">
                  <c:v>3800602.3595315581</c:v>
                </c:pt>
                <c:pt idx="11">
                  <c:v>9588996.9492479134</c:v>
                </c:pt>
                <c:pt idx="12">
                  <c:v>17928601.30645059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85-44CD-93D3-228DBC551A45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[1]raw!$F$28:$F$40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[1]raw!$K$28:$K$40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23272.679402386326</c:v>
                </c:pt>
                <c:pt idx="2">
                  <c:v>27012.887551405256</c:v>
                </c:pt>
                <c:pt idx="3">
                  <c:v>26258.689526602422</c:v>
                </c:pt>
                <c:pt idx="4">
                  <c:v>33107.129775117137</c:v>
                </c:pt>
                <c:pt idx="5">
                  <c:v>60166.183887171792</c:v>
                </c:pt>
                <c:pt idx="6">
                  <c:v>57982.93642443647</c:v>
                </c:pt>
                <c:pt idx="7">
                  <c:v>1254215.9745878838</c:v>
                </c:pt>
                <c:pt idx="8">
                  <c:v>970433.28310003434</c:v>
                </c:pt>
                <c:pt idx="9">
                  <c:v>6289029.7774205329</c:v>
                </c:pt>
                <c:pt idx="10">
                  <c:v>7260338.8072307874</c:v>
                </c:pt>
                <c:pt idx="11">
                  <c:v>11491249.739519846</c:v>
                </c:pt>
                <c:pt idx="12">
                  <c:v>19743471.581223141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85-44CD-93D3-228DBC55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90432"/>
        <c:axId val="220296320"/>
      </c:scatterChart>
      <c:valAx>
        <c:axId val="2202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296320"/>
        <c:crosses val="autoZero"/>
        <c:crossBetween val="midCat"/>
      </c:valAx>
      <c:valAx>
        <c:axId val="22029632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290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[1]raw!$F$41:$F$53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[1]raw!$I$41:$I$53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98896.198828674067</c:v>
                </c:pt>
                <c:pt idx="2">
                  <c:v>89475.045118834561</c:v>
                </c:pt>
                <c:pt idx="3">
                  <c:v>97873.639578419403</c:v>
                </c:pt>
                <c:pt idx="4">
                  <c:v>79558.113033619171</c:v>
                </c:pt>
                <c:pt idx="5">
                  <c:v>161154.6774812298</c:v>
                </c:pt>
                <c:pt idx="6">
                  <c:v>151289.11822473601</c:v>
                </c:pt>
                <c:pt idx="7">
                  <c:v>3512196.657659106</c:v>
                </c:pt>
                <c:pt idx="8">
                  <c:v>3866637.2042687219</c:v>
                </c:pt>
                <c:pt idx="9">
                  <c:v>26334223.755155537</c:v>
                </c:pt>
                <c:pt idx="10">
                  <c:v>32940917.633524455</c:v>
                </c:pt>
                <c:pt idx="11">
                  <c:v>68335105.050776154</c:v>
                </c:pt>
                <c:pt idx="12">
                  <c:v>67871722.839457452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FA-4568-B9AC-267414D8A9B3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[1]raw!$F$41:$F$53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[1]raw!$J$41:$J$53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60137.693393903712</c:v>
                </c:pt>
                <c:pt idx="2">
                  <c:v>54750.85124592678</c:v>
                </c:pt>
                <c:pt idx="3">
                  <c:v>49674.778276276222</c:v>
                </c:pt>
                <c:pt idx="4">
                  <c:v>37780.804084336807</c:v>
                </c:pt>
                <c:pt idx="5">
                  <c:v>46571.047444302472</c:v>
                </c:pt>
                <c:pt idx="6">
                  <c:v>66262.051568707451</c:v>
                </c:pt>
                <c:pt idx="7">
                  <c:v>1548705.3971220632</c:v>
                </c:pt>
                <c:pt idx="8">
                  <c:v>1622105.3933669762</c:v>
                </c:pt>
                <c:pt idx="9">
                  <c:v>10532337.247774247</c:v>
                </c:pt>
                <c:pt idx="10">
                  <c:v>14463185.183418024</c:v>
                </c:pt>
                <c:pt idx="11">
                  <c:v>33175509.278582305</c:v>
                </c:pt>
                <c:pt idx="12">
                  <c:v>32108988.685356595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FA-4568-B9AC-267414D8A9B3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[1]raw!$F$41:$F$53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[1]raw!$K$41:$K$53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38758.505434770377</c:v>
                </c:pt>
                <c:pt idx="2">
                  <c:v>34724.193872907781</c:v>
                </c:pt>
                <c:pt idx="3">
                  <c:v>48198.861302143181</c:v>
                </c:pt>
                <c:pt idx="4">
                  <c:v>41777.308949282349</c:v>
                </c:pt>
                <c:pt idx="5">
                  <c:v>114583.63003692729</c:v>
                </c:pt>
                <c:pt idx="6">
                  <c:v>85027.066656028561</c:v>
                </c:pt>
                <c:pt idx="7">
                  <c:v>1963491.2605370427</c:v>
                </c:pt>
                <c:pt idx="8">
                  <c:v>2244531.8109017452</c:v>
                </c:pt>
                <c:pt idx="9">
                  <c:v>15801886.507381294</c:v>
                </c:pt>
                <c:pt idx="10">
                  <c:v>18477732.450106427</c:v>
                </c:pt>
                <c:pt idx="11">
                  <c:v>35159595.772193849</c:v>
                </c:pt>
                <c:pt idx="12">
                  <c:v>35762734.15410085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FA-4568-B9AC-267414D8A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23200"/>
        <c:axId val="220333184"/>
      </c:scatterChart>
      <c:valAx>
        <c:axId val="2203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333184"/>
        <c:crosses val="autoZero"/>
        <c:crossBetween val="midCat"/>
      </c:valAx>
      <c:valAx>
        <c:axId val="220333184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323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[1]raw!$F$87:$F$108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[1]raw!$I$87:$I$108</c:f>
              <c:numCache>
                <c:formatCode>General</c:formatCode>
                <c:ptCount val="22"/>
                <c:pt idx="0">
                  <c:v>41034.158159504652</c:v>
                </c:pt>
                <c:pt idx="1">
                  <c:v>75584.137490905123</c:v>
                </c:pt>
                <c:pt idx="2">
                  <c:v>68896.492328222987</c:v>
                </c:pt>
                <c:pt idx="3">
                  <c:v>62374.96944125017</c:v>
                </c:pt>
                <c:pt idx="4">
                  <c:v>67010.741346123876</c:v>
                </c:pt>
                <c:pt idx="5">
                  <c:v>70107.803615991244</c:v>
                </c:pt>
                <c:pt idx="6">
                  <c:v>59655.677144942158</c:v>
                </c:pt>
                <c:pt idx="7">
                  <c:v>74219.319307642349</c:v>
                </c:pt>
                <c:pt idx="8">
                  <c:v>76953.233919017555</c:v>
                </c:pt>
                <c:pt idx="9">
                  <c:v>78818.063519822113</c:v>
                </c:pt>
                <c:pt idx="10">
                  <c:v>84981.94788446989</c:v>
                </c:pt>
                <c:pt idx="11">
                  <c:v>80084.919523157325</c:v>
                </c:pt>
                <c:pt idx="12">
                  <c:v>78973.360996017378</c:v>
                </c:pt>
                <c:pt idx="13">
                  <c:v>675789.4552037809</c:v>
                </c:pt>
                <c:pt idx="14">
                  <c:v>662518.9024185614</c:v>
                </c:pt>
                <c:pt idx="15">
                  <c:v>445629.29138285533</c:v>
                </c:pt>
                <c:pt idx="16">
                  <c:v>947113.56036096264</c:v>
                </c:pt>
                <c:pt idx="17">
                  <c:v>1359983.4343395384</c:v>
                </c:pt>
                <c:pt idx="18">
                  <c:v>1171581.3983468097</c:v>
                </c:pt>
                <c:pt idx="19">
                  <c:v>7350677.1630079588</c:v>
                </c:pt>
                <c:pt idx="20">
                  <c:v>8401087.9678943064</c:v>
                </c:pt>
                <c:pt idx="21">
                  <c:v>8401087.9678943064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9E-4785-B4A5-CB44285BF457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[1]raw!$F$87:$F$108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[1]raw!$J$87:$J$108</c:f>
              <c:numCache>
                <c:formatCode>General</c:formatCode>
                <c:ptCount val="22"/>
                <c:pt idx="0">
                  <c:v>24143.745086351373</c:v>
                </c:pt>
                <c:pt idx="1">
                  <c:v>36955.666868185974</c:v>
                </c:pt>
                <c:pt idx="2">
                  <c:v>39892.267028779112</c:v>
                </c:pt>
                <c:pt idx="3">
                  <c:v>36419.294466621584</c:v>
                </c:pt>
                <c:pt idx="4">
                  <c:v>34564.314446691307</c:v>
                </c:pt>
                <c:pt idx="5">
                  <c:v>36140.448901495707</c:v>
                </c:pt>
                <c:pt idx="6">
                  <c:v>30677.036896217949</c:v>
                </c:pt>
                <c:pt idx="7">
                  <c:v>37598.589263222173</c:v>
                </c:pt>
                <c:pt idx="8">
                  <c:v>37543.624831935478</c:v>
                </c:pt>
                <c:pt idx="9">
                  <c:v>36266.357939994814</c:v>
                </c:pt>
                <c:pt idx="10">
                  <c:v>35261.365487574061</c:v>
                </c:pt>
                <c:pt idx="11">
                  <c:v>35099.381755457151</c:v>
                </c:pt>
                <c:pt idx="12">
                  <c:v>34039.354178464317</c:v>
                </c:pt>
                <c:pt idx="13">
                  <c:v>459664.15969464649</c:v>
                </c:pt>
                <c:pt idx="14">
                  <c:v>455439.94099480659</c:v>
                </c:pt>
                <c:pt idx="15">
                  <c:v>301555.06881277263</c:v>
                </c:pt>
                <c:pt idx="16">
                  <c:v>592363.25052445731</c:v>
                </c:pt>
                <c:pt idx="17">
                  <c:v>749383.98597943748</c:v>
                </c:pt>
                <c:pt idx="18">
                  <c:v>672129.41148147965</c:v>
                </c:pt>
                <c:pt idx="19">
                  <c:v>1953689.1085717904</c:v>
                </c:pt>
                <c:pt idx="20">
                  <c:v>2401869.9736345955</c:v>
                </c:pt>
                <c:pt idx="21">
                  <c:v>2401869.9736345955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9E-4785-B4A5-CB44285BF457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[1]raw!$F$87:$F$108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[1]raw!$K$87:$K$108</c:f>
              <c:numCache>
                <c:formatCode>General</c:formatCode>
                <c:ptCount val="22"/>
                <c:pt idx="0">
                  <c:v>16890.413073153279</c:v>
                </c:pt>
                <c:pt idx="1">
                  <c:v>38628.470622719149</c:v>
                </c:pt>
                <c:pt idx="2">
                  <c:v>29004.22529944386</c:v>
                </c:pt>
                <c:pt idx="3">
                  <c:v>25955.67497462859</c:v>
                </c:pt>
                <c:pt idx="4">
                  <c:v>32446.426899432583</c:v>
                </c:pt>
                <c:pt idx="5">
                  <c:v>33967.35471449553</c:v>
                </c:pt>
                <c:pt idx="6">
                  <c:v>28978.640248724194</c:v>
                </c:pt>
                <c:pt idx="7">
                  <c:v>36620.730044420168</c:v>
                </c:pt>
                <c:pt idx="8">
                  <c:v>39409.609087082077</c:v>
                </c:pt>
                <c:pt idx="9">
                  <c:v>42551.705579827314</c:v>
                </c:pt>
                <c:pt idx="10">
                  <c:v>49720.582396895858</c:v>
                </c:pt>
                <c:pt idx="11">
                  <c:v>44985.537767700182</c:v>
                </c:pt>
                <c:pt idx="12">
                  <c:v>44934.006817553069</c:v>
                </c:pt>
                <c:pt idx="13">
                  <c:v>216125.29550913436</c:v>
                </c:pt>
                <c:pt idx="14">
                  <c:v>207078.96142375487</c:v>
                </c:pt>
                <c:pt idx="15">
                  <c:v>144074.2225700827</c:v>
                </c:pt>
                <c:pt idx="16">
                  <c:v>354750.30983650533</c:v>
                </c:pt>
                <c:pt idx="17">
                  <c:v>610599.4483601012</c:v>
                </c:pt>
                <c:pt idx="18">
                  <c:v>499451.98686533002</c:v>
                </c:pt>
                <c:pt idx="19">
                  <c:v>5396988.0544361677</c:v>
                </c:pt>
                <c:pt idx="20">
                  <c:v>5999217.9942597114</c:v>
                </c:pt>
                <c:pt idx="21">
                  <c:v>5999217.9942597114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9E-4785-B4A5-CB44285B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63008"/>
        <c:axId val="220364800"/>
      </c:scatterChart>
      <c:valAx>
        <c:axId val="2203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364800"/>
        <c:crosses val="autoZero"/>
        <c:crossBetween val="midCat"/>
      </c:valAx>
      <c:valAx>
        <c:axId val="22036480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363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[1]raw!$F$128:$F$149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[1]raw!$I$128:$I$149</c:f>
              <c:numCache>
                <c:formatCode>General</c:formatCode>
                <c:ptCount val="22"/>
                <c:pt idx="0">
                  <c:v>38516.680794408785</c:v>
                </c:pt>
                <c:pt idx="1">
                  <c:v>61823.21819287484</c:v>
                </c:pt>
                <c:pt idx="2">
                  <c:v>61902.129516123066</c:v>
                </c:pt>
                <c:pt idx="3">
                  <c:v>65018.07195024949</c:v>
                </c:pt>
                <c:pt idx="4">
                  <c:v>60677.389182041683</c:v>
                </c:pt>
                <c:pt idx="5">
                  <c:v>59401.525848386365</c:v>
                </c:pt>
                <c:pt idx="6">
                  <c:v>62996.352793043501</c:v>
                </c:pt>
                <c:pt idx="7">
                  <c:v>78308.635737643577</c:v>
                </c:pt>
                <c:pt idx="8">
                  <c:v>71320.705567433455</c:v>
                </c:pt>
                <c:pt idx="9">
                  <c:v>68350.784500619688</c:v>
                </c:pt>
                <c:pt idx="10">
                  <c:v>131962.68240495111</c:v>
                </c:pt>
                <c:pt idx="11">
                  <c:v>86497.283971568148</c:v>
                </c:pt>
                <c:pt idx="12">
                  <c:v>112855.82819068036</c:v>
                </c:pt>
                <c:pt idx="13">
                  <c:v>675936.93465293117</c:v>
                </c:pt>
                <c:pt idx="14">
                  <c:v>763945.89129534818</c:v>
                </c:pt>
                <c:pt idx="15">
                  <c:v>883445.8630488182</c:v>
                </c:pt>
                <c:pt idx="16">
                  <c:v>2443404.7095780922</c:v>
                </c:pt>
                <c:pt idx="17">
                  <c:v>2535238.1045855549</c:v>
                </c:pt>
                <c:pt idx="18">
                  <c:v>2321716.137535491</c:v>
                </c:pt>
                <c:pt idx="19">
                  <c:v>13854931.555945849</c:v>
                </c:pt>
                <c:pt idx="20">
                  <c:v>15931614.04272986</c:v>
                </c:pt>
                <c:pt idx="21">
                  <c:v>21504195.938344277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7D-4B89-89AA-A1E6C1E95FAB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[1]raw!$F$128:$F$149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[1]raw!$J$128:$J$149</c:f>
              <c:numCache>
                <c:formatCode>General</c:formatCode>
                <c:ptCount val="22"/>
                <c:pt idx="0">
                  <c:v>22114.665571095953</c:v>
                </c:pt>
                <c:pt idx="1">
                  <c:v>31716.292573320097</c:v>
                </c:pt>
                <c:pt idx="2">
                  <c:v>31397.416054166039</c:v>
                </c:pt>
                <c:pt idx="3">
                  <c:v>26432.101858956339</c:v>
                </c:pt>
                <c:pt idx="4">
                  <c:v>26401.880447286781</c:v>
                </c:pt>
                <c:pt idx="5">
                  <c:v>25842.92420275338</c:v>
                </c:pt>
                <c:pt idx="6">
                  <c:v>27950.393957971348</c:v>
                </c:pt>
                <c:pt idx="7">
                  <c:v>34439.165821863389</c:v>
                </c:pt>
                <c:pt idx="8">
                  <c:v>30741.120058341756</c:v>
                </c:pt>
                <c:pt idx="9">
                  <c:v>28379.788149233027</c:v>
                </c:pt>
                <c:pt idx="10">
                  <c:v>75444.273222295582</c:v>
                </c:pt>
                <c:pt idx="11">
                  <c:v>38806.751014128444</c:v>
                </c:pt>
                <c:pt idx="12">
                  <c:v>50300.773084549081</c:v>
                </c:pt>
                <c:pt idx="13">
                  <c:v>473803.46502925118</c:v>
                </c:pt>
                <c:pt idx="14">
                  <c:v>495176.11349487683</c:v>
                </c:pt>
                <c:pt idx="15">
                  <c:v>561342.84256872907</c:v>
                </c:pt>
                <c:pt idx="16">
                  <c:v>794624.99780785956</c:v>
                </c:pt>
                <c:pt idx="17">
                  <c:v>790578.56274224352</c:v>
                </c:pt>
                <c:pt idx="18">
                  <c:v>763285.84789313911</c:v>
                </c:pt>
                <c:pt idx="19">
                  <c:v>3933414.933550172</c:v>
                </c:pt>
                <c:pt idx="20">
                  <c:v>4649679.7896085307</c:v>
                </c:pt>
                <c:pt idx="21">
                  <c:v>6267428.3583812285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7D-4B89-89AA-A1E6C1E95FAB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[1]raw!$F$128:$F$149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[1]raw!$K$128:$K$149</c:f>
              <c:numCache>
                <c:formatCode>General</c:formatCode>
                <c:ptCount val="22"/>
                <c:pt idx="0">
                  <c:v>16402.015223312836</c:v>
                </c:pt>
                <c:pt idx="1">
                  <c:v>30106.925619554746</c:v>
                </c:pt>
                <c:pt idx="2">
                  <c:v>30504.713461957021</c:v>
                </c:pt>
                <c:pt idx="3">
                  <c:v>38585.970091293151</c:v>
                </c:pt>
                <c:pt idx="4">
                  <c:v>34275.508734754891</c:v>
                </c:pt>
                <c:pt idx="5">
                  <c:v>33558.601645632982</c:v>
                </c:pt>
                <c:pt idx="6">
                  <c:v>35045.958835072153</c:v>
                </c:pt>
                <c:pt idx="7">
                  <c:v>43869.469915780195</c:v>
                </c:pt>
                <c:pt idx="8">
                  <c:v>40579.585509091688</c:v>
                </c:pt>
                <c:pt idx="9">
                  <c:v>39970.996351386661</c:v>
                </c:pt>
                <c:pt idx="10">
                  <c:v>56518.409182655538</c:v>
                </c:pt>
                <c:pt idx="11">
                  <c:v>47690.532957439726</c:v>
                </c:pt>
                <c:pt idx="12">
                  <c:v>62555.055106131273</c:v>
                </c:pt>
                <c:pt idx="13">
                  <c:v>202133.46962368002</c:v>
                </c:pt>
                <c:pt idx="14">
                  <c:v>268769.77780047117</c:v>
                </c:pt>
                <c:pt idx="15">
                  <c:v>322103.02048008889</c:v>
                </c:pt>
                <c:pt idx="16">
                  <c:v>1648779.7117702328</c:v>
                </c:pt>
                <c:pt idx="17">
                  <c:v>1744659.5418433114</c:v>
                </c:pt>
                <c:pt idx="18">
                  <c:v>1558430.2896423521</c:v>
                </c:pt>
                <c:pt idx="19">
                  <c:v>9921516.6223956775</c:v>
                </c:pt>
                <c:pt idx="20">
                  <c:v>11281934.253121328</c:v>
                </c:pt>
                <c:pt idx="21">
                  <c:v>15236767.579963047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7D-4B89-89AA-A1E6C1E9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87584"/>
        <c:axId val="220397568"/>
      </c:scatterChart>
      <c:valAx>
        <c:axId val="2203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397568"/>
        <c:crosses val="autoZero"/>
        <c:crossBetween val="midCat"/>
      </c:valAx>
      <c:valAx>
        <c:axId val="220397568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3875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[1]raw!$F$54:$F$64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[1]raw!$I$54:$I$64</c:f>
              <c:numCache>
                <c:formatCode>General</c:formatCode>
                <c:ptCount val="11"/>
                <c:pt idx="0">
                  <c:v>35469.718128576926</c:v>
                </c:pt>
                <c:pt idx="1">
                  <c:v>106635.17612522523</c:v>
                </c:pt>
                <c:pt idx="2">
                  <c:v>102063.57066370477</c:v>
                </c:pt>
                <c:pt idx="3">
                  <c:v>145484.44383682788</c:v>
                </c:pt>
                <c:pt idx="4">
                  <c:v>152885.256650939</c:v>
                </c:pt>
                <c:pt idx="5">
                  <c:v>2036360.1692455844</c:v>
                </c:pt>
                <c:pt idx="6">
                  <c:v>1951968.8984762277</c:v>
                </c:pt>
                <c:pt idx="7">
                  <c:v>39893389.909437388</c:v>
                </c:pt>
                <c:pt idx="8">
                  <c:v>40762112.646964915</c:v>
                </c:pt>
                <c:pt idx="9">
                  <c:v>147228149.37605745</c:v>
                </c:pt>
                <c:pt idx="10">
                  <c:v>118025947.75227931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12-458E-B54A-391330531E2A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[1]raw!$F$54:$F$64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[1]raw!$J$54:$J$64</c:f>
              <c:numCache>
                <c:formatCode>General</c:formatCode>
                <c:ptCount val="11"/>
                <c:pt idx="0">
                  <c:v>18938.234282904672</c:v>
                </c:pt>
                <c:pt idx="1">
                  <c:v>52593.902720377599</c:v>
                </c:pt>
                <c:pt idx="2">
                  <c:v>51162.573520822749</c:v>
                </c:pt>
                <c:pt idx="3">
                  <c:v>55311.73246200048</c:v>
                </c:pt>
                <c:pt idx="4">
                  <c:v>57640.411566519651</c:v>
                </c:pt>
                <c:pt idx="5">
                  <c:v>901932.56084908138</c:v>
                </c:pt>
                <c:pt idx="6">
                  <c:v>867880.02048177971</c:v>
                </c:pt>
                <c:pt idx="7">
                  <c:v>17400845.298349153</c:v>
                </c:pt>
                <c:pt idx="8">
                  <c:v>17764247.615904197</c:v>
                </c:pt>
                <c:pt idx="9">
                  <c:v>43934483.772074528</c:v>
                </c:pt>
                <c:pt idx="10">
                  <c:v>39238798.975111447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12-458E-B54A-391330531E2A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[1]raw!$F$54:$F$64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[1]raw!$K$54:$K$64</c:f>
              <c:numCache>
                <c:formatCode>General</c:formatCode>
                <c:ptCount val="11"/>
                <c:pt idx="0">
                  <c:v>16531.48384567225</c:v>
                </c:pt>
                <c:pt idx="1">
                  <c:v>54041.273404847627</c:v>
                </c:pt>
                <c:pt idx="2">
                  <c:v>50900.997142881999</c:v>
                </c:pt>
                <c:pt idx="3">
                  <c:v>90172.711374827428</c:v>
                </c:pt>
                <c:pt idx="4">
                  <c:v>95244.845084419328</c:v>
                </c:pt>
                <c:pt idx="5">
                  <c:v>1134427.6083965027</c:v>
                </c:pt>
                <c:pt idx="6">
                  <c:v>1084088.8779944479</c:v>
                </c:pt>
                <c:pt idx="7">
                  <c:v>22492544.611088239</c:v>
                </c:pt>
                <c:pt idx="8">
                  <c:v>22997865.031060729</c:v>
                </c:pt>
                <c:pt idx="9">
                  <c:v>103293665.60398293</c:v>
                </c:pt>
                <c:pt idx="10">
                  <c:v>78787148.777167842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12-458E-B54A-391330531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450816"/>
        <c:axId val="220452352"/>
      </c:scatterChart>
      <c:valAx>
        <c:axId val="2204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452352"/>
        <c:crosses val="autoZero"/>
        <c:crossBetween val="midCat"/>
      </c:valAx>
      <c:valAx>
        <c:axId val="22045235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450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[1]raw!$F$65:$F$75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[1]raw!$I$65:$I$75</c:f>
              <c:numCache>
                <c:formatCode>General</c:formatCode>
                <c:ptCount val="11"/>
                <c:pt idx="0">
                  <c:v>35469.718128576926</c:v>
                </c:pt>
                <c:pt idx="1">
                  <c:v>86520.641638759698</c:v>
                </c:pt>
                <c:pt idx="2">
                  <c:v>87703.770151762132</c:v>
                </c:pt>
                <c:pt idx="3">
                  <c:v>96022.599466930333</c:v>
                </c:pt>
                <c:pt idx="4">
                  <c:v>87152.711477986697</c:v>
                </c:pt>
                <c:pt idx="5">
                  <c:v>715892.3685102812</c:v>
                </c:pt>
                <c:pt idx="6">
                  <c:v>643502.97341031116</c:v>
                </c:pt>
                <c:pt idx="7">
                  <c:v>21386470.337408274</c:v>
                </c:pt>
                <c:pt idx="8">
                  <c:v>20897365.97191095</c:v>
                </c:pt>
                <c:pt idx="9">
                  <c:v>118025947.75227931</c:v>
                </c:pt>
                <c:pt idx="10">
                  <c:v>125941628.44241729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41-4C82-A14B-795F200DA8F0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[1]raw!$F$65:$F$75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[1]raw!$J$65:$J$75</c:f>
              <c:numCache>
                <c:formatCode>General</c:formatCode>
                <c:ptCount val="11"/>
                <c:pt idx="0">
                  <c:v>18938.234282904672</c:v>
                </c:pt>
                <c:pt idx="1">
                  <c:v>53162.637013511281</c:v>
                </c:pt>
                <c:pt idx="2">
                  <c:v>53794.004142189355</c:v>
                </c:pt>
                <c:pt idx="3">
                  <c:v>47127.540715918927</c:v>
                </c:pt>
                <c:pt idx="4">
                  <c:v>40950.112003067996</c:v>
                </c:pt>
                <c:pt idx="5">
                  <c:v>322033.25634966674</c:v>
                </c:pt>
                <c:pt idx="6">
                  <c:v>360016.7703193156</c:v>
                </c:pt>
                <c:pt idx="7">
                  <c:v>8366056.0335447965</c:v>
                </c:pt>
                <c:pt idx="8">
                  <c:v>7966080.3195363143</c:v>
                </c:pt>
                <c:pt idx="9">
                  <c:v>39238798.975111447</c:v>
                </c:pt>
                <c:pt idx="10">
                  <c:v>37466375.739622347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41-4C82-A14B-795F200DA8F0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[1]raw!$F$65:$F$75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[1]raw!$K$65:$K$75</c:f>
              <c:numCache>
                <c:formatCode>General</c:formatCode>
                <c:ptCount val="11"/>
                <c:pt idx="0">
                  <c:v>16531.48384567225</c:v>
                </c:pt>
                <c:pt idx="1">
                  <c:v>33358.004625248403</c:v>
                </c:pt>
                <c:pt idx="2">
                  <c:v>33909.766009572777</c:v>
                </c:pt>
                <c:pt idx="3">
                  <c:v>48895.058751011398</c:v>
                </c:pt>
                <c:pt idx="4">
                  <c:v>46202.599474918694</c:v>
                </c:pt>
                <c:pt idx="5">
                  <c:v>393859.11216061458</c:v>
                </c:pt>
                <c:pt idx="6">
                  <c:v>283486.20309099567</c:v>
                </c:pt>
                <c:pt idx="7">
                  <c:v>13020414.303863473</c:v>
                </c:pt>
                <c:pt idx="8">
                  <c:v>12931285.652374636</c:v>
                </c:pt>
                <c:pt idx="9">
                  <c:v>78787148.777167842</c:v>
                </c:pt>
                <c:pt idx="10">
                  <c:v>88475252.702794939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41-4C82-A14B-795F200D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06464"/>
        <c:axId val="220608000"/>
      </c:scatterChart>
      <c:valAx>
        <c:axId val="2206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608000"/>
        <c:crosses val="autoZero"/>
        <c:crossBetween val="midCat"/>
      </c:valAx>
      <c:valAx>
        <c:axId val="22060800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606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[1]raw!$F$172:$F$190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[1]raw!$I$172:$I$190</c:f>
              <c:numCache>
                <c:formatCode>General</c:formatCode>
                <c:ptCount val="19"/>
                <c:pt idx="0">
                  <c:v>143674.1320889786</c:v>
                </c:pt>
                <c:pt idx="1">
                  <c:v>344512.0453905997</c:v>
                </c:pt>
                <c:pt idx="2">
                  <c:v>315094.4803279934</c:v>
                </c:pt>
                <c:pt idx="3">
                  <c:v>336328.0255220792</c:v>
                </c:pt>
                <c:pt idx="4">
                  <c:v>455724.26159662701</c:v>
                </c:pt>
                <c:pt idx="5">
                  <c:v>495809.73365932616</c:v>
                </c:pt>
                <c:pt idx="6">
                  <c:v>500111.66230053827</c:v>
                </c:pt>
                <c:pt idx="7">
                  <c:v>6827208.096551205</c:v>
                </c:pt>
                <c:pt idx="8">
                  <c:v>7887604.6190334866</c:v>
                </c:pt>
                <c:pt idx="9">
                  <c:v>8152737.0783754364</c:v>
                </c:pt>
                <c:pt idx="10">
                  <c:v>14709011.163555009</c:v>
                </c:pt>
                <c:pt idx="11">
                  <c:v>15446859.891757336</c:v>
                </c:pt>
                <c:pt idx="12">
                  <c:v>14803650.09553089</c:v>
                </c:pt>
                <c:pt idx="13">
                  <c:v>76234373.431343779</c:v>
                </c:pt>
                <c:pt idx="14">
                  <c:v>75810943.01038307</c:v>
                </c:pt>
                <c:pt idx="15">
                  <c:v>84649344.645405605</c:v>
                </c:pt>
                <c:pt idx="16">
                  <c:v>111681371.35903226</c:v>
                </c:pt>
                <c:pt idx="17">
                  <c:v>99850981.942001268</c:v>
                </c:pt>
                <c:pt idx="18">
                  <c:v>109018184.89314844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72-4621-B7A2-4478158F7F1E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[1]raw!$F$172:$F$190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[1]raw!$J$172:$J$190</c:f>
              <c:numCache>
                <c:formatCode>General</c:formatCode>
                <c:ptCount val="19"/>
                <c:pt idx="0">
                  <c:v>86783.342022553916</c:v>
                </c:pt>
                <c:pt idx="1">
                  <c:v>160943.21857990266</c:v>
                </c:pt>
                <c:pt idx="2">
                  <c:v>142485.94957758184</c:v>
                </c:pt>
                <c:pt idx="3">
                  <c:v>153859.52040498843</c:v>
                </c:pt>
                <c:pt idx="4">
                  <c:v>183360.74791146166</c:v>
                </c:pt>
                <c:pt idx="5">
                  <c:v>203469.23809554105</c:v>
                </c:pt>
                <c:pt idx="6">
                  <c:v>199368.31427413999</c:v>
                </c:pt>
                <c:pt idx="7">
                  <c:v>4263925.0864770655</c:v>
                </c:pt>
                <c:pt idx="8">
                  <c:v>4898748.0023593763</c:v>
                </c:pt>
                <c:pt idx="9">
                  <c:v>5122587.8322388064</c:v>
                </c:pt>
                <c:pt idx="10">
                  <c:v>6093271.8764784643</c:v>
                </c:pt>
                <c:pt idx="11">
                  <c:v>6014012.2824625457</c:v>
                </c:pt>
                <c:pt idx="12">
                  <c:v>5882431.826429002</c:v>
                </c:pt>
                <c:pt idx="13">
                  <c:v>28316872.004466478</c:v>
                </c:pt>
                <c:pt idx="14">
                  <c:v>27901279.610787522</c:v>
                </c:pt>
                <c:pt idx="15">
                  <c:v>31072335.301339008</c:v>
                </c:pt>
                <c:pt idx="16">
                  <c:v>38778105.522699662</c:v>
                </c:pt>
                <c:pt idx="17">
                  <c:v>35433211.077212371</c:v>
                </c:pt>
                <c:pt idx="18">
                  <c:v>38253186.086477704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72-4621-B7A2-4478158F7F1E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[1]raw!$F$172:$F$190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[1]raw!$K$172:$K$190</c:f>
              <c:numCache>
                <c:formatCode>General</c:formatCode>
                <c:ptCount val="19"/>
                <c:pt idx="0">
                  <c:v>56497.330225533879</c:v>
                </c:pt>
                <c:pt idx="1">
                  <c:v>166874.6063227742</c:v>
                </c:pt>
                <c:pt idx="2">
                  <c:v>158520.91125720768</c:v>
                </c:pt>
                <c:pt idx="3">
                  <c:v>166118.41136469174</c:v>
                </c:pt>
                <c:pt idx="4">
                  <c:v>236788.04432798925</c:v>
                </c:pt>
                <c:pt idx="5">
                  <c:v>253516.36567431226</c:v>
                </c:pt>
                <c:pt idx="6">
                  <c:v>259460.99626710528</c:v>
                </c:pt>
                <c:pt idx="7">
                  <c:v>2442041.3020681981</c:v>
                </c:pt>
                <c:pt idx="8">
                  <c:v>2857388.1991008278</c:v>
                </c:pt>
                <c:pt idx="9">
                  <c:v>2891614.6170583419</c:v>
                </c:pt>
                <c:pt idx="10">
                  <c:v>8500803.1120194979</c:v>
                </c:pt>
                <c:pt idx="11">
                  <c:v>9305478.1348771155</c:v>
                </c:pt>
                <c:pt idx="12">
                  <c:v>8816465.5362601038</c:v>
                </c:pt>
                <c:pt idx="13">
                  <c:v>47338029.267965287</c:v>
                </c:pt>
                <c:pt idx="14">
                  <c:v>47395633.860842809</c:v>
                </c:pt>
                <c:pt idx="15">
                  <c:v>53098331.012747109</c:v>
                </c:pt>
                <c:pt idx="16">
                  <c:v>70923065.605521947</c:v>
                </c:pt>
                <c:pt idx="17">
                  <c:v>63078780.598437823</c:v>
                </c:pt>
                <c:pt idx="18">
                  <c:v>69671059.588677853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72-4621-B7A2-4478158F7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47424"/>
        <c:axId val="220648960"/>
      </c:scatterChart>
      <c:valAx>
        <c:axId val="2206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648960"/>
        <c:crosses val="autoZero"/>
        <c:crossBetween val="midCat"/>
      </c:valAx>
      <c:valAx>
        <c:axId val="22064896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647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[1]raw!$F$109:$F$127</c:f>
              <c:numCache>
                <c:formatCode>General</c:formatCode>
                <c:ptCount val="19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</c:numCache>
            </c:numRef>
          </c:xVal>
          <c:yVal>
            <c:numRef>
              <c:f>[1]raw!$I$109:$I$127</c:f>
              <c:numCache>
                <c:formatCode>General</c:formatCode>
                <c:ptCount val="19"/>
                <c:pt idx="0">
                  <c:v>39654.587270120144</c:v>
                </c:pt>
                <c:pt idx="1">
                  <c:v>119306.3406189502</c:v>
                </c:pt>
                <c:pt idx="2">
                  <c:v>107090.62235444615</c:v>
                </c:pt>
                <c:pt idx="3">
                  <c:v>119913.38348405901</c:v>
                </c:pt>
                <c:pt idx="4">
                  <c:v>273373.23247555183</c:v>
                </c:pt>
                <c:pt idx="5">
                  <c:v>302680.31054967723</c:v>
                </c:pt>
                <c:pt idx="6">
                  <c:v>298248.12266205996</c:v>
                </c:pt>
                <c:pt idx="7">
                  <c:v>1297325.007913304</c:v>
                </c:pt>
                <c:pt idx="8">
                  <c:v>1367004.0576938288</c:v>
                </c:pt>
                <c:pt idx="9">
                  <c:v>1344506.8910798049</c:v>
                </c:pt>
                <c:pt idx="10">
                  <c:v>3068534.0178420674</c:v>
                </c:pt>
                <c:pt idx="11">
                  <c:v>3422153.6405800548</c:v>
                </c:pt>
                <c:pt idx="12">
                  <c:v>3722443.7630762127</c:v>
                </c:pt>
                <c:pt idx="13">
                  <c:v>22309609.579648942</c:v>
                </c:pt>
                <c:pt idx="14">
                  <c:v>22499807.993283663</c:v>
                </c:pt>
                <c:pt idx="15">
                  <c:v>21321817.061384257</c:v>
                </c:pt>
                <c:pt idx="16">
                  <c:v>57585667.313341416</c:v>
                </c:pt>
                <c:pt idx="17">
                  <c:v>45520201.860281773</c:v>
                </c:pt>
                <c:pt idx="18">
                  <c:v>47066892.978349708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EE-49E9-B300-1C5F6D328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52960"/>
        <c:axId val="218154880"/>
      </c:scatterChart>
      <c:valAx>
        <c:axId val="21815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54880"/>
        <c:crosses val="autoZero"/>
        <c:crossBetween val="midCat"/>
      </c:valAx>
      <c:valAx>
        <c:axId val="218154880"/>
        <c:scaling>
          <c:logBase val="10"/>
          <c:orientation val="minMax"/>
          <c:max val="1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52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[1]raw!$F$191:$F$209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[1]raw!$I$191:$I$209</c:f>
              <c:numCache>
                <c:formatCode>General</c:formatCode>
                <c:ptCount val="19"/>
                <c:pt idx="0">
                  <c:v>38250.927388218144</c:v>
                </c:pt>
                <c:pt idx="1">
                  <c:v>122834.845011955</c:v>
                </c:pt>
                <c:pt idx="2">
                  <c:v>133917.97587682612</c:v>
                </c:pt>
                <c:pt idx="3">
                  <c:v>141866.60962497583</c:v>
                </c:pt>
                <c:pt idx="4">
                  <c:v>291922.09950098541</c:v>
                </c:pt>
                <c:pt idx="5">
                  <c:v>299176.65262233419</c:v>
                </c:pt>
                <c:pt idx="6">
                  <c:v>284584.26386867353</c:v>
                </c:pt>
                <c:pt idx="7">
                  <c:v>3904432.3703830987</c:v>
                </c:pt>
                <c:pt idx="8">
                  <c:v>4345444.2101715347</c:v>
                </c:pt>
                <c:pt idx="9">
                  <c:v>4223096.3059094157</c:v>
                </c:pt>
                <c:pt idx="10">
                  <c:v>7345992.1584850606</c:v>
                </c:pt>
                <c:pt idx="11">
                  <c:v>7961367.1106763063</c:v>
                </c:pt>
                <c:pt idx="12">
                  <c:v>7323919.5294980798</c:v>
                </c:pt>
                <c:pt idx="13">
                  <c:v>54350609.852761194</c:v>
                </c:pt>
                <c:pt idx="14">
                  <c:v>60291898.66233322</c:v>
                </c:pt>
                <c:pt idx="15">
                  <c:v>53313606.733588025</c:v>
                </c:pt>
                <c:pt idx="16">
                  <c:v>84581822.910476312</c:v>
                </c:pt>
                <c:pt idx="17">
                  <c:v>74110334.327873439</c:v>
                </c:pt>
                <c:pt idx="18">
                  <c:v>71905494.532482877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30-43BC-9855-389339142096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[1]raw!$F$191:$F$209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[1]raw!$J$191:$J$209</c:f>
              <c:numCache>
                <c:formatCode>General</c:formatCode>
                <c:ptCount val="19"/>
                <c:pt idx="0">
                  <c:v>22765.091490017021</c:v>
                </c:pt>
                <c:pt idx="1">
                  <c:v>68794.557436501171</c:v>
                </c:pt>
                <c:pt idx="2">
                  <c:v>74453.582437643126</c:v>
                </c:pt>
                <c:pt idx="3">
                  <c:v>80385.199843154347</c:v>
                </c:pt>
                <c:pt idx="4">
                  <c:v>143963.15024337606</c:v>
                </c:pt>
                <c:pt idx="5">
                  <c:v>148240.44693433394</c:v>
                </c:pt>
                <c:pt idx="6">
                  <c:v>144777.84488144831</c:v>
                </c:pt>
                <c:pt idx="7">
                  <c:v>1572165.2961376901</c:v>
                </c:pt>
                <c:pt idx="8">
                  <c:v>1715558.0205198277</c:v>
                </c:pt>
                <c:pt idx="9">
                  <c:v>1691389.9106918471</c:v>
                </c:pt>
                <c:pt idx="10">
                  <c:v>2565245.065502929</c:v>
                </c:pt>
                <c:pt idx="11">
                  <c:v>2792969.1339874226</c:v>
                </c:pt>
                <c:pt idx="12">
                  <c:v>2518639.8644330604</c:v>
                </c:pt>
                <c:pt idx="13">
                  <c:v>23277674.233904026</c:v>
                </c:pt>
                <c:pt idx="14">
                  <c:v>25905722.208988573</c:v>
                </c:pt>
                <c:pt idx="15">
                  <c:v>22353485.517425828</c:v>
                </c:pt>
                <c:pt idx="16">
                  <c:v>33404192.775534615</c:v>
                </c:pt>
                <c:pt idx="17">
                  <c:v>29789836.57017564</c:v>
                </c:pt>
                <c:pt idx="18">
                  <c:v>27153337.507586684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30-43BC-9855-389339142096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[1]raw!$F$191:$F$209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[1]raw!$K$191:$K$209</c:f>
              <c:numCache>
                <c:formatCode>General</c:formatCode>
                <c:ptCount val="19"/>
                <c:pt idx="0">
                  <c:v>15293.77737452045</c:v>
                </c:pt>
                <c:pt idx="1">
                  <c:v>50978.652603119779</c:v>
                </c:pt>
                <c:pt idx="2">
                  <c:v>56463.959337596563</c:v>
                </c:pt>
                <c:pt idx="3">
                  <c:v>57830.426342101433</c:v>
                </c:pt>
                <c:pt idx="4">
                  <c:v>139501.748763654</c:v>
                </c:pt>
                <c:pt idx="5">
                  <c:v>142094.17929136794</c:v>
                </c:pt>
                <c:pt idx="6">
                  <c:v>130581.32093105253</c:v>
                </c:pt>
                <c:pt idx="7">
                  <c:v>2269295.4408426993</c:v>
                </c:pt>
                <c:pt idx="8">
                  <c:v>2554687.8632031353</c:v>
                </c:pt>
                <c:pt idx="9">
                  <c:v>2462831.1133274529</c:v>
                </c:pt>
                <c:pt idx="10">
                  <c:v>4698066.1348715583</c:v>
                </c:pt>
                <c:pt idx="11">
                  <c:v>5071823.0844624955</c:v>
                </c:pt>
                <c:pt idx="12">
                  <c:v>4719538.8646000773</c:v>
                </c:pt>
                <c:pt idx="13">
                  <c:v>30863003.116385639</c:v>
                </c:pt>
                <c:pt idx="14">
                  <c:v>34137241.61105828</c:v>
                </c:pt>
                <c:pt idx="15">
                  <c:v>30734541.932659954</c:v>
                </c:pt>
                <c:pt idx="16">
                  <c:v>50820213.832658537</c:v>
                </c:pt>
                <c:pt idx="17">
                  <c:v>43956438.910828263</c:v>
                </c:pt>
                <c:pt idx="18">
                  <c:v>44518679.649934478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30-43BC-9855-389339142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553216"/>
        <c:axId val="220554752"/>
      </c:scatterChart>
      <c:valAx>
        <c:axId val="2205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554752"/>
        <c:crosses val="autoZero"/>
        <c:crossBetween val="midCat"/>
      </c:valAx>
      <c:valAx>
        <c:axId val="22055475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553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[1]raw!$F$76:$F$86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[1]raw!$I$76:$I$86</c:f>
              <c:numCache>
                <c:formatCode>General</c:formatCode>
                <c:ptCount val="11"/>
                <c:pt idx="0">
                  <c:v>35469.718128576926</c:v>
                </c:pt>
                <c:pt idx="1">
                  <c:v>137546.44673602225</c:v>
                </c:pt>
                <c:pt idx="2">
                  <c:v>134832.34164724161</c:v>
                </c:pt>
                <c:pt idx="3">
                  <c:v>172718.02003266162</c:v>
                </c:pt>
                <c:pt idx="4">
                  <c:v>163118.2702763805</c:v>
                </c:pt>
                <c:pt idx="5">
                  <c:v>1996119.8050723413</c:v>
                </c:pt>
                <c:pt idx="6">
                  <c:v>2383559.5286103529</c:v>
                </c:pt>
                <c:pt idx="7">
                  <c:v>44985888.579509631</c:v>
                </c:pt>
                <c:pt idx="8">
                  <c:v>42729048.861247137</c:v>
                </c:pt>
                <c:pt idx="9">
                  <c:v>171660916.95097569</c:v>
                </c:pt>
                <c:pt idx="10">
                  <c:v>159820403.06695217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E4-4554-BFC3-3C7AC9528E59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[1]raw!$F$76:$F$86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[1]raw!$J$76:$J$86</c:f>
              <c:numCache>
                <c:formatCode>General</c:formatCode>
                <c:ptCount val="11"/>
                <c:pt idx="0">
                  <c:v>18938.234282904672</c:v>
                </c:pt>
                <c:pt idx="1">
                  <c:v>91965.74710499795</c:v>
                </c:pt>
                <c:pt idx="2">
                  <c:v>84859.798938923399</c:v>
                </c:pt>
                <c:pt idx="3">
                  <c:v>76229.657578426908</c:v>
                </c:pt>
                <c:pt idx="4">
                  <c:v>70139.869073508773</c:v>
                </c:pt>
                <c:pt idx="5">
                  <c:v>1006660.7927340457</c:v>
                </c:pt>
                <c:pt idx="6">
                  <c:v>1201858.8211912357</c:v>
                </c:pt>
                <c:pt idx="7">
                  <c:v>20384928.602827299</c:v>
                </c:pt>
                <c:pt idx="8">
                  <c:v>19489626.178419333</c:v>
                </c:pt>
                <c:pt idx="9">
                  <c:v>49349786.046510577</c:v>
                </c:pt>
                <c:pt idx="10">
                  <c:v>44739578.587367535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E4-4554-BFC3-3C7AC9528E59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[1]raw!$F$76:$F$86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[1]raw!$K$76:$K$86</c:f>
              <c:numCache>
                <c:formatCode>General</c:formatCode>
                <c:ptCount val="11"/>
                <c:pt idx="0">
                  <c:v>16531.48384567225</c:v>
                </c:pt>
                <c:pt idx="1">
                  <c:v>45580.699631024312</c:v>
                </c:pt>
                <c:pt idx="2">
                  <c:v>49972.542708318229</c:v>
                </c:pt>
                <c:pt idx="3">
                  <c:v>96488.362454234739</c:v>
                </c:pt>
                <c:pt idx="4">
                  <c:v>92978.401202871726</c:v>
                </c:pt>
                <c:pt idx="5">
                  <c:v>989459.01233829593</c:v>
                </c:pt>
                <c:pt idx="6">
                  <c:v>1181700.7074191172</c:v>
                </c:pt>
                <c:pt idx="7">
                  <c:v>24600959.976682328</c:v>
                </c:pt>
                <c:pt idx="8">
                  <c:v>23239422.682827812</c:v>
                </c:pt>
                <c:pt idx="9">
                  <c:v>122311130.90446511</c:v>
                </c:pt>
                <c:pt idx="10">
                  <c:v>115080824.47958462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E4-4554-BFC3-3C7AC9528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68288"/>
        <c:axId val="220669824"/>
      </c:scatterChart>
      <c:valAx>
        <c:axId val="2206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669824"/>
        <c:crosses val="autoZero"/>
        <c:crossBetween val="midCat"/>
      </c:valAx>
      <c:valAx>
        <c:axId val="220669824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668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[1]raw!$F$264:$F$277</c:f>
              <c:numCache>
                <c:formatCode>General</c:formatCode>
                <c:ptCount val="14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115.74999999999999</c:v>
                </c:pt>
                <c:pt idx="13">
                  <c:v>115.74999999999999</c:v>
                </c:pt>
              </c:numCache>
            </c:numRef>
          </c:xVal>
          <c:yVal>
            <c:numRef>
              <c:f>[1]raw!$I$264:$I$277</c:f>
              <c:numCache>
                <c:formatCode>General</c:formatCode>
                <c:ptCount val="14"/>
                <c:pt idx="0">
                  <c:v>34905.072985374194</c:v>
                </c:pt>
                <c:pt idx="1">
                  <c:v>358237.86087230028</c:v>
                </c:pt>
                <c:pt idx="2">
                  <c:v>351325.76021207217</c:v>
                </c:pt>
                <c:pt idx="3">
                  <c:v>290130.07378776988</c:v>
                </c:pt>
                <c:pt idx="4">
                  <c:v>4114519.6960725137</c:v>
                </c:pt>
                <c:pt idx="5">
                  <c:v>3765698.660590522</c:v>
                </c:pt>
                <c:pt idx="6">
                  <c:v>12802134.660883067</c:v>
                </c:pt>
                <c:pt idx="7">
                  <c:v>13711703.920099251</c:v>
                </c:pt>
                <c:pt idx="8">
                  <c:v>36592314.443614922</c:v>
                </c:pt>
                <c:pt idx="9">
                  <c:v>38243041.736016683</c:v>
                </c:pt>
                <c:pt idx="10">
                  <c:v>90473981.650456697</c:v>
                </c:pt>
                <c:pt idx="11">
                  <c:v>82218730.881300628</c:v>
                </c:pt>
                <c:pt idx="12">
                  <c:v>124768390.00807545</c:v>
                </c:pt>
                <c:pt idx="13">
                  <c:v>123794127.98049079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07-4912-937D-74886F035DFA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[1]raw!$F$264:$F$277</c:f>
              <c:numCache>
                <c:formatCode>General</c:formatCode>
                <c:ptCount val="14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115.74999999999999</c:v>
                </c:pt>
                <c:pt idx="13">
                  <c:v>115.74999999999999</c:v>
                </c:pt>
              </c:numCache>
            </c:numRef>
          </c:xVal>
          <c:yVal>
            <c:numRef>
              <c:f>[1]raw!$J$264:$J$277</c:f>
              <c:numCache>
                <c:formatCode>General</c:formatCode>
                <c:ptCount val="14"/>
                <c:pt idx="0">
                  <c:v>19743.864590815479</c:v>
                </c:pt>
                <c:pt idx="1">
                  <c:v>178339.81502817461</c:v>
                </c:pt>
                <c:pt idx="2">
                  <c:v>174937.04980892167</c:v>
                </c:pt>
                <c:pt idx="3">
                  <c:v>137903.74316503096</c:v>
                </c:pt>
                <c:pt idx="4">
                  <c:v>1266207.6761147361</c:v>
                </c:pt>
                <c:pt idx="5">
                  <c:v>1201046.0573634657</c:v>
                </c:pt>
                <c:pt idx="6">
                  <c:v>3869126.5077436017</c:v>
                </c:pt>
                <c:pt idx="7">
                  <c:v>4255640.8329591639</c:v>
                </c:pt>
                <c:pt idx="8">
                  <c:v>13651145.241805822</c:v>
                </c:pt>
                <c:pt idx="9">
                  <c:v>13974448.728435451</c:v>
                </c:pt>
                <c:pt idx="10">
                  <c:v>26360513.491936132</c:v>
                </c:pt>
                <c:pt idx="11">
                  <c:v>24207130.389208965</c:v>
                </c:pt>
                <c:pt idx="12">
                  <c:v>24553834.151546288</c:v>
                </c:pt>
                <c:pt idx="13">
                  <c:v>24105326.70245092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07-4912-937D-74886F035DFA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[1]raw!$F$264:$F$277</c:f>
              <c:numCache>
                <c:formatCode>General</c:formatCode>
                <c:ptCount val="14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115.74999999999999</c:v>
                </c:pt>
                <c:pt idx="13">
                  <c:v>115.74999999999999</c:v>
                </c:pt>
              </c:numCache>
            </c:numRef>
          </c:xVal>
          <c:yVal>
            <c:numRef>
              <c:f>[1]raw!$K$264:$K$277</c:f>
              <c:numCache>
                <c:formatCode>General</c:formatCode>
                <c:ptCount val="14"/>
                <c:pt idx="0">
                  <c:v>14955.586959740673</c:v>
                </c:pt>
                <c:pt idx="1">
                  <c:v>174454.40042415046</c:v>
                </c:pt>
                <c:pt idx="2">
                  <c:v>169590.05731126427</c:v>
                </c:pt>
                <c:pt idx="3">
                  <c:v>148220.33992359569</c:v>
                </c:pt>
                <c:pt idx="4">
                  <c:v>2810874.0248033246</c:v>
                </c:pt>
                <c:pt idx="5">
                  <c:v>2534070.45329209</c:v>
                </c:pt>
                <c:pt idx="6">
                  <c:v>8867074.6863241438</c:v>
                </c:pt>
                <c:pt idx="7">
                  <c:v>9386687.9777671546</c:v>
                </c:pt>
                <c:pt idx="8">
                  <c:v>22694111.071663797</c:v>
                </c:pt>
                <c:pt idx="9">
                  <c:v>24071874.277091697</c:v>
                </c:pt>
                <c:pt idx="10">
                  <c:v>63613681.495548524</c:v>
                </c:pt>
                <c:pt idx="11">
                  <c:v>57532083.692918614</c:v>
                </c:pt>
                <c:pt idx="12">
                  <c:v>98828684.72008352</c:v>
                </c:pt>
                <c:pt idx="13">
                  <c:v>98488516.17659688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07-4912-937D-74886F035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701056"/>
        <c:axId val="220702592"/>
      </c:scatterChart>
      <c:valAx>
        <c:axId val="2207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702592"/>
        <c:crosses val="autoZero"/>
        <c:crossBetween val="midCat"/>
      </c:valAx>
      <c:valAx>
        <c:axId val="22070259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7010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[1]raw!$F$150:$F$171</c:f>
              <c:numCache>
                <c:formatCode>General</c:formatCode>
                <c:ptCount val="22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75.75</c:v>
                </c:pt>
                <c:pt idx="17">
                  <c:v>75.75</c:v>
                </c:pt>
                <c:pt idx="18">
                  <c:v>75.75</c:v>
                </c:pt>
                <c:pt idx="19">
                  <c:v>96.249999999999986</c:v>
                </c:pt>
                <c:pt idx="20">
                  <c:v>96.249999999999986</c:v>
                </c:pt>
                <c:pt idx="21">
                  <c:v>96.249999999999986</c:v>
                </c:pt>
              </c:numCache>
            </c:numRef>
          </c:xVal>
          <c:yVal>
            <c:numRef>
              <c:f>[1]raw!$I$150:$I$171</c:f>
              <c:numCache>
                <c:formatCode>General</c:formatCode>
                <c:ptCount val="22"/>
                <c:pt idx="0">
                  <c:v>40472.005010903958</c:v>
                </c:pt>
                <c:pt idx="1">
                  <c:v>77043.371229046825</c:v>
                </c:pt>
                <c:pt idx="2">
                  <c:v>54839.668604517472</c:v>
                </c:pt>
                <c:pt idx="3">
                  <c:v>77847.833916560339</c:v>
                </c:pt>
                <c:pt idx="4">
                  <c:v>76354.075777683072</c:v>
                </c:pt>
                <c:pt idx="5">
                  <c:v>87978.130608943116</c:v>
                </c:pt>
                <c:pt idx="6">
                  <c:v>75805.289061602278</c:v>
                </c:pt>
                <c:pt idx="7">
                  <c:v>121112.76697583088</c:v>
                </c:pt>
                <c:pt idx="8">
                  <c:v>166226.18391868327</c:v>
                </c:pt>
                <c:pt idx="9">
                  <c:v>179387.46922471537</c:v>
                </c:pt>
                <c:pt idx="10">
                  <c:v>413464.97763639432</c:v>
                </c:pt>
                <c:pt idx="11">
                  <c:v>482985.73037785973</c:v>
                </c:pt>
                <c:pt idx="12">
                  <c:v>517314.87429047498</c:v>
                </c:pt>
                <c:pt idx="13">
                  <c:v>4165472.1479012221</c:v>
                </c:pt>
                <c:pt idx="14">
                  <c:v>3512499.881793017</c:v>
                </c:pt>
                <c:pt idx="15">
                  <c:v>3569819.6170272292</c:v>
                </c:pt>
                <c:pt idx="16">
                  <c:v>8823738.868052993</c:v>
                </c:pt>
                <c:pt idx="17">
                  <c:v>7475990.7193472814</c:v>
                </c:pt>
                <c:pt idx="18">
                  <c:v>9179348.1257036515</c:v>
                </c:pt>
                <c:pt idx="19">
                  <c:v>60596813.085127443</c:v>
                </c:pt>
                <c:pt idx="20">
                  <c:v>51950196.041755788</c:v>
                </c:pt>
                <c:pt idx="21">
                  <c:v>53275279.307723463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8A-4173-B7E5-7038A745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10592"/>
        <c:axId val="218116864"/>
      </c:scatterChart>
      <c:valAx>
        <c:axId val="21811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16864"/>
        <c:crosses val="autoZero"/>
        <c:crossBetween val="midCat"/>
      </c:valAx>
      <c:valAx>
        <c:axId val="218116864"/>
        <c:scaling>
          <c:logBase val="10"/>
          <c:orientation val="minMax"/>
          <c:max val="1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1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[1]raw!$F$109:$F$127</c:f>
              <c:numCache>
                <c:formatCode>General</c:formatCode>
                <c:ptCount val="19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</c:numCache>
            </c:numRef>
          </c:xVal>
          <c:yVal>
            <c:numRef>
              <c:f>[1]raw!$I$109:$I$127</c:f>
              <c:numCache>
                <c:formatCode>General</c:formatCode>
                <c:ptCount val="19"/>
                <c:pt idx="0">
                  <c:v>39654.587270120144</c:v>
                </c:pt>
                <c:pt idx="1">
                  <c:v>119306.3406189502</c:v>
                </c:pt>
                <c:pt idx="2">
                  <c:v>107090.62235444615</c:v>
                </c:pt>
                <c:pt idx="3">
                  <c:v>119913.38348405901</c:v>
                </c:pt>
                <c:pt idx="4">
                  <c:v>273373.23247555183</c:v>
                </c:pt>
                <c:pt idx="5">
                  <c:v>302680.31054967723</c:v>
                </c:pt>
                <c:pt idx="6">
                  <c:v>298248.12266205996</c:v>
                </c:pt>
                <c:pt idx="7">
                  <c:v>1297325.007913304</c:v>
                </c:pt>
                <c:pt idx="8">
                  <c:v>1367004.0576938288</c:v>
                </c:pt>
                <c:pt idx="9">
                  <c:v>1344506.8910798049</c:v>
                </c:pt>
                <c:pt idx="10">
                  <c:v>3068534.0178420674</c:v>
                </c:pt>
                <c:pt idx="11">
                  <c:v>3422153.6405800548</c:v>
                </c:pt>
                <c:pt idx="12">
                  <c:v>3722443.7630762127</c:v>
                </c:pt>
                <c:pt idx="13">
                  <c:v>22309609.579648942</c:v>
                </c:pt>
                <c:pt idx="14">
                  <c:v>22499807.993283663</c:v>
                </c:pt>
                <c:pt idx="15">
                  <c:v>21321817.061384257</c:v>
                </c:pt>
                <c:pt idx="16">
                  <c:v>57585667.313341416</c:v>
                </c:pt>
                <c:pt idx="17">
                  <c:v>45520201.860281773</c:v>
                </c:pt>
                <c:pt idx="18">
                  <c:v>47066892.978349708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47-4A21-B6DD-5E352E80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52960"/>
        <c:axId val="218154880"/>
      </c:scatterChart>
      <c:valAx>
        <c:axId val="21815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54880"/>
        <c:crosses val="autoZero"/>
        <c:crossBetween val="midCat"/>
      </c:valAx>
      <c:valAx>
        <c:axId val="218154880"/>
        <c:scaling>
          <c:logBase val="10"/>
          <c:orientation val="minMax"/>
          <c:max val="1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52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[1]raw!$F$210:$F$228</c:f>
              <c:numCache>
                <c:formatCode>General</c:formatCode>
                <c:ptCount val="19"/>
                <c:pt idx="0">
                  <c:v>0</c:v>
                </c:pt>
                <c:pt idx="1">
                  <c:v>26.750000000000004</c:v>
                </c:pt>
                <c:pt idx="2">
                  <c:v>26.750000000000004</c:v>
                </c:pt>
                <c:pt idx="3">
                  <c:v>26.750000000000004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52.5</c:v>
                </c:pt>
                <c:pt idx="8">
                  <c:v>52.5</c:v>
                </c:pt>
                <c:pt idx="9">
                  <c:v>52.5</c:v>
                </c:pt>
                <c:pt idx="10">
                  <c:v>68.5</c:v>
                </c:pt>
                <c:pt idx="11">
                  <c:v>68.5</c:v>
                </c:pt>
                <c:pt idx="12">
                  <c:v>68.5</c:v>
                </c:pt>
                <c:pt idx="13">
                  <c:v>75.75</c:v>
                </c:pt>
                <c:pt idx="14">
                  <c:v>75.75</c:v>
                </c:pt>
                <c:pt idx="15">
                  <c:v>75.75</c:v>
                </c:pt>
                <c:pt idx="16">
                  <c:v>93.5</c:v>
                </c:pt>
                <c:pt idx="17">
                  <c:v>93.5</c:v>
                </c:pt>
                <c:pt idx="18">
                  <c:v>93.5</c:v>
                </c:pt>
              </c:numCache>
            </c:numRef>
          </c:xVal>
          <c:yVal>
            <c:numRef>
              <c:f>[1]raw!$I$210:$I$228</c:f>
              <c:numCache>
                <c:formatCode>General</c:formatCode>
                <c:ptCount val="19"/>
                <c:pt idx="0">
                  <c:v>34951.532951839436</c:v>
                </c:pt>
                <c:pt idx="1">
                  <c:v>76438.120618765097</c:v>
                </c:pt>
                <c:pt idx="2">
                  <c:v>94981.942590901628</c:v>
                </c:pt>
                <c:pt idx="3">
                  <c:v>288313.27495238988</c:v>
                </c:pt>
                <c:pt idx="4">
                  <c:v>88585.167833032334</c:v>
                </c:pt>
                <c:pt idx="5">
                  <c:v>78363.329143900264</c:v>
                </c:pt>
                <c:pt idx="6">
                  <c:v>79947.908757183512</c:v>
                </c:pt>
                <c:pt idx="7">
                  <c:v>117763.98706401676</c:v>
                </c:pt>
                <c:pt idx="8">
                  <c:v>107587.31835893539</c:v>
                </c:pt>
                <c:pt idx="9">
                  <c:v>94262.120098650368</c:v>
                </c:pt>
                <c:pt idx="10">
                  <c:v>257783.02352542512</c:v>
                </c:pt>
                <c:pt idx="11">
                  <c:v>186295.86225600188</c:v>
                </c:pt>
                <c:pt idx="12">
                  <c:v>280600.67381356738</c:v>
                </c:pt>
                <c:pt idx="13">
                  <c:v>751219.51831291802</c:v>
                </c:pt>
                <c:pt idx="14">
                  <c:v>413212.53963965719</c:v>
                </c:pt>
                <c:pt idx="15">
                  <c:v>386916.46918579482</c:v>
                </c:pt>
                <c:pt idx="16">
                  <c:v>2967909.6663656887</c:v>
                </c:pt>
                <c:pt idx="17">
                  <c:v>3601930.0304649151</c:v>
                </c:pt>
                <c:pt idx="18">
                  <c:v>3024081.7963520568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7A-49FA-A6AA-079A7C9F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60512"/>
        <c:axId val="219762688"/>
      </c:scatterChart>
      <c:valAx>
        <c:axId val="21976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762688"/>
        <c:crosses val="autoZero"/>
        <c:crossBetween val="midCat"/>
      </c:valAx>
      <c:valAx>
        <c:axId val="219762688"/>
        <c:scaling>
          <c:logBase val="10"/>
          <c:orientation val="minMax"/>
          <c:max val="1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76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[1]raw!$F$229:$F$247</c:f>
              <c:numCache>
                <c:formatCode>General</c:formatCode>
                <c:ptCount val="19"/>
                <c:pt idx="0">
                  <c:v>0</c:v>
                </c:pt>
                <c:pt idx="1">
                  <c:v>19.75</c:v>
                </c:pt>
                <c:pt idx="2">
                  <c:v>19.75</c:v>
                </c:pt>
                <c:pt idx="3">
                  <c:v>19.75</c:v>
                </c:pt>
                <c:pt idx="4">
                  <c:v>26.750000000000004</c:v>
                </c:pt>
                <c:pt idx="5">
                  <c:v>26.750000000000004</c:v>
                </c:pt>
                <c:pt idx="6">
                  <c:v>26.750000000000004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52.5</c:v>
                </c:pt>
                <c:pt idx="11">
                  <c:v>52.5</c:v>
                </c:pt>
                <c:pt idx="12">
                  <c:v>52.5</c:v>
                </c:pt>
                <c:pt idx="13">
                  <c:v>68.5</c:v>
                </c:pt>
                <c:pt idx="14">
                  <c:v>68.5</c:v>
                </c:pt>
                <c:pt idx="15">
                  <c:v>68.5</c:v>
                </c:pt>
                <c:pt idx="16">
                  <c:v>72.5</c:v>
                </c:pt>
                <c:pt idx="17">
                  <c:v>72.5</c:v>
                </c:pt>
                <c:pt idx="18">
                  <c:v>72.5</c:v>
                </c:pt>
              </c:numCache>
            </c:numRef>
          </c:xVal>
          <c:yVal>
            <c:numRef>
              <c:f>[1]raw!$I$229:$I$247</c:f>
              <c:numCache>
                <c:formatCode>General</c:formatCode>
                <c:ptCount val="19"/>
                <c:pt idx="0">
                  <c:v>36832.902085901071</c:v>
                </c:pt>
                <c:pt idx="1">
                  <c:v>123317.67175553262</c:v>
                </c:pt>
                <c:pt idx="2">
                  <c:v>99148.843823029296</c:v>
                </c:pt>
                <c:pt idx="3">
                  <c:v>101272.11964944015</c:v>
                </c:pt>
                <c:pt idx="4">
                  <c:v>163726.46145773015</c:v>
                </c:pt>
                <c:pt idx="5">
                  <c:v>182431.21061153509</c:v>
                </c:pt>
                <c:pt idx="6">
                  <c:v>174801.31857889731</c:v>
                </c:pt>
                <c:pt idx="7">
                  <c:v>1723467.5493771106</c:v>
                </c:pt>
                <c:pt idx="8">
                  <c:v>1867070.8661621895</c:v>
                </c:pt>
                <c:pt idx="9">
                  <c:v>1816746.9826136902</c:v>
                </c:pt>
                <c:pt idx="10">
                  <c:v>4463616.1408463027</c:v>
                </c:pt>
                <c:pt idx="11">
                  <c:v>4463453.5153310783</c:v>
                </c:pt>
                <c:pt idx="12">
                  <c:v>4998753.8220760599</c:v>
                </c:pt>
                <c:pt idx="13">
                  <c:v>28390019.055988479</c:v>
                </c:pt>
                <c:pt idx="14">
                  <c:v>28009135.255732901</c:v>
                </c:pt>
                <c:pt idx="15">
                  <c:v>31359493.417583875</c:v>
                </c:pt>
                <c:pt idx="16">
                  <c:v>44770809.875986606</c:v>
                </c:pt>
                <c:pt idx="17">
                  <c:v>46931686.073570915</c:v>
                </c:pt>
                <c:pt idx="18">
                  <c:v>47762625.415202685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21-4F77-872A-674DD8B93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80992"/>
        <c:axId val="219791360"/>
      </c:scatterChart>
      <c:valAx>
        <c:axId val="21978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791360"/>
        <c:crosses val="autoZero"/>
        <c:crossBetween val="midCat"/>
      </c:valAx>
      <c:valAx>
        <c:axId val="219791360"/>
        <c:scaling>
          <c:logBase val="10"/>
          <c:orientation val="minMax"/>
          <c:max val="1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780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3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[1]raw!$I$15:$I$27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53348.757434566563</c:v>
                </c:pt>
                <c:pt idx="2">
                  <c:v>54940.704399284252</c:v>
                </c:pt>
                <c:pt idx="3">
                  <c:v>51959.351941127388</c:v>
                </c:pt>
                <c:pt idx="4">
                  <c:v>36028.258043953581</c:v>
                </c:pt>
                <c:pt idx="5">
                  <c:v>66862.664902866265</c:v>
                </c:pt>
                <c:pt idx="6">
                  <c:v>60925.220305308801</c:v>
                </c:pt>
                <c:pt idx="7">
                  <c:v>1055595.2006880478</c:v>
                </c:pt>
                <c:pt idx="8">
                  <c:v>429689.71006395639</c:v>
                </c:pt>
                <c:pt idx="9">
                  <c:v>7815773.1165809426</c:v>
                </c:pt>
                <c:pt idx="10">
                  <c:v>8760258.088899089</c:v>
                </c:pt>
                <c:pt idx="11">
                  <c:v>5649655.4345394308</c:v>
                </c:pt>
                <c:pt idx="12">
                  <c:v>21720530.212394126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34-4858-86F7-F80C71E5870A}"/>
            </c:ext>
          </c:extLst>
        </c:ser>
        <c:ser>
          <c:idx val="4"/>
          <c:order val="4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[1]raw!$J$15:$J$27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27689.687020109632</c:v>
                </c:pt>
                <c:pt idx="2">
                  <c:v>29827.252763447104</c:v>
                </c:pt>
                <c:pt idx="3">
                  <c:v>28265.006757107087</c:v>
                </c:pt>
                <c:pt idx="4">
                  <c:v>16381.059521680927</c:v>
                </c:pt>
                <c:pt idx="5">
                  <c:v>22349.46415771206</c:v>
                </c:pt>
                <c:pt idx="6">
                  <c:v>20716.797878529462</c:v>
                </c:pt>
                <c:pt idx="7">
                  <c:v>499179.37687029643</c:v>
                </c:pt>
                <c:pt idx="8">
                  <c:v>287395.46349142143</c:v>
                </c:pt>
                <c:pt idx="9">
                  <c:v>2436323.7050171923</c:v>
                </c:pt>
                <c:pt idx="10">
                  <c:v>2799004.2967842072</c:v>
                </c:pt>
                <c:pt idx="11">
                  <c:v>2325123.1294429731</c:v>
                </c:pt>
                <c:pt idx="12">
                  <c:v>10753161.273784686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34-4858-86F7-F80C71E5870A}"/>
            </c:ext>
          </c:extLst>
        </c:ser>
        <c:ser>
          <c:idx val="5"/>
          <c:order val="5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[1]raw!$K$15:$K$27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25659.070414456928</c:v>
                </c:pt>
                <c:pt idx="2">
                  <c:v>25113.451635837144</c:v>
                </c:pt>
                <c:pt idx="3">
                  <c:v>23694.345184020305</c:v>
                </c:pt>
                <c:pt idx="4">
                  <c:v>19647.198522272654</c:v>
                </c:pt>
                <c:pt idx="5">
                  <c:v>44513.200745154201</c:v>
                </c:pt>
                <c:pt idx="6">
                  <c:v>40208.422426779325</c:v>
                </c:pt>
                <c:pt idx="7">
                  <c:v>556415.8238177509</c:v>
                </c:pt>
                <c:pt idx="8">
                  <c:v>142294.24657253502</c:v>
                </c:pt>
                <c:pt idx="9">
                  <c:v>5379449.4115637504</c:v>
                </c:pt>
                <c:pt idx="10">
                  <c:v>5961253.7921148818</c:v>
                </c:pt>
                <c:pt idx="11">
                  <c:v>3324532.3050964577</c:v>
                </c:pt>
                <c:pt idx="12">
                  <c:v>10967368.938609442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34-4858-86F7-F80C71E5870A}"/>
            </c:ext>
          </c:extLst>
        </c:ser>
        <c:ser>
          <c:idx val="0"/>
          <c:order val="0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[1]raw!$I$15:$I$27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53348.757434566563</c:v>
                </c:pt>
                <c:pt idx="2">
                  <c:v>54940.704399284252</c:v>
                </c:pt>
                <c:pt idx="3">
                  <c:v>51959.351941127388</c:v>
                </c:pt>
                <c:pt idx="4">
                  <c:v>36028.258043953581</c:v>
                </c:pt>
                <c:pt idx="5">
                  <c:v>66862.664902866265</c:v>
                </c:pt>
                <c:pt idx="6">
                  <c:v>60925.220305308801</c:v>
                </c:pt>
                <c:pt idx="7">
                  <c:v>1055595.2006880478</c:v>
                </c:pt>
                <c:pt idx="8">
                  <c:v>429689.71006395639</c:v>
                </c:pt>
                <c:pt idx="9">
                  <c:v>7815773.1165809426</c:v>
                </c:pt>
                <c:pt idx="10">
                  <c:v>8760258.088899089</c:v>
                </c:pt>
                <c:pt idx="11">
                  <c:v>5649655.4345394308</c:v>
                </c:pt>
                <c:pt idx="12">
                  <c:v>21720530.212394126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34-4858-86F7-F80C71E5870A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[1]raw!$J$15:$J$27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27689.687020109632</c:v>
                </c:pt>
                <c:pt idx="2">
                  <c:v>29827.252763447104</c:v>
                </c:pt>
                <c:pt idx="3">
                  <c:v>28265.006757107087</c:v>
                </c:pt>
                <c:pt idx="4">
                  <c:v>16381.059521680927</c:v>
                </c:pt>
                <c:pt idx="5">
                  <c:v>22349.46415771206</c:v>
                </c:pt>
                <c:pt idx="6">
                  <c:v>20716.797878529462</c:v>
                </c:pt>
                <c:pt idx="7">
                  <c:v>499179.37687029643</c:v>
                </c:pt>
                <c:pt idx="8">
                  <c:v>287395.46349142143</c:v>
                </c:pt>
                <c:pt idx="9">
                  <c:v>2436323.7050171923</c:v>
                </c:pt>
                <c:pt idx="10">
                  <c:v>2799004.2967842072</c:v>
                </c:pt>
                <c:pt idx="11">
                  <c:v>2325123.1294429731</c:v>
                </c:pt>
                <c:pt idx="12">
                  <c:v>10753161.273784686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234-4858-86F7-F80C71E5870A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[1]raw!$K$15:$K$27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25659.070414456928</c:v>
                </c:pt>
                <c:pt idx="2">
                  <c:v>25113.451635837144</c:v>
                </c:pt>
                <c:pt idx="3">
                  <c:v>23694.345184020305</c:v>
                </c:pt>
                <c:pt idx="4">
                  <c:v>19647.198522272654</c:v>
                </c:pt>
                <c:pt idx="5">
                  <c:v>44513.200745154201</c:v>
                </c:pt>
                <c:pt idx="6">
                  <c:v>40208.422426779325</c:v>
                </c:pt>
                <c:pt idx="7">
                  <c:v>556415.8238177509</c:v>
                </c:pt>
                <c:pt idx="8">
                  <c:v>142294.24657253502</c:v>
                </c:pt>
                <c:pt idx="9">
                  <c:v>5379449.4115637504</c:v>
                </c:pt>
                <c:pt idx="10">
                  <c:v>5961253.7921148818</c:v>
                </c:pt>
                <c:pt idx="11">
                  <c:v>3324532.3050964577</c:v>
                </c:pt>
                <c:pt idx="12">
                  <c:v>10967368.938609442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234-4858-86F7-F80C71E58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216320"/>
        <c:axId val="218217856"/>
      </c:scatterChart>
      <c:valAx>
        <c:axId val="2182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217856"/>
        <c:crosses val="autoZero"/>
        <c:crossBetween val="midCat"/>
      </c:valAx>
      <c:valAx>
        <c:axId val="218217856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216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3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[1]raw!$I$346:$I$362</c:f>
              <c:numCache>
                <c:formatCode>General</c:formatCode>
                <c:ptCount val="17"/>
                <c:pt idx="0">
                  <c:v>32860.804653972926</c:v>
                </c:pt>
                <c:pt idx="1">
                  <c:v>92006.388974698493</c:v>
                </c:pt>
                <c:pt idx="2">
                  <c:v>109189.8384905752</c:v>
                </c:pt>
                <c:pt idx="3">
                  <c:v>208259.04167977109</c:v>
                </c:pt>
                <c:pt idx="4">
                  <c:v>266122.13638766657</c:v>
                </c:pt>
                <c:pt idx="5">
                  <c:v>1702315.659150948</c:v>
                </c:pt>
                <c:pt idx="6">
                  <c:v>1456380.8605595301</c:v>
                </c:pt>
                <c:pt idx="7">
                  <c:v>3903832.4797584875</c:v>
                </c:pt>
                <c:pt idx="8">
                  <c:v>3002516.8676412357</c:v>
                </c:pt>
                <c:pt idx="9">
                  <c:v>7066461.4224497667</c:v>
                </c:pt>
                <c:pt idx="10">
                  <c:v>6769396.8244782677</c:v>
                </c:pt>
                <c:pt idx="11">
                  <c:v>19146047.926322334</c:v>
                </c:pt>
                <c:pt idx="12">
                  <c:v>25546307.950526182</c:v>
                </c:pt>
                <c:pt idx="13">
                  <c:v>43361636.028793693</c:v>
                </c:pt>
                <c:pt idx="14">
                  <c:v>53519787.711001813</c:v>
                </c:pt>
                <c:pt idx="15">
                  <c:v>102825176.74809827</c:v>
                </c:pt>
                <c:pt idx="16">
                  <c:v>93224377.282648176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64-472D-88DB-93C4F6053C25}"/>
            </c:ext>
          </c:extLst>
        </c:ser>
        <c:ser>
          <c:idx val="4"/>
          <c:order val="4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[1]raw!$J$346:$J$362</c:f>
              <c:numCache>
                <c:formatCode>General</c:formatCode>
                <c:ptCount val="17"/>
                <c:pt idx="0">
                  <c:v>19367.884271235624</c:v>
                </c:pt>
                <c:pt idx="1">
                  <c:v>40354.65630590175</c:v>
                </c:pt>
                <c:pt idx="2">
                  <c:v>49897.864276533321</c:v>
                </c:pt>
                <c:pt idx="3">
                  <c:v>110189.57993566524</c:v>
                </c:pt>
                <c:pt idx="4">
                  <c:v>149078.34900996403</c:v>
                </c:pt>
                <c:pt idx="5">
                  <c:v>898172.0686649055</c:v>
                </c:pt>
                <c:pt idx="6">
                  <c:v>787313.03444345831</c:v>
                </c:pt>
                <c:pt idx="7">
                  <c:v>1261303.498060728</c:v>
                </c:pt>
                <c:pt idx="8">
                  <c:v>1061435.4429080735</c:v>
                </c:pt>
                <c:pt idx="9">
                  <c:v>1857933.803696967</c:v>
                </c:pt>
                <c:pt idx="10">
                  <c:v>1745714.7594195299</c:v>
                </c:pt>
                <c:pt idx="11">
                  <c:v>5797933.9100363087</c:v>
                </c:pt>
                <c:pt idx="12">
                  <c:v>8353350.7274102066</c:v>
                </c:pt>
                <c:pt idx="13">
                  <c:v>16157978.739096314</c:v>
                </c:pt>
                <c:pt idx="14">
                  <c:v>18994883.656976223</c:v>
                </c:pt>
                <c:pt idx="15">
                  <c:v>28022623.017457679</c:v>
                </c:pt>
                <c:pt idx="16">
                  <c:v>29011655.681951076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64-472D-88DB-93C4F6053C25}"/>
            </c:ext>
          </c:extLst>
        </c:ser>
        <c:ser>
          <c:idx val="5"/>
          <c:order val="5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[1]raw!$K$346:$K$362</c:f>
              <c:numCache>
                <c:formatCode>General</c:formatCode>
                <c:ptCount val="17"/>
                <c:pt idx="0">
                  <c:v>13385.808931275329</c:v>
                </c:pt>
                <c:pt idx="1">
                  <c:v>38547.513849253352</c:v>
                </c:pt>
                <c:pt idx="2">
                  <c:v>54460.023851507474</c:v>
                </c:pt>
                <c:pt idx="3">
                  <c:v>84572.483086852837</c:v>
                </c:pt>
                <c:pt idx="4">
                  <c:v>103884.4012556977</c:v>
                </c:pt>
                <c:pt idx="5">
                  <c:v>787984.32627499558</c:v>
                </c:pt>
                <c:pt idx="6">
                  <c:v>654821.45930039231</c:v>
                </c:pt>
                <c:pt idx="7">
                  <c:v>2612560.1345680668</c:v>
                </c:pt>
                <c:pt idx="8">
                  <c:v>1915836.692601891</c:v>
                </c:pt>
                <c:pt idx="9">
                  <c:v>5141874.2746870713</c:v>
                </c:pt>
                <c:pt idx="10">
                  <c:v>4964383.0459462637</c:v>
                </c:pt>
                <c:pt idx="11">
                  <c:v>13253213.018874725</c:v>
                </c:pt>
                <c:pt idx="12">
                  <c:v>17077015.801025994</c:v>
                </c:pt>
                <c:pt idx="13">
                  <c:v>26860488.766234726</c:v>
                </c:pt>
                <c:pt idx="14">
                  <c:v>34033561.629262544</c:v>
                </c:pt>
                <c:pt idx="15">
                  <c:v>74102714.534886017</c:v>
                </c:pt>
                <c:pt idx="16">
                  <c:v>63761971.341123976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64-472D-88DB-93C4F6053C25}"/>
            </c:ext>
          </c:extLst>
        </c:ser>
        <c:ser>
          <c:idx val="0"/>
          <c:order val="0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[1]raw!$I$346:$I$362</c:f>
              <c:numCache>
                <c:formatCode>General</c:formatCode>
                <c:ptCount val="17"/>
                <c:pt idx="0">
                  <c:v>32860.804653972926</c:v>
                </c:pt>
                <c:pt idx="1">
                  <c:v>92006.388974698493</c:v>
                </c:pt>
                <c:pt idx="2">
                  <c:v>109189.8384905752</c:v>
                </c:pt>
                <c:pt idx="3">
                  <c:v>208259.04167977109</c:v>
                </c:pt>
                <c:pt idx="4">
                  <c:v>266122.13638766657</c:v>
                </c:pt>
                <c:pt idx="5">
                  <c:v>1702315.659150948</c:v>
                </c:pt>
                <c:pt idx="6">
                  <c:v>1456380.8605595301</c:v>
                </c:pt>
                <c:pt idx="7">
                  <c:v>3903832.4797584875</c:v>
                </c:pt>
                <c:pt idx="8">
                  <c:v>3002516.8676412357</c:v>
                </c:pt>
                <c:pt idx="9">
                  <c:v>7066461.4224497667</c:v>
                </c:pt>
                <c:pt idx="10">
                  <c:v>6769396.8244782677</c:v>
                </c:pt>
                <c:pt idx="11">
                  <c:v>19146047.926322334</c:v>
                </c:pt>
                <c:pt idx="12">
                  <c:v>25546307.950526182</c:v>
                </c:pt>
                <c:pt idx="13">
                  <c:v>43361636.028793693</c:v>
                </c:pt>
                <c:pt idx="14">
                  <c:v>53519787.711001813</c:v>
                </c:pt>
                <c:pt idx="15">
                  <c:v>102825176.74809827</c:v>
                </c:pt>
                <c:pt idx="16">
                  <c:v>93224377.282648176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64-472D-88DB-93C4F6053C25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[1]raw!$J$346:$J$362</c:f>
              <c:numCache>
                <c:formatCode>General</c:formatCode>
                <c:ptCount val="17"/>
                <c:pt idx="0">
                  <c:v>19367.884271235624</c:v>
                </c:pt>
                <c:pt idx="1">
                  <c:v>40354.65630590175</c:v>
                </c:pt>
                <c:pt idx="2">
                  <c:v>49897.864276533321</c:v>
                </c:pt>
                <c:pt idx="3">
                  <c:v>110189.57993566524</c:v>
                </c:pt>
                <c:pt idx="4">
                  <c:v>149078.34900996403</c:v>
                </c:pt>
                <c:pt idx="5">
                  <c:v>898172.0686649055</c:v>
                </c:pt>
                <c:pt idx="6">
                  <c:v>787313.03444345831</c:v>
                </c:pt>
                <c:pt idx="7">
                  <c:v>1261303.498060728</c:v>
                </c:pt>
                <c:pt idx="8">
                  <c:v>1061435.4429080735</c:v>
                </c:pt>
                <c:pt idx="9">
                  <c:v>1857933.803696967</c:v>
                </c:pt>
                <c:pt idx="10">
                  <c:v>1745714.7594195299</c:v>
                </c:pt>
                <c:pt idx="11">
                  <c:v>5797933.9100363087</c:v>
                </c:pt>
                <c:pt idx="12">
                  <c:v>8353350.7274102066</c:v>
                </c:pt>
                <c:pt idx="13">
                  <c:v>16157978.739096314</c:v>
                </c:pt>
                <c:pt idx="14">
                  <c:v>18994883.656976223</c:v>
                </c:pt>
                <c:pt idx="15">
                  <c:v>28022623.017457679</c:v>
                </c:pt>
                <c:pt idx="16">
                  <c:v>29011655.681951076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64-472D-88DB-93C4F6053C25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[1]raw!$K$346:$K$362</c:f>
              <c:numCache>
                <c:formatCode>General</c:formatCode>
                <c:ptCount val="17"/>
                <c:pt idx="0">
                  <c:v>13385.808931275329</c:v>
                </c:pt>
                <c:pt idx="1">
                  <c:v>38547.513849253352</c:v>
                </c:pt>
                <c:pt idx="2">
                  <c:v>54460.023851507474</c:v>
                </c:pt>
                <c:pt idx="3">
                  <c:v>84572.483086852837</c:v>
                </c:pt>
                <c:pt idx="4">
                  <c:v>103884.4012556977</c:v>
                </c:pt>
                <c:pt idx="5">
                  <c:v>787984.32627499558</c:v>
                </c:pt>
                <c:pt idx="6">
                  <c:v>654821.45930039231</c:v>
                </c:pt>
                <c:pt idx="7">
                  <c:v>2612560.1345680668</c:v>
                </c:pt>
                <c:pt idx="8">
                  <c:v>1915836.692601891</c:v>
                </c:pt>
                <c:pt idx="9">
                  <c:v>5141874.2746870713</c:v>
                </c:pt>
                <c:pt idx="10">
                  <c:v>4964383.0459462637</c:v>
                </c:pt>
                <c:pt idx="11">
                  <c:v>13253213.018874725</c:v>
                </c:pt>
                <c:pt idx="12">
                  <c:v>17077015.801025994</c:v>
                </c:pt>
                <c:pt idx="13">
                  <c:v>26860488.766234726</c:v>
                </c:pt>
                <c:pt idx="14">
                  <c:v>34033561.629262544</c:v>
                </c:pt>
                <c:pt idx="15">
                  <c:v>74102714.534886017</c:v>
                </c:pt>
                <c:pt idx="16">
                  <c:v>63761971.341123976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564-472D-88DB-93C4F605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30624"/>
        <c:axId val="218332160"/>
      </c:scatterChart>
      <c:valAx>
        <c:axId val="218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332160"/>
        <c:crosses val="autoZero"/>
        <c:crossBetween val="midCat"/>
      </c:valAx>
      <c:valAx>
        <c:axId val="21833216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330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[1]raw!$F$329:$F$345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[1]raw!$I$329:$I$345</c:f>
              <c:numCache>
                <c:formatCode>General</c:formatCode>
                <c:ptCount val="17"/>
                <c:pt idx="0">
                  <c:v>33582.116322048387</c:v>
                </c:pt>
                <c:pt idx="1">
                  <c:v>93572.455540848488</c:v>
                </c:pt>
                <c:pt idx="2">
                  <c:v>93256.562997480985</c:v>
                </c:pt>
                <c:pt idx="3">
                  <c:v>288239.83855588728</c:v>
                </c:pt>
                <c:pt idx="4">
                  <c:v>326913.32375890028</c:v>
                </c:pt>
                <c:pt idx="5">
                  <c:v>1207021.4939498373</c:v>
                </c:pt>
                <c:pt idx="6">
                  <c:v>1507635.3866069124</c:v>
                </c:pt>
                <c:pt idx="7">
                  <c:v>3330906.4378101365</c:v>
                </c:pt>
                <c:pt idx="8">
                  <c:v>2643475.2910992512</c:v>
                </c:pt>
                <c:pt idx="9">
                  <c:v>5128641.4178583687</c:v>
                </c:pt>
                <c:pt idx="10">
                  <c:v>5223077.6307948679</c:v>
                </c:pt>
                <c:pt idx="11">
                  <c:v>16458598.579705827</c:v>
                </c:pt>
                <c:pt idx="12">
                  <c:v>20146336.898079872</c:v>
                </c:pt>
                <c:pt idx="13">
                  <c:v>38959138.883403562</c:v>
                </c:pt>
                <c:pt idx="14">
                  <c:v>33977233.123463504</c:v>
                </c:pt>
                <c:pt idx="15">
                  <c:v>105175107.89448504</c:v>
                </c:pt>
                <c:pt idx="16">
                  <c:v>86835218.945191041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26-4E79-BDEC-37E555530628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[1]raw!$F$329:$F$345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[1]raw!$J$329:$J$345</c:f>
              <c:numCache>
                <c:formatCode>General</c:formatCode>
                <c:ptCount val="17"/>
                <c:pt idx="0">
                  <c:v>17909.970784086971</c:v>
                </c:pt>
                <c:pt idx="1">
                  <c:v>41589.363986189637</c:v>
                </c:pt>
                <c:pt idx="2">
                  <c:v>45164.009629619606</c:v>
                </c:pt>
                <c:pt idx="3">
                  <c:v>177733.38010615556</c:v>
                </c:pt>
                <c:pt idx="4">
                  <c:v>201632.41245276865</c:v>
                </c:pt>
                <c:pt idx="5">
                  <c:v>498969.47367729823</c:v>
                </c:pt>
                <c:pt idx="6">
                  <c:v>608574.48712303233</c:v>
                </c:pt>
                <c:pt idx="7">
                  <c:v>907798.75657191838</c:v>
                </c:pt>
                <c:pt idx="8">
                  <c:v>747052.60168663482</c:v>
                </c:pt>
                <c:pt idx="9">
                  <c:v>1226494.6907417779</c:v>
                </c:pt>
                <c:pt idx="10">
                  <c:v>1218096.4064037341</c:v>
                </c:pt>
                <c:pt idx="11">
                  <c:v>5284971.4474259717</c:v>
                </c:pt>
                <c:pt idx="12">
                  <c:v>7459057.9102172516</c:v>
                </c:pt>
                <c:pt idx="13">
                  <c:v>15779732.079615589</c:v>
                </c:pt>
                <c:pt idx="14">
                  <c:v>13694869.784173127</c:v>
                </c:pt>
                <c:pt idx="15">
                  <c:v>32273725.63040027</c:v>
                </c:pt>
                <c:pt idx="16">
                  <c:v>28231695.148104757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26-4E79-BDEC-37E555530628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[1]raw!$F$329:$F$345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[1]raw!$K$329:$K$345</c:f>
              <c:numCache>
                <c:formatCode>General</c:formatCode>
                <c:ptCount val="17"/>
                <c:pt idx="0">
                  <c:v>15560.237820086712</c:v>
                </c:pt>
                <c:pt idx="1">
                  <c:v>44531.728891190091</c:v>
                </c:pt>
                <c:pt idx="2">
                  <c:v>38998.683451800091</c:v>
                </c:pt>
                <c:pt idx="3">
                  <c:v>101866.90189951249</c:v>
                </c:pt>
                <c:pt idx="4">
                  <c:v>109796.3383663991</c:v>
                </c:pt>
                <c:pt idx="5">
                  <c:v>692054.41260644794</c:v>
                </c:pt>
                <c:pt idx="6">
                  <c:v>877950.1383768766</c:v>
                </c:pt>
                <c:pt idx="7">
                  <c:v>2396410.4495900911</c:v>
                </c:pt>
                <c:pt idx="8">
                  <c:v>1870807.4246489317</c:v>
                </c:pt>
                <c:pt idx="9">
                  <c:v>3859982.2316894876</c:v>
                </c:pt>
                <c:pt idx="10">
                  <c:v>3967942.4779458633</c:v>
                </c:pt>
                <c:pt idx="11">
                  <c:v>11099739.431457419</c:v>
                </c:pt>
                <c:pt idx="12">
                  <c:v>12590337.066354902</c:v>
                </c:pt>
                <c:pt idx="13">
                  <c:v>23050745.712159161</c:v>
                </c:pt>
                <c:pt idx="14">
                  <c:v>19988102.989000361</c:v>
                </c:pt>
                <c:pt idx="15">
                  <c:v>72219929.589878514</c:v>
                </c:pt>
                <c:pt idx="16">
                  <c:v>58162382.846076719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26-4E79-BDEC-37E555530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48928"/>
        <c:axId val="218236032"/>
      </c:scatterChart>
      <c:valAx>
        <c:axId val="2183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236032"/>
        <c:crosses val="autoZero"/>
        <c:crossBetween val="midCat"/>
      </c:valAx>
      <c:valAx>
        <c:axId val="21823603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348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[1]raw!$F$210:$F$228</c:f>
              <c:numCache>
                <c:formatCode>General</c:formatCode>
                <c:ptCount val="19"/>
                <c:pt idx="0">
                  <c:v>0</c:v>
                </c:pt>
                <c:pt idx="1">
                  <c:v>26.750000000000004</c:v>
                </c:pt>
                <c:pt idx="2">
                  <c:v>26.750000000000004</c:v>
                </c:pt>
                <c:pt idx="3">
                  <c:v>26.750000000000004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52.5</c:v>
                </c:pt>
                <c:pt idx="8">
                  <c:v>52.5</c:v>
                </c:pt>
                <c:pt idx="9">
                  <c:v>52.5</c:v>
                </c:pt>
                <c:pt idx="10">
                  <c:v>68.5</c:v>
                </c:pt>
                <c:pt idx="11">
                  <c:v>68.5</c:v>
                </c:pt>
                <c:pt idx="12">
                  <c:v>68.5</c:v>
                </c:pt>
                <c:pt idx="13">
                  <c:v>75.75</c:v>
                </c:pt>
                <c:pt idx="14">
                  <c:v>75.75</c:v>
                </c:pt>
                <c:pt idx="15">
                  <c:v>75.75</c:v>
                </c:pt>
                <c:pt idx="16">
                  <c:v>93.5</c:v>
                </c:pt>
                <c:pt idx="17">
                  <c:v>93.5</c:v>
                </c:pt>
                <c:pt idx="18">
                  <c:v>93.5</c:v>
                </c:pt>
              </c:numCache>
            </c:numRef>
          </c:xVal>
          <c:yVal>
            <c:numRef>
              <c:f>[1]raw!$I$210:$I$228</c:f>
              <c:numCache>
                <c:formatCode>General</c:formatCode>
                <c:ptCount val="19"/>
                <c:pt idx="0">
                  <c:v>34951.532951839436</c:v>
                </c:pt>
                <c:pt idx="1">
                  <c:v>76438.120618765097</c:v>
                </c:pt>
                <c:pt idx="2">
                  <c:v>94981.942590901628</c:v>
                </c:pt>
                <c:pt idx="3">
                  <c:v>288313.27495238988</c:v>
                </c:pt>
                <c:pt idx="4">
                  <c:v>88585.167833032334</c:v>
                </c:pt>
                <c:pt idx="5">
                  <c:v>78363.329143900264</c:v>
                </c:pt>
                <c:pt idx="6">
                  <c:v>79947.908757183512</c:v>
                </c:pt>
                <c:pt idx="7">
                  <c:v>117763.98706401676</c:v>
                </c:pt>
                <c:pt idx="8">
                  <c:v>107587.31835893539</c:v>
                </c:pt>
                <c:pt idx="9">
                  <c:v>94262.120098650368</c:v>
                </c:pt>
                <c:pt idx="10">
                  <c:v>257783.02352542512</c:v>
                </c:pt>
                <c:pt idx="11">
                  <c:v>186295.86225600188</c:v>
                </c:pt>
                <c:pt idx="12">
                  <c:v>280600.67381356738</c:v>
                </c:pt>
                <c:pt idx="13">
                  <c:v>751219.51831291802</c:v>
                </c:pt>
                <c:pt idx="14">
                  <c:v>413212.53963965719</c:v>
                </c:pt>
                <c:pt idx="15">
                  <c:v>386916.46918579482</c:v>
                </c:pt>
                <c:pt idx="16">
                  <c:v>2967909.6663656887</c:v>
                </c:pt>
                <c:pt idx="17">
                  <c:v>3601930.0304649151</c:v>
                </c:pt>
                <c:pt idx="18">
                  <c:v>3024081.7963520568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65-4115-BB62-2E32C76A8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60512"/>
        <c:axId val="219762688"/>
      </c:scatterChart>
      <c:valAx>
        <c:axId val="21976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762688"/>
        <c:crosses val="autoZero"/>
        <c:crossBetween val="midCat"/>
      </c:valAx>
      <c:valAx>
        <c:axId val="219762688"/>
        <c:scaling>
          <c:logBase val="10"/>
          <c:orientation val="minMax"/>
          <c:max val="1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76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[1]raw!$F$312:$F$328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[1]raw!$I$312:$I$328</c:f>
              <c:numCache>
                <c:formatCode>General</c:formatCode>
                <c:ptCount val="17"/>
                <c:pt idx="0">
                  <c:v>34387.203716397962</c:v>
                </c:pt>
                <c:pt idx="1">
                  <c:v>78297.98180870607</c:v>
                </c:pt>
                <c:pt idx="2">
                  <c:v>79905.229507238197</c:v>
                </c:pt>
                <c:pt idx="3">
                  <c:v>103852.82240290237</c:v>
                </c:pt>
                <c:pt idx="4">
                  <c:v>104677.38291118793</c:v>
                </c:pt>
                <c:pt idx="5">
                  <c:v>149654.80218277857</c:v>
                </c:pt>
                <c:pt idx="6">
                  <c:v>232541.61131003234</c:v>
                </c:pt>
                <c:pt idx="7">
                  <c:v>595381.21422733972</c:v>
                </c:pt>
                <c:pt idx="8">
                  <c:v>466217.91410063265</c:v>
                </c:pt>
                <c:pt idx="9">
                  <c:v>1367655.3421086285</c:v>
                </c:pt>
                <c:pt idx="10">
                  <c:v>745123.05273128964</c:v>
                </c:pt>
                <c:pt idx="11">
                  <c:v>7205188.3832324669</c:v>
                </c:pt>
                <c:pt idx="12">
                  <c:v>6746410.2725812253</c:v>
                </c:pt>
                <c:pt idx="13">
                  <c:v>12287756.734814387</c:v>
                </c:pt>
                <c:pt idx="14">
                  <c:v>13077089.977049993</c:v>
                </c:pt>
                <c:pt idx="15">
                  <c:v>43204427.393413432</c:v>
                </c:pt>
                <c:pt idx="16">
                  <c:v>47741159.525673278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A2-49B4-AAA7-12F66F4F29FF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[1]raw!$F$312:$F$328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[1]raw!$J$312:$J$328</c:f>
              <c:numCache>
                <c:formatCode>General</c:formatCode>
                <c:ptCount val="17"/>
                <c:pt idx="0">
                  <c:v>20063.297741394203</c:v>
                </c:pt>
                <c:pt idx="1">
                  <c:v>40470.489364388523</c:v>
                </c:pt>
                <c:pt idx="2">
                  <c:v>40347.955716846947</c:v>
                </c:pt>
                <c:pt idx="3">
                  <c:v>45267.819694583224</c:v>
                </c:pt>
                <c:pt idx="4">
                  <c:v>43808.169801724413</c:v>
                </c:pt>
                <c:pt idx="5">
                  <c:v>49817.656369456883</c:v>
                </c:pt>
                <c:pt idx="6">
                  <c:v>116341.38989993816</c:v>
                </c:pt>
                <c:pt idx="7">
                  <c:v>399133.09334422089</c:v>
                </c:pt>
                <c:pt idx="8">
                  <c:v>293176.67910183873</c:v>
                </c:pt>
                <c:pt idx="9">
                  <c:v>710813.39071345341</c:v>
                </c:pt>
                <c:pt idx="10">
                  <c:v>497183.40864029713</c:v>
                </c:pt>
                <c:pt idx="11">
                  <c:v>1840501.9471895555</c:v>
                </c:pt>
                <c:pt idx="12">
                  <c:v>1802500.3628121165</c:v>
                </c:pt>
                <c:pt idx="13">
                  <c:v>3521175.9199395664</c:v>
                </c:pt>
                <c:pt idx="14">
                  <c:v>3821870.6846907292</c:v>
                </c:pt>
                <c:pt idx="15">
                  <c:v>20780619.026522052</c:v>
                </c:pt>
                <c:pt idx="16">
                  <c:v>23187201.339216646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A2-49B4-AAA7-12F66F4F29FF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[1]raw!$F$312:$F$328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[1]raw!$K$312:$K$328</c:f>
              <c:numCache>
                <c:formatCode>General</c:formatCode>
                <c:ptCount val="17"/>
                <c:pt idx="0">
                  <c:v>14210.321755564049</c:v>
                </c:pt>
                <c:pt idx="1">
                  <c:v>28211.534362883598</c:v>
                </c:pt>
                <c:pt idx="2">
                  <c:v>27093.231745155659</c:v>
                </c:pt>
                <c:pt idx="3">
                  <c:v>46190.2259732819</c:v>
                </c:pt>
                <c:pt idx="4">
                  <c:v>49402.018527185646</c:v>
                </c:pt>
                <c:pt idx="5">
                  <c:v>72840.99850874189</c:v>
                </c:pt>
                <c:pt idx="6">
                  <c:v>106791.12089348724</c:v>
                </c:pt>
                <c:pt idx="7">
                  <c:v>178743.50457345002</c:v>
                </c:pt>
                <c:pt idx="8">
                  <c:v>163020.58590999219</c:v>
                </c:pt>
                <c:pt idx="9">
                  <c:v>644075.83914277924</c:v>
                </c:pt>
                <c:pt idx="10">
                  <c:v>236976.08401498699</c:v>
                </c:pt>
                <c:pt idx="11">
                  <c:v>5293531.552045878</c:v>
                </c:pt>
                <c:pt idx="12">
                  <c:v>4873540.5352215795</c:v>
                </c:pt>
                <c:pt idx="13">
                  <c:v>8717585.3916627206</c:v>
                </c:pt>
                <c:pt idx="14">
                  <c:v>9202296.9299678989</c:v>
                </c:pt>
                <c:pt idx="15">
                  <c:v>22264744.12674458</c:v>
                </c:pt>
                <c:pt idx="16">
                  <c:v>24370426.55376387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A2-49B4-AAA7-12F66F4F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262912"/>
        <c:axId val="218264704"/>
      </c:scatterChart>
      <c:valAx>
        <c:axId val="2182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264704"/>
        <c:crosses val="autoZero"/>
        <c:crossBetween val="midCat"/>
      </c:valAx>
      <c:valAx>
        <c:axId val="218264704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262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[1]raw!$F$295:$F$311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[1]raw!$I$295:$I$311</c:f>
              <c:numCache>
                <c:formatCode>General</c:formatCode>
                <c:ptCount val="17"/>
                <c:pt idx="0">
                  <c:v>32150.634596006621</c:v>
                </c:pt>
                <c:pt idx="1">
                  <c:v>62614.997605436583</c:v>
                </c:pt>
                <c:pt idx="2">
                  <c:v>72238.642634169868</c:v>
                </c:pt>
                <c:pt idx="3">
                  <c:v>96880.009938886651</c:v>
                </c:pt>
                <c:pt idx="4">
                  <c:v>87001.094454120917</c:v>
                </c:pt>
                <c:pt idx="5">
                  <c:v>355386.57889016502</c:v>
                </c:pt>
                <c:pt idx="6">
                  <c:v>282328.03366166016</c:v>
                </c:pt>
                <c:pt idx="7">
                  <c:v>555064.35721330391</c:v>
                </c:pt>
                <c:pt idx="8">
                  <c:v>773729.46492784459</c:v>
                </c:pt>
                <c:pt idx="9">
                  <c:v>1359454.1678442287</c:v>
                </c:pt>
                <c:pt idx="10">
                  <c:v>590880.452103424</c:v>
                </c:pt>
                <c:pt idx="11">
                  <c:v>2681691.4236623398</c:v>
                </c:pt>
                <c:pt idx="12">
                  <c:v>4936653.6885285033</c:v>
                </c:pt>
                <c:pt idx="13">
                  <c:v>15936583.120584369</c:v>
                </c:pt>
                <c:pt idx="14">
                  <c:v>17576094.153144732</c:v>
                </c:pt>
                <c:pt idx="15">
                  <c:v>44772451.912673727</c:v>
                </c:pt>
                <c:pt idx="16">
                  <c:v>48083683.975979693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8B-476D-AFEA-332FD025963C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[1]raw!$F$295:$F$311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[1]raw!$J$295:$J$311</c:f>
              <c:numCache>
                <c:formatCode>General</c:formatCode>
                <c:ptCount val="17"/>
                <c:pt idx="0">
                  <c:v>19295.871726119447</c:v>
                </c:pt>
                <c:pt idx="1">
                  <c:v>34212.848024982202</c:v>
                </c:pt>
                <c:pt idx="2">
                  <c:v>39773.035890721141</c:v>
                </c:pt>
                <c:pt idx="3">
                  <c:v>47878.299512031597</c:v>
                </c:pt>
                <c:pt idx="4">
                  <c:v>41396.502842810747</c:v>
                </c:pt>
                <c:pt idx="5">
                  <c:v>212840.21577914804</c:v>
                </c:pt>
                <c:pt idx="6">
                  <c:v>162465.17983012379</c:v>
                </c:pt>
                <c:pt idx="7">
                  <c:v>353764.55217836477</c:v>
                </c:pt>
                <c:pt idx="8">
                  <c:v>474186.05359225592</c:v>
                </c:pt>
                <c:pt idx="9">
                  <c:v>621802.38078464533</c:v>
                </c:pt>
                <c:pt idx="10">
                  <c:v>344766.0688717757</c:v>
                </c:pt>
                <c:pt idx="11">
                  <c:v>718496.73833895463</c:v>
                </c:pt>
                <c:pt idx="12">
                  <c:v>1185384.4419834756</c:v>
                </c:pt>
                <c:pt idx="13">
                  <c:v>5238239.7001557313</c:v>
                </c:pt>
                <c:pt idx="14">
                  <c:v>5907817.0372463018</c:v>
                </c:pt>
                <c:pt idx="15">
                  <c:v>20501281.322263692</c:v>
                </c:pt>
                <c:pt idx="16">
                  <c:v>21842157.046832092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8B-476D-AFEA-332FD025963C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[1]raw!$F$295:$F$311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[1]raw!$K$295:$K$311</c:f>
              <c:numCache>
                <c:formatCode>General</c:formatCode>
                <c:ptCount val="17"/>
                <c:pt idx="0">
                  <c:v>12771.255914750331</c:v>
                </c:pt>
                <c:pt idx="1">
                  <c:v>24966.776711241462</c:v>
                </c:pt>
                <c:pt idx="2">
                  <c:v>26160.517159187872</c:v>
                </c:pt>
                <c:pt idx="3">
                  <c:v>41705.679105801915</c:v>
                </c:pt>
                <c:pt idx="4">
                  <c:v>36069.765720929732</c:v>
                </c:pt>
                <c:pt idx="5">
                  <c:v>133105.71513090469</c:v>
                </c:pt>
                <c:pt idx="6">
                  <c:v>114142.80969606462</c:v>
                </c:pt>
                <c:pt idx="7">
                  <c:v>187573.1744443503</c:v>
                </c:pt>
                <c:pt idx="8">
                  <c:v>289611.44569604297</c:v>
                </c:pt>
                <c:pt idx="9">
                  <c:v>725229.91417273611</c:v>
                </c:pt>
                <c:pt idx="10">
                  <c:v>230907.13924573344</c:v>
                </c:pt>
                <c:pt idx="11">
                  <c:v>1939363.5260725964</c:v>
                </c:pt>
                <c:pt idx="12">
                  <c:v>3706096.0341059822</c:v>
                </c:pt>
                <c:pt idx="13">
                  <c:v>10630824.132928383</c:v>
                </c:pt>
                <c:pt idx="14">
                  <c:v>11579500.087687848</c:v>
                </c:pt>
                <c:pt idx="15">
                  <c:v>24078468.96414236</c:v>
                </c:pt>
                <c:pt idx="16">
                  <c:v>26048886.259107765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8B-476D-AFEA-332FD0259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299776"/>
        <c:axId val="220079232"/>
      </c:scatterChart>
      <c:valAx>
        <c:axId val="2182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079232"/>
        <c:crosses val="autoZero"/>
        <c:crossBetween val="midCat"/>
      </c:valAx>
      <c:valAx>
        <c:axId val="22007923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299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[1]raw!$F$278:$F$294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[1]raw!$I$278:$I$294</c:f>
              <c:numCache>
                <c:formatCode>General</c:formatCode>
                <c:ptCount val="17"/>
                <c:pt idx="0">
                  <c:v>37024.545230456417</c:v>
                </c:pt>
                <c:pt idx="1">
                  <c:v>75211.836560468815</c:v>
                </c:pt>
                <c:pt idx="2">
                  <c:v>65312.400856464155</c:v>
                </c:pt>
                <c:pt idx="3">
                  <c:v>77151.580665693575</c:v>
                </c:pt>
                <c:pt idx="4">
                  <c:v>79923.845328550393</c:v>
                </c:pt>
                <c:pt idx="5">
                  <c:v>247339.56321203266</c:v>
                </c:pt>
                <c:pt idx="6">
                  <c:v>195889.47031089335</c:v>
                </c:pt>
                <c:pt idx="7">
                  <c:v>204338.25384382278</c:v>
                </c:pt>
                <c:pt idx="8">
                  <c:v>430300.14535636024</c:v>
                </c:pt>
                <c:pt idx="9">
                  <c:v>977405.79910947953</c:v>
                </c:pt>
                <c:pt idx="10">
                  <c:v>1502295.8420683742</c:v>
                </c:pt>
                <c:pt idx="11">
                  <c:v>3162838.4681461314</c:v>
                </c:pt>
                <c:pt idx="12">
                  <c:v>3478938.7426847555</c:v>
                </c:pt>
                <c:pt idx="13">
                  <c:v>8563463.9400148336</c:v>
                </c:pt>
                <c:pt idx="14">
                  <c:v>6502148.4116274333</c:v>
                </c:pt>
                <c:pt idx="15">
                  <c:v>30469570.474877469</c:v>
                </c:pt>
                <c:pt idx="16">
                  <c:v>38769130.20499678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C-4B1E-8BD3-09E48C5AF1CD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[1]raw!$F$278:$F$294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[1]raw!$J$278:$J$294</c:f>
              <c:numCache>
                <c:formatCode>General</c:formatCode>
                <c:ptCount val="17"/>
                <c:pt idx="0">
                  <c:v>19731.605820428704</c:v>
                </c:pt>
                <c:pt idx="1">
                  <c:v>40107.173312218416</c:v>
                </c:pt>
                <c:pt idx="2">
                  <c:v>40854.957424528402</c:v>
                </c:pt>
                <c:pt idx="3">
                  <c:v>38142.434391635572</c:v>
                </c:pt>
                <c:pt idx="4">
                  <c:v>37414.554711773977</c:v>
                </c:pt>
                <c:pt idx="5">
                  <c:v>97153.824322430548</c:v>
                </c:pt>
                <c:pt idx="6">
                  <c:v>92895.298215830247</c:v>
                </c:pt>
                <c:pt idx="7">
                  <c:v>73094.425615056607</c:v>
                </c:pt>
                <c:pt idx="8">
                  <c:v>230062.69760879755</c:v>
                </c:pt>
                <c:pt idx="9">
                  <c:v>442014.51846854261</c:v>
                </c:pt>
                <c:pt idx="10">
                  <c:v>440297.96038660326</c:v>
                </c:pt>
                <c:pt idx="11">
                  <c:v>746047.82600339421</c:v>
                </c:pt>
                <c:pt idx="12">
                  <c:v>852952.53595739673</c:v>
                </c:pt>
                <c:pt idx="13">
                  <c:v>2709633.527656605</c:v>
                </c:pt>
                <c:pt idx="14">
                  <c:v>1911689.1763282628</c:v>
                </c:pt>
                <c:pt idx="15">
                  <c:v>14992289.617746286</c:v>
                </c:pt>
                <c:pt idx="16">
                  <c:v>19539287.216239177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C-4B1E-8BD3-09E48C5AF1CD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[1]raw!$F$278:$F$294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[1]raw!$K$278:$K$294</c:f>
              <c:numCache>
                <c:formatCode>General</c:formatCode>
                <c:ptCount val="17"/>
                <c:pt idx="0">
                  <c:v>17172.843123747622</c:v>
                </c:pt>
                <c:pt idx="1">
                  <c:v>15612.859067978832</c:v>
                </c:pt>
                <c:pt idx="2">
                  <c:v>15820.885980093883</c:v>
                </c:pt>
                <c:pt idx="3">
                  <c:v>25065.047997912105</c:v>
                </c:pt>
                <c:pt idx="4">
                  <c:v>33096.372770000351</c:v>
                </c:pt>
                <c:pt idx="5">
                  <c:v>139777.50432373944</c:v>
                </c:pt>
                <c:pt idx="6">
                  <c:v>89616.92384706263</c:v>
                </c:pt>
                <c:pt idx="7">
                  <c:v>118041.51381140003</c:v>
                </c:pt>
                <c:pt idx="8">
                  <c:v>192570.39886219005</c:v>
                </c:pt>
                <c:pt idx="9">
                  <c:v>526530.29007605196</c:v>
                </c:pt>
                <c:pt idx="10">
                  <c:v>1045560.8290128475</c:v>
                </c:pt>
                <c:pt idx="11">
                  <c:v>2390676.2895470024</c:v>
                </c:pt>
                <c:pt idx="12">
                  <c:v>2598628.9182292409</c:v>
                </c:pt>
                <c:pt idx="13">
                  <c:v>5823170.1021144055</c:v>
                </c:pt>
                <c:pt idx="14">
                  <c:v>4553175.6867135037</c:v>
                </c:pt>
                <c:pt idx="15">
                  <c:v>15380216.342748562</c:v>
                </c:pt>
                <c:pt idx="16">
                  <c:v>19097081.349685553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C-4B1E-8BD3-09E48C5AF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06112"/>
        <c:axId val="220112000"/>
      </c:scatterChart>
      <c:valAx>
        <c:axId val="2201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112000"/>
        <c:crosses val="autoZero"/>
        <c:crossBetween val="midCat"/>
      </c:valAx>
      <c:valAx>
        <c:axId val="22011200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106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[1]raw!$F$248:$F$263</c:f>
              <c:numCache>
                <c:formatCode>General</c:formatCode>
                <c:ptCount val="16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107.49999999999999</c:v>
                </c:pt>
                <c:pt idx="13">
                  <c:v>107.49999999999999</c:v>
                </c:pt>
                <c:pt idx="14">
                  <c:v>115.74999999999999</c:v>
                </c:pt>
                <c:pt idx="15">
                  <c:v>115.74999999999999</c:v>
                </c:pt>
              </c:numCache>
            </c:numRef>
          </c:xVal>
          <c:yVal>
            <c:numRef>
              <c:f>[1]raw!$I$248:$I$263</c:f>
              <c:numCache>
                <c:formatCode>General</c:formatCode>
                <c:ptCount val="16"/>
                <c:pt idx="0">
                  <c:v>36970.876926318997</c:v>
                </c:pt>
                <c:pt idx="1">
                  <c:v>125263.06606182481</c:v>
                </c:pt>
                <c:pt idx="2">
                  <c:v>116141.95907740762</c:v>
                </c:pt>
                <c:pt idx="3">
                  <c:v>125008.23606138011</c:v>
                </c:pt>
                <c:pt idx="4">
                  <c:v>398727.45078340307</c:v>
                </c:pt>
                <c:pt idx="5">
                  <c:v>413862.8354983133</c:v>
                </c:pt>
                <c:pt idx="6">
                  <c:v>3212404.8867652449</c:v>
                </c:pt>
                <c:pt idx="7">
                  <c:v>2872721.5612880397</c:v>
                </c:pt>
                <c:pt idx="8">
                  <c:v>8638494.3037298955</c:v>
                </c:pt>
                <c:pt idx="9">
                  <c:v>9026549.0359825213</c:v>
                </c:pt>
                <c:pt idx="10">
                  <c:v>36861544.396535955</c:v>
                </c:pt>
                <c:pt idx="11">
                  <c:v>24837911.399130613</c:v>
                </c:pt>
                <c:pt idx="12">
                  <c:v>67063259.831328005</c:v>
                </c:pt>
                <c:pt idx="13">
                  <c:v>67832161.801626652</c:v>
                </c:pt>
                <c:pt idx="14">
                  <c:v>101991734.98074093</c:v>
                </c:pt>
                <c:pt idx="15">
                  <c:v>83113407.864987984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D1-4F75-B6F0-6F043C55E737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[1]raw!$F$248:$F$263</c:f>
              <c:numCache>
                <c:formatCode>General</c:formatCode>
                <c:ptCount val="16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107.49999999999999</c:v>
                </c:pt>
                <c:pt idx="13">
                  <c:v>107.49999999999999</c:v>
                </c:pt>
                <c:pt idx="14">
                  <c:v>115.74999999999999</c:v>
                </c:pt>
                <c:pt idx="15">
                  <c:v>115.74999999999999</c:v>
                </c:pt>
              </c:numCache>
            </c:numRef>
          </c:xVal>
          <c:yVal>
            <c:numRef>
              <c:f>[1]raw!$J$248:$J$263</c:f>
              <c:numCache>
                <c:formatCode>General</c:formatCode>
                <c:ptCount val="16"/>
                <c:pt idx="0">
                  <c:v>21934.539980124344</c:v>
                </c:pt>
                <c:pt idx="1">
                  <c:v>38822.523662131622</c:v>
                </c:pt>
                <c:pt idx="2">
                  <c:v>36141.168762324036</c:v>
                </c:pt>
                <c:pt idx="3">
                  <c:v>37274.568455748908</c:v>
                </c:pt>
                <c:pt idx="4">
                  <c:v>189553.35469966795</c:v>
                </c:pt>
                <c:pt idx="5">
                  <c:v>208848.74916636542</c:v>
                </c:pt>
                <c:pt idx="6">
                  <c:v>1038017.6295725816</c:v>
                </c:pt>
                <c:pt idx="7">
                  <c:v>950475.81496410712</c:v>
                </c:pt>
                <c:pt idx="8">
                  <c:v>2841822.2642673277</c:v>
                </c:pt>
                <c:pt idx="9">
                  <c:v>3020339.4166494356</c:v>
                </c:pt>
                <c:pt idx="10">
                  <c:v>17131500.207294956</c:v>
                </c:pt>
                <c:pt idx="11">
                  <c:v>11741548.530667191</c:v>
                </c:pt>
                <c:pt idx="12">
                  <c:v>25976591.376925439</c:v>
                </c:pt>
                <c:pt idx="13">
                  <c:v>31189798.091707505</c:v>
                </c:pt>
                <c:pt idx="14">
                  <c:v>40902414.891570158</c:v>
                </c:pt>
                <c:pt idx="15">
                  <c:v>37073925.260956839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D1-4F75-B6F0-6F043C55E737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[1]raw!$F$248:$F$263</c:f>
              <c:numCache>
                <c:formatCode>General</c:formatCode>
                <c:ptCount val="16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107.49999999999999</c:v>
                </c:pt>
                <c:pt idx="13">
                  <c:v>107.49999999999999</c:v>
                </c:pt>
                <c:pt idx="14">
                  <c:v>115.74999999999999</c:v>
                </c:pt>
                <c:pt idx="15">
                  <c:v>115.74999999999999</c:v>
                </c:pt>
              </c:numCache>
            </c:numRef>
          </c:xVal>
          <c:yVal>
            <c:numRef>
              <c:f>[1]raw!$K$248:$K$263</c:f>
              <c:numCache>
                <c:formatCode>General</c:formatCode>
                <c:ptCount val="16"/>
                <c:pt idx="0">
                  <c:v>14810.399899056967</c:v>
                </c:pt>
                <c:pt idx="1">
                  <c:v>72470.701413587638</c:v>
                </c:pt>
                <c:pt idx="2">
                  <c:v>71173.597803471785</c:v>
                </c:pt>
                <c:pt idx="3">
                  <c:v>71796.055669270791</c:v>
                </c:pt>
                <c:pt idx="4">
                  <c:v>186060.61333399193</c:v>
                </c:pt>
                <c:pt idx="5">
                  <c:v>187237.3729190249</c:v>
                </c:pt>
                <c:pt idx="6">
                  <c:v>2121563.1663304614</c:v>
                </c:pt>
                <c:pt idx="7">
                  <c:v>1876506.4342647956</c:v>
                </c:pt>
                <c:pt idx="8">
                  <c:v>5756928.3566596257</c:v>
                </c:pt>
                <c:pt idx="9">
                  <c:v>5963712.6992469179</c:v>
                </c:pt>
                <c:pt idx="10">
                  <c:v>19457550.628235407</c:v>
                </c:pt>
                <c:pt idx="11">
                  <c:v>12981684.452868868</c:v>
                </c:pt>
                <c:pt idx="12">
                  <c:v>37307438.960305862</c:v>
                </c:pt>
                <c:pt idx="13">
                  <c:v>33462742.536926288</c:v>
                </c:pt>
                <c:pt idx="14">
                  <c:v>59890269.34238138</c:v>
                </c:pt>
                <c:pt idx="15">
                  <c:v>45418020.821794093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D1-4F75-B6F0-6F043C55E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42976"/>
        <c:axId val="220148864"/>
      </c:scatterChart>
      <c:valAx>
        <c:axId val="220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148864"/>
        <c:crosses val="autoZero"/>
        <c:crossBetween val="midCat"/>
      </c:valAx>
      <c:valAx>
        <c:axId val="220148864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142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[1]raw!$F$2:$F$14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[1]raw!$I$2:$I$14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84326.285828076114</c:v>
                </c:pt>
                <c:pt idx="2">
                  <c:v>74101.741459633093</c:v>
                </c:pt>
                <c:pt idx="3">
                  <c:v>89814.45545834006</c:v>
                </c:pt>
                <c:pt idx="4">
                  <c:v>85008.410802376486</c:v>
                </c:pt>
                <c:pt idx="5">
                  <c:v>151577.54100173488</c:v>
                </c:pt>
                <c:pt idx="6">
                  <c:v>121861.87647277051</c:v>
                </c:pt>
                <c:pt idx="7">
                  <c:v>6274364.1959752552</c:v>
                </c:pt>
                <c:pt idx="8">
                  <c:v>7057747.1223849235</c:v>
                </c:pt>
                <c:pt idx="9">
                  <c:v>47150457.345918618</c:v>
                </c:pt>
                <c:pt idx="10">
                  <c:v>47255215.314528383</c:v>
                </c:pt>
                <c:pt idx="11">
                  <c:v>72819854.950510159</c:v>
                </c:pt>
                <c:pt idx="12">
                  <c:v>69946597.867239952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B0-48D5-8726-E0149B09ABC2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[1]raw!$F$2:$F$14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[1]raw!$J$2:$J$14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38278.259816718171</c:v>
                </c:pt>
                <c:pt idx="2">
                  <c:v>31669.804391144302</c:v>
                </c:pt>
                <c:pt idx="3">
                  <c:v>24968.872496221164</c:v>
                </c:pt>
                <c:pt idx="4">
                  <c:v>27247.755595201055</c:v>
                </c:pt>
                <c:pt idx="5">
                  <c:v>55092.618236204988</c:v>
                </c:pt>
                <c:pt idx="6">
                  <c:v>41286.626409009143</c:v>
                </c:pt>
                <c:pt idx="7">
                  <c:v>1951713.1825366844</c:v>
                </c:pt>
                <c:pt idx="8">
                  <c:v>2229692.0633255802</c:v>
                </c:pt>
                <c:pt idx="9">
                  <c:v>23397678.41998975</c:v>
                </c:pt>
                <c:pt idx="10">
                  <c:v>23616026.167735025</c:v>
                </c:pt>
                <c:pt idx="11">
                  <c:v>38290868.016359329</c:v>
                </c:pt>
                <c:pt idx="12">
                  <c:v>35994626.024958797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0-48D5-8726-E0149B09ABC2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[1]raw!$F$2:$F$14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[1]raw!$K$2:$K$14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46048.026011357964</c:v>
                </c:pt>
                <c:pt idx="2">
                  <c:v>42431.937068488791</c:v>
                </c:pt>
                <c:pt idx="3">
                  <c:v>64845.582962118904</c:v>
                </c:pt>
                <c:pt idx="4">
                  <c:v>57760.655207175434</c:v>
                </c:pt>
                <c:pt idx="5">
                  <c:v>96484.922765529889</c:v>
                </c:pt>
                <c:pt idx="6">
                  <c:v>80575.25006376137</c:v>
                </c:pt>
                <c:pt idx="7">
                  <c:v>4322651.0134385712</c:v>
                </c:pt>
                <c:pt idx="8">
                  <c:v>4828055.0590593433</c:v>
                </c:pt>
                <c:pt idx="9">
                  <c:v>23752778.925928868</c:v>
                </c:pt>
                <c:pt idx="10">
                  <c:v>23639189.146793351</c:v>
                </c:pt>
                <c:pt idx="11">
                  <c:v>34528986.93415083</c:v>
                </c:pt>
                <c:pt idx="12">
                  <c:v>33951971.842281148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B0-48D5-8726-E0149B09A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79840"/>
        <c:axId val="220185728"/>
      </c:scatterChart>
      <c:valAx>
        <c:axId val="2201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185728"/>
        <c:crosses val="autoZero"/>
        <c:crossBetween val="midCat"/>
      </c:valAx>
      <c:valAx>
        <c:axId val="220185728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179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[1]raw!$F$28:$F$40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[1]raw!$I$28:$I$40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56677.457792948713</c:v>
                </c:pt>
                <c:pt idx="2">
                  <c:v>70748.575136952044</c:v>
                </c:pt>
                <c:pt idx="3">
                  <c:v>54497.93781675068</c:v>
                </c:pt>
                <c:pt idx="4">
                  <c:v>73740.812418732792</c:v>
                </c:pt>
                <c:pt idx="5">
                  <c:v>96592.080835367567</c:v>
                </c:pt>
                <c:pt idx="6">
                  <c:v>89899.268852398091</c:v>
                </c:pt>
                <c:pt idx="7">
                  <c:v>1980957.1446350585</c:v>
                </c:pt>
                <c:pt idx="8">
                  <c:v>1562823.6552962111</c:v>
                </c:pt>
                <c:pt idx="9">
                  <c:v>9098016.8245522175</c:v>
                </c:pt>
                <c:pt idx="10">
                  <c:v>11060941.166762345</c:v>
                </c:pt>
                <c:pt idx="11">
                  <c:v>21080246.688767761</c:v>
                </c:pt>
                <c:pt idx="12">
                  <c:v>37672072.887673736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C0-413D-82F0-8524F2B66518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[1]raw!$F$28:$F$40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[1]raw!$J$28:$J$40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33404.778390562387</c:v>
                </c:pt>
                <c:pt idx="2">
                  <c:v>43735.687585546788</c:v>
                </c:pt>
                <c:pt idx="3">
                  <c:v>28239.248290148258</c:v>
                </c:pt>
                <c:pt idx="4">
                  <c:v>40633.682643615655</c:v>
                </c:pt>
                <c:pt idx="5">
                  <c:v>36425.896948195776</c:v>
                </c:pt>
                <c:pt idx="6">
                  <c:v>31916.332427961614</c:v>
                </c:pt>
                <c:pt idx="7">
                  <c:v>726741.17004717467</c:v>
                </c:pt>
                <c:pt idx="8">
                  <c:v>592390.37219617679</c:v>
                </c:pt>
                <c:pt idx="9">
                  <c:v>2808987.0471316851</c:v>
                </c:pt>
                <c:pt idx="10">
                  <c:v>3800602.3595315581</c:v>
                </c:pt>
                <c:pt idx="11">
                  <c:v>9588996.9492479134</c:v>
                </c:pt>
                <c:pt idx="12">
                  <c:v>17928601.30645059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C0-413D-82F0-8524F2B66518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[1]raw!$F$28:$F$40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[1]raw!$K$28:$K$40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23272.679402386326</c:v>
                </c:pt>
                <c:pt idx="2">
                  <c:v>27012.887551405256</c:v>
                </c:pt>
                <c:pt idx="3">
                  <c:v>26258.689526602422</c:v>
                </c:pt>
                <c:pt idx="4">
                  <c:v>33107.129775117137</c:v>
                </c:pt>
                <c:pt idx="5">
                  <c:v>60166.183887171792</c:v>
                </c:pt>
                <c:pt idx="6">
                  <c:v>57982.93642443647</c:v>
                </c:pt>
                <c:pt idx="7">
                  <c:v>1254215.9745878838</c:v>
                </c:pt>
                <c:pt idx="8">
                  <c:v>970433.28310003434</c:v>
                </c:pt>
                <c:pt idx="9">
                  <c:v>6289029.7774205329</c:v>
                </c:pt>
                <c:pt idx="10">
                  <c:v>7260338.8072307874</c:v>
                </c:pt>
                <c:pt idx="11">
                  <c:v>11491249.739519846</c:v>
                </c:pt>
                <c:pt idx="12">
                  <c:v>19743471.581223141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C0-413D-82F0-8524F2B66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90432"/>
        <c:axId val="220296320"/>
      </c:scatterChart>
      <c:valAx>
        <c:axId val="2202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296320"/>
        <c:crosses val="autoZero"/>
        <c:crossBetween val="midCat"/>
      </c:valAx>
      <c:valAx>
        <c:axId val="22029632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290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[1]raw!$F$41:$F$53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[1]raw!$I$41:$I$53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98896.198828674067</c:v>
                </c:pt>
                <c:pt idx="2">
                  <c:v>89475.045118834561</c:v>
                </c:pt>
                <c:pt idx="3">
                  <c:v>97873.639578419403</c:v>
                </c:pt>
                <c:pt idx="4">
                  <c:v>79558.113033619171</c:v>
                </c:pt>
                <c:pt idx="5">
                  <c:v>161154.6774812298</c:v>
                </c:pt>
                <c:pt idx="6">
                  <c:v>151289.11822473601</c:v>
                </c:pt>
                <c:pt idx="7">
                  <c:v>3512196.657659106</c:v>
                </c:pt>
                <c:pt idx="8">
                  <c:v>3866637.2042687219</c:v>
                </c:pt>
                <c:pt idx="9">
                  <c:v>26334223.755155537</c:v>
                </c:pt>
                <c:pt idx="10">
                  <c:v>32940917.633524455</c:v>
                </c:pt>
                <c:pt idx="11">
                  <c:v>68335105.050776154</c:v>
                </c:pt>
                <c:pt idx="12">
                  <c:v>67871722.839457452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C3-4952-AAEE-133DBB61EA1A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[1]raw!$F$41:$F$53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[1]raw!$J$41:$J$53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60137.693393903712</c:v>
                </c:pt>
                <c:pt idx="2">
                  <c:v>54750.85124592678</c:v>
                </c:pt>
                <c:pt idx="3">
                  <c:v>49674.778276276222</c:v>
                </c:pt>
                <c:pt idx="4">
                  <c:v>37780.804084336807</c:v>
                </c:pt>
                <c:pt idx="5">
                  <c:v>46571.047444302472</c:v>
                </c:pt>
                <c:pt idx="6">
                  <c:v>66262.051568707451</c:v>
                </c:pt>
                <c:pt idx="7">
                  <c:v>1548705.3971220632</c:v>
                </c:pt>
                <c:pt idx="8">
                  <c:v>1622105.3933669762</c:v>
                </c:pt>
                <c:pt idx="9">
                  <c:v>10532337.247774247</c:v>
                </c:pt>
                <c:pt idx="10">
                  <c:v>14463185.183418024</c:v>
                </c:pt>
                <c:pt idx="11">
                  <c:v>33175509.278582305</c:v>
                </c:pt>
                <c:pt idx="12">
                  <c:v>32108988.685356595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C3-4952-AAEE-133DBB61EA1A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[1]raw!$F$41:$F$53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[1]raw!$K$41:$K$53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38758.505434770377</c:v>
                </c:pt>
                <c:pt idx="2">
                  <c:v>34724.193872907781</c:v>
                </c:pt>
                <c:pt idx="3">
                  <c:v>48198.861302143181</c:v>
                </c:pt>
                <c:pt idx="4">
                  <c:v>41777.308949282349</c:v>
                </c:pt>
                <c:pt idx="5">
                  <c:v>114583.63003692729</c:v>
                </c:pt>
                <c:pt idx="6">
                  <c:v>85027.066656028561</c:v>
                </c:pt>
                <c:pt idx="7">
                  <c:v>1963491.2605370427</c:v>
                </c:pt>
                <c:pt idx="8">
                  <c:v>2244531.8109017452</c:v>
                </c:pt>
                <c:pt idx="9">
                  <c:v>15801886.507381294</c:v>
                </c:pt>
                <c:pt idx="10">
                  <c:v>18477732.450106427</c:v>
                </c:pt>
                <c:pt idx="11">
                  <c:v>35159595.772193849</c:v>
                </c:pt>
                <c:pt idx="12">
                  <c:v>35762734.15410085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C3-4952-AAEE-133DBB61E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23200"/>
        <c:axId val="220333184"/>
      </c:scatterChart>
      <c:valAx>
        <c:axId val="2203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333184"/>
        <c:crosses val="autoZero"/>
        <c:crossBetween val="midCat"/>
      </c:valAx>
      <c:valAx>
        <c:axId val="220333184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323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[1]raw!$F$87:$F$108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[1]raw!$I$87:$I$108</c:f>
              <c:numCache>
                <c:formatCode>General</c:formatCode>
                <c:ptCount val="22"/>
                <c:pt idx="0">
                  <c:v>41034.158159504652</c:v>
                </c:pt>
                <c:pt idx="1">
                  <c:v>75584.137490905123</c:v>
                </c:pt>
                <c:pt idx="2">
                  <c:v>68896.492328222987</c:v>
                </c:pt>
                <c:pt idx="3">
                  <c:v>62374.96944125017</c:v>
                </c:pt>
                <c:pt idx="4">
                  <c:v>67010.741346123876</c:v>
                </c:pt>
                <c:pt idx="5">
                  <c:v>70107.803615991244</c:v>
                </c:pt>
                <c:pt idx="6">
                  <c:v>59655.677144942158</c:v>
                </c:pt>
                <c:pt idx="7">
                  <c:v>74219.319307642349</c:v>
                </c:pt>
                <c:pt idx="8">
                  <c:v>76953.233919017555</c:v>
                </c:pt>
                <c:pt idx="9">
                  <c:v>78818.063519822113</c:v>
                </c:pt>
                <c:pt idx="10">
                  <c:v>84981.94788446989</c:v>
                </c:pt>
                <c:pt idx="11">
                  <c:v>80084.919523157325</c:v>
                </c:pt>
                <c:pt idx="12">
                  <c:v>78973.360996017378</c:v>
                </c:pt>
                <c:pt idx="13">
                  <c:v>675789.4552037809</c:v>
                </c:pt>
                <c:pt idx="14">
                  <c:v>662518.9024185614</c:v>
                </c:pt>
                <c:pt idx="15">
                  <c:v>445629.29138285533</c:v>
                </c:pt>
                <c:pt idx="16">
                  <c:v>947113.56036096264</c:v>
                </c:pt>
                <c:pt idx="17">
                  <c:v>1359983.4343395384</c:v>
                </c:pt>
                <c:pt idx="18">
                  <c:v>1171581.3983468097</c:v>
                </c:pt>
                <c:pt idx="19">
                  <c:v>7350677.1630079588</c:v>
                </c:pt>
                <c:pt idx="20">
                  <c:v>8401087.9678943064</c:v>
                </c:pt>
                <c:pt idx="21">
                  <c:v>8401087.9678943064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89-4706-8016-B7612D86235E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[1]raw!$F$87:$F$108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[1]raw!$J$87:$J$108</c:f>
              <c:numCache>
                <c:formatCode>General</c:formatCode>
                <c:ptCount val="22"/>
                <c:pt idx="0">
                  <c:v>24143.745086351373</c:v>
                </c:pt>
                <c:pt idx="1">
                  <c:v>36955.666868185974</c:v>
                </c:pt>
                <c:pt idx="2">
                  <c:v>39892.267028779112</c:v>
                </c:pt>
                <c:pt idx="3">
                  <c:v>36419.294466621584</c:v>
                </c:pt>
                <c:pt idx="4">
                  <c:v>34564.314446691307</c:v>
                </c:pt>
                <c:pt idx="5">
                  <c:v>36140.448901495707</c:v>
                </c:pt>
                <c:pt idx="6">
                  <c:v>30677.036896217949</c:v>
                </c:pt>
                <c:pt idx="7">
                  <c:v>37598.589263222173</c:v>
                </c:pt>
                <c:pt idx="8">
                  <c:v>37543.624831935478</c:v>
                </c:pt>
                <c:pt idx="9">
                  <c:v>36266.357939994814</c:v>
                </c:pt>
                <c:pt idx="10">
                  <c:v>35261.365487574061</c:v>
                </c:pt>
                <c:pt idx="11">
                  <c:v>35099.381755457151</c:v>
                </c:pt>
                <c:pt idx="12">
                  <c:v>34039.354178464317</c:v>
                </c:pt>
                <c:pt idx="13">
                  <c:v>459664.15969464649</c:v>
                </c:pt>
                <c:pt idx="14">
                  <c:v>455439.94099480659</c:v>
                </c:pt>
                <c:pt idx="15">
                  <c:v>301555.06881277263</c:v>
                </c:pt>
                <c:pt idx="16">
                  <c:v>592363.25052445731</c:v>
                </c:pt>
                <c:pt idx="17">
                  <c:v>749383.98597943748</c:v>
                </c:pt>
                <c:pt idx="18">
                  <c:v>672129.41148147965</c:v>
                </c:pt>
                <c:pt idx="19">
                  <c:v>1953689.1085717904</c:v>
                </c:pt>
                <c:pt idx="20">
                  <c:v>2401869.9736345955</c:v>
                </c:pt>
                <c:pt idx="21">
                  <c:v>2401869.9736345955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89-4706-8016-B7612D86235E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[1]raw!$F$87:$F$108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[1]raw!$K$87:$K$108</c:f>
              <c:numCache>
                <c:formatCode>General</c:formatCode>
                <c:ptCount val="22"/>
                <c:pt idx="0">
                  <c:v>16890.413073153279</c:v>
                </c:pt>
                <c:pt idx="1">
                  <c:v>38628.470622719149</c:v>
                </c:pt>
                <c:pt idx="2">
                  <c:v>29004.22529944386</c:v>
                </c:pt>
                <c:pt idx="3">
                  <c:v>25955.67497462859</c:v>
                </c:pt>
                <c:pt idx="4">
                  <c:v>32446.426899432583</c:v>
                </c:pt>
                <c:pt idx="5">
                  <c:v>33967.35471449553</c:v>
                </c:pt>
                <c:pt idx="6">
                  <c:v>28978.640248724194</c:v>
                </c:pt>
                <c:pt idx="7">
                  <c:v>36620.730044420168</c:v>
                </c:pt>
                <c:pt idx="8">
                  <c:v>39409.609087082077</c:v>
                </c:pt>
                <c:pt idx="9">
                  <c:v>42551.705579827314</c:v>
                </c:pt>
                <c:pt idx="10">
                  <c:v>49720.582396895858</c:v>
                </c:pt>
                <c:pt idx="11">
                  <c:v>44985.537767700182</c:v>
                </c:pt>
                <c:pt idx="12">
                  <c:v>44934.006817553069</c:v>
                </c:pt>
                <c:pt idx="13">
                  <c:v>216125.29550913436</c:v>
                </c:pt>
                <c:pt idx="14">
                  <c:v>207078.96142375487</c:v>
                </c:pt>
                <c:pt idx="15">
                  <c:v>144074.2225700827</c:v>
                </c:pt>
                <c:pt idx="16">
                  <c:v>354750.30983650533</c:v>
                </c:pt>
                <c:pt idx="17">
                  <c:v>610599.4483601012</c:v>
                </c:pt>
                <c:pt idx="18">
                  <c:v>499451.98686533002</c:v>
                </c:pt>
                <c:pt idx="19">
                  <c:v>5396988.0544361677</c:v>
                </c:pt>
                <c:pt idx="20">
                  <c:v>5999217.9942597114</c:v>
                </c:pt>
                <c:pt idx="21">
                  <c:v>5999217.9942597114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89-4706-8016-B7612D86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63008"/>
        <c:axId val="220364800"/>
      </c:scatterChart>
      <c:valAx>
        <c:axId val="2203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364800"/>
        <c:crosses val="autoZero"/>
        <c:crossBetween val="midCat"/>
      </c:valAx>
      <c:valAx>
        <c:axId val="22036480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363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[1]raw!$F$128:$F$149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[1]raw!$I$128:$I$149</c:f>
              <c:numCache>
                <c:formatCode>General</c:formatCode>
                <c:ptCount val="22"/>
                <c:pt idx="0">
                  <c:v>38516.680794408785</c:v>
                </c:pt>
                <c:pt idx="1">
                  <c:v>61823.21819287484</c:v>
                </c:pt>
                <c:pt idx="2">
                  <c:v>61902.129516123066</c:v>
                </c:pt>
                <c:pt idx="3">
                  <c:v>65018.07195024949</c:v>
                </c:pt>
                <c:pt idx="4">
                  <c:v>60677.389182041683</c:v>
                </c:pt>
                <c:pt idx="5">
                  <c:v>59401.525848386365</c:v>
                </c:pt>
                <c:pt idx="6">
                  <c:v>62996.352793043501</c:v>
                </c:pt>
                <c:pt idx="7">
                  <c:v>78308.635737643577</c:v>
                </c:pt>
                <c:pt idx="8">
                  <c:v>71320.705567433455</c:v>
                </c:pt>
                <c:pt idx="9">
                  <c:v>68350.784500619688</c:v>
                </c:pt>
                <c:pt idx="10">
                  <c:v>131962.68240495111</c:v>
                </c:pt>
                <c:pt idx="11">
                  <c:v>86497.283971568148</c:v>
                </c:pt>
                <c:pt idx="12">
                  <c:v>112855.82819068036</c:v>
                </c:pt>
                <c:pt idx="13">
                  <c:v>675936.93465293117</c:v>
                </c:pt>
                <c:pt idx="14">
                  <c:v>763945.89129534818</c:v>
                </c:pt>
                <c:pt idx="15">
                  <c:v>883445.8630488182</c:v>
                </c:pt>
                <c:pt idx="16">
                  <c:v>2443404.7095780922</c:v>
                </c:pt>
                <c:pt idx="17">
                  <c:v>2535238.1045855549</c:v>
                </c:pt>
                <c:pt idx="18">
                  <c:v>2321716.137535491</c:v>
                </c:pt>
                <c:pt idx="19">
                  <c:v>13854931.555945849</c:v>
                </c:pt>
                <c:pt idx="20">
                  <c:v>15931614.04272986</c:v>
                </c:pt>
                <c:pt idx="21">
                  <c:v>21504195.938344277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2B-40CF-9ED8-5CA2A8CDD3E7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[1]raw!$F$128:$F$149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[1]raw!$J$128:$J$149</c:f>
              <c:numCache>
                <c:formatCode>General</c:formatCode>
                <c:ptCount val="22"/>
                <c:pt idx="0">
                  <c:v>22114.665571095953</c:v>
                </c:pt>
                <c:pt idx="1">
                  <c:v>31716.292573320097</c:v>
                </c:pt>
                <c:pt idx="2">
                  <c:v>31397.416054166039</c:v>
                </c:pt>
                <c:pt idx="3">
                  <c:v>26432.101858956339</c:v>
                </c:pt>
                <c:pt idx="4">
                  <c:v>26401.880447286781</c:v>
                </c:pt>
                <c:pt idx="5">
                  <c:v>25842.92420275338</c:v>
                </c:pt>
                <c:pt idx="6">
                  <c:v>27950.393957971348</c:v>
                </c:pt>
                <c:pt idx="7">
                  <c:v>34439.165821863389</c:v>
                </c:pt>
                <c:pt idx="8">
                  <c:v>30741.120058341756</c:v>
                </c:pt>
                <c:pt idx="9">
                  <c:v>28379.788149233027</c:v>
                </c:pt>
                <c:pt idx="10">
                  <c:v>75444.273222295582</c:v>
                </c:pt>
                <c:pt idx="11">
                  <c:v>38806.751014128444</c:v>
                </c:pt>
                <c:pt idx="12">
                  <c:v>50300.773084549081</c:v>
                </c:pt>
                <c:pt idx="13">
                  <c:v>473803.46502925118</c:v>
                </c:pt>
                <c:pt idx="14">
                  <c:v>495176.11349487683</c:v>
                </c:pt>
                <c:pt idx="15">
                  <c:v>561342.84256872907</c:v>
                </c:pt>
                <c:pt idx="16">
                  <c:v>794624.99780785956</c:v>
                </c:pt>
                <c:pt idx="17">
                  <c:v>790578.56274224352</c:v>
                </c:pt>
                <c:pt idx="18">
                  <c:v>763285.84789313911</c:v>
                </c:pt>
                <c:pt idx="19">
                  <c:v>3933414.933550172</c:v>
                </c:pt>
                <c:pt idx="20">
                  <c:v>4649679.7896085307</c:v>
                </c:pt>
                <c:pt idx="21">
                  <c:v>6267428.3583812285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2B-40CF-9ED8-5CA2A8CDD3E7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[1]raw!$F$128:$F$149</c:f>
              <c:numCache>
                <c:formatCode>General</c:formatCode>
                <c:ptCount val="22"/>
                <c:pt idx="0">
                  <c:v>0</c:v>
                </c:pt>
                <c:pt idx="1">
                  <c:v>25.000000000000007</c:v>
                </c:pt>
                <c:pt idx="2">
                  <c:v>25.000000000000007</c:v>
                </c:pt>
                <c:pt idx="3">
                  <c:v>25.000000000000007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43.5</c:v>
                </c:pt>
                <c:pt idx="8">
                  <c:v>43.5</c:v>
                </c:pt>
                <c:pt idx="9">
                  <c:v>43.5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94.500000000000014</c:v>
                </c:pt>
                <c:pt idx="20">
                  <c:v>94.500000000000014</c:v>
                </c:pt>
                <c:pt idx="21">
                  <c:v>94.500000000000014</c:v>
                </c:pt>
              </c:numCache>
            </c:numRef>
          </c:xVal>
          <c:yVal>
            <c:numRef>
              <c:f>[1]raw!$K$128:$K$149</c:f>
              <c:numCache>
                <c:formatCode>General</c:formatCode>
                <c:ptCount val="22"/>
                <c:pt idx="0">
                  <c:v>16402.015223312836</c:v>
                </c:pt>
                <c:pt idx="1">
                  <c:v>30106.925619554746</c:v>
                </c:pt>
                <c:pt idx="2">
                  <c:v>30504.713461957021</c:v>
                </c:pt>
                <c:pt idx="3">
                  <c:v>38585.970091293151</c:v>
                </c:pt>
                <c:pt idx="4">
                  <c:v>34275.508734754891</c:v>
                </c:pt>
                <c:pt idx="5">
                  <c:v>33558.601645632982</c:v>
                </c:pt>
                <c:pt idx="6">
                  <c:v>35045.958835072153</c:v>
                </c:pt>
                <c:pt idx="7">
                  <c:v>43869.469915780195</c:v>
                </c:pt>
                <c:pt idx="8">
                  <c:v>40579.585509091688</c:v>
                </c:pt>
                <c:pt idx="9">
                  <c:v>39970.996351386661</c:v>
                </c:pt>
                <c:pt idx="10">
                  <c:v>56518.409182655538</c:v>
                </c:pt>
                <c:pt idx="11">
                  <c:v>47690.532957439726</c:v>
                </c:pt>
                <c:pt idx="12">
                  <c:v>62555.055106131273</c:v>
                </c:pt>
                <c:pt idx="13">
                  <c:v>202133.46962368002</c:v>
                </c:pt>
                <c:pt idx="14">
                  <c:v>268769.77780047117</c:v>
                </c:pt>
                <c:pt idx="15">
                  <c:v>322103.02048008889</c:v>
                </c:pt>
                <c:pt idx="16">
                  <c:v>1648779.7117702328</c:v>
                </c:pt>
                <c:pt idx="17">
                  <c:v>1744659.5418433114</c:v>
                </c:pt>
                <c:pt idx="18">
                  <c:v>1558430.2896423521</c:v>
                </c:pt>
                <c:pt idx="19">
                  <c:v>9921516.6223956775</c:v>
                </c:pt>
                <c:pt idx="20">
                  <c:v>11281934.253121328</c:v>
                </c:pt>
                <c:pt idx="21">
                  <c:v>15236767.579963047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2B-40CF-9ED8-5CA2A8CDD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87584"/>
        <c:axId val="220397568"/>
      </c:scatterChart>
      <c:valAx>
        <c:axId val="2203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397568"/>
        <c:crosses val="autoZero"/>
        <c:crossBetween val="midCat"/>
      </c:valAx>
      <c:valAx>
        <c:axId val="220397568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3875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[1]raw!$F$54:$F$64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[1]raw!$I$54:$I$64</c:f>
              <c:numCache>
                <c:formatCode>General</c:formatCode>
                <c:ptCount val="11"/>
                <c:pt idx="0">
                  <c:v>35469.718128576926</c:v>
                </c:pt>
                <c:pt idx="1">
                  <c:v>106635.17612522523</c:v>
                </c:pt>
                <c:pt idx="2">
                  <c:v>102063.57066370477</c:v>
                </c:pt>
                <c:pt idx="3">
                  <c:v>145484.44383682788</c:v>
                </c:pt>
                <c:pt idx="4">
                  <c:v>152885.256650939</c:v>
                </c:pt>
                <c:pt idx="5">
                  <c:v>2036360.1692455844</c:v>
                </c:pt>
                <c:pt idx="6">
                  <c:v>1951968.8984762277</c:v>
                </c:pt>
                <c:pt idx="7">
                  <c:v>39893389.909437388</c:v>
                </c:pt>
                <c:pt idx="8">
                  <c:v>40762112.646964915</c:v>
                </c:pt>
                <c:pt idx="9">
                  <c:v>147228149.37605745</c:v>
                </c:pt>
                <c:pt idx="10">
                  <c:v>118025947.75227931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4E-4447-9576-10094B79BFFF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[1]raw!$F$54:$F$64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[1]raw!$J$54:$J$64</c:f>
              <c:numCache>
                <c:formatCode>General</c:formatCode>
                <c:ptCount val="11"/>
                <c:pt idx="0">
                  <c:v>18938.234282904672</c:v>
                </c:pt>
                <c:pt idx="1">
                  <c:v>52593.902720377599</c:v>
                </c:pt>
                <c:pt idx="2">
                  <c:v>51162.573520822749</c:v>
                </c:pt>
                <c:pt idx="3">
                  <c:v>55311.73246200048</c:v>
                </c:pt>
                <c:pt idx="4">
                  <c:v>57640.411566519651</c:v>
                </c:pt>
                <c:pt idx="5">
                  <c:v>901932.56084908138</c:v>
                </c:pt>
                <c:pt idx="6">
                  <c:v>867880.02048177971</c:v>
                </c:pt>
                <c:pt idx="7">
                  <c:v>17400845.298349153</c:v>
                </c:pt>
                <c:pt idx="8">
                  <c:v>17764247.615904197</c:v>
                </c:pt>
                <c:pt idx="9">
                  <c:v>43934483.772074528</c:v>
                </c:pt>
                <c:pt idx="10">
                  <c:v>39238798.975111447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4E-4447-9576-10094B79BFFF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[1]raw!$F$54:$F$64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[1]raw!$K$54:$K$64</c:f>
              <c:numCache>
                <c:formatCode>General</c:formatCode>
                <c:ptCount val="11"/>
                <c:pt idx="0">
                  <c:v>16531.48384567225</c:v>
                </c:pt>
                <c:pt idx="1">
                  <c:v>54041.273404847627</c:v>
                </c:pt>
                <c:pt idx="2">
                  <c:v>50900.997142881999</c:v>
                </c:pt>
                <c:pt idx="3">
                  <c:v>90172.711374827428</c:v>
                </c:pt>
                <c:pt idx="4">
                  <c:v>95244.845084419328</c:v>
                </c:pt>
                <c:pt idx="5">
                  <c:v>1134427.6083965027</c:v>
                </c:pt>
                <c:pt idx="6">
                  <c:v>1084088.8779944479</c:v>
                </c:pt>
                <c:pt idx="7">
                  <c:v>22492544.611088239</c:v>
                </c:pt>
                <c:pt idx="8">
                  <c:v>22997865.031060729</c:v>
                </c:pt>
                <c:pt idx="9">
                  <c:v>103293665.60398293</c:v>
                </c:pt>
                <c:pt idx="10">
                  <c:v>78787148.777167842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4E-4447-9576-10094B79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450816"/>
        <c:axId val="220452352"/>
      </c:scatterChart>
      <c:valAx>
        <c:axId val="2204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452352"/>
        <c:crosses val="autoZero"/>
        <c:crossBetween val="midCat"/>
      </c:valAx>
      <c:valAx>
        <c:axId val="22045235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450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[1]raw!$F$229:$F$247</c:f>
              <c:numCache>
                <c:formatCode>General</c:formatCode>
                <c:ptCount val="19"/>
                <c:pt idx="0">
                  <c:v>0</c:v>
                </c:pt>
                <c:pt idx="1">
                  <c:v>19.75</c:v>
                </c:pt>
                <c:pt idx="2">
                  <c:v>19.75</c:v>
                </c:pt>
                <c:pt idx="3">
                  <c:v>19.75</c:v>
                </c:pt>
                <c:pt idx="4">
                  <c:v>26.750000000000004</c:v>
                </c:pt>
                <c:pt idx="5">
                  <c:v>26.750000000000004</c:v>
                </c:pt>
                <c:pt idx="6">
                  <c:v>26.750000000000004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52.5</c:v>
                </c:pt>
                <c:pt idx="11">
                  <c:v>52.5</c:v>
                </c:pt>
                <c:pt idx="12">
                  <c:v>52.5</c:v>
                </c:pt>
                <c:pt idx="13">
                  <c:v>68.5</c:v>
                </c:pt>
                <c:pt idx="14">
                  <c:v>68.5</c:v>
                </c:pt>
                <c:pt idx="15">
                  <c:v>68.5</c:v>
                </c:pt>
                <c:pt idx="16">
                  <c:v>72.5</c:v>
                </c:pt>
                <c:pt idx="17">
                  <c:v>72.5</c:v>
                </c:pt>
                <c:pt idx="18">
                  <c:v>72.5</c:v>
                </c:pt>
              </c:numCache>
            </c:numRef>
          </c:xVal>
          <c:yVal>
            <c:numRef>
              <c:f>[1]raw!$I$229:$I$247</c:f>
              <c:numCache>
                <c:formatCode>General</c:formatCode>
                <c:ptCount val="19"/>
                <c:pt idx="0">
                  <c:v>36832.902085901071</c:v>
                </c:pt>
                <c:pt idx="1">
                  <c:v>123317.67175553262</c:v>
                </c:pt>
                <c:pt idx="2">
                  <c:v>99148.843823029296</c:v>
                </c:pt>
                <c:pt idx="3">
                  <c:v>101272.11964944015</c:v>
                </c:pt>
                <c:pt idx="4">
                  <c:v>163726.46145773015</c:v>
                </c:pt>
                <c:pt idx="5">
                  <c:v>182431.21061153509</c:v>
                </c:pt>
                <c:pt idx="6">
                  <c:v>174801.31857889731</c:v>
                </c:pt>
                <c:pt idx="7">
                  <c:v>1723467.5493771106</c:v>
                </c:pt>
                <c:pt idx="8">
                  <c:v>1867070.8661621895</c:v>
                </c:pt>
                <c:pt idx="9">
                  <c:v>1816746.9826136902</c:v>
                </c:pt>
                <c:pt idx="10">
                  <c:v>4463616.1408463027</c:v>
                </c:pt>
                <c:pt idx="11">
                  <c:v>4463453.5153310783</c:v>
                </c:pt>
                <c:pt idx="12">
                  <c:v>4998753.8220760599</c:v>
                </c:pt>
                <c:pt idx="13">
                  <c:v>28390019.055988479</c:v>
                </c:pt>
                <c:pt idx="14">
                  <c:v>28009135.255732901</c:v>
                </c:pt>
                <c:pt idx="15">
                  <c:v>31359493.417583875</c:v>
                </c:pt>
                <c:pt idx="16">
                  <c:v>44770809.875986606</c:v>
                </c:pt>
                <c:pt idx="17">
                  <c:v>46931686.073570915</c:v>
                </c:pt>
                <c:pt idx="18">
                  <c:v>47762625.415202685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7F-44EE-9225-C34DA73A3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80992"/>
        <c:axId val="219791360"/>
      </c:scatterChart>
      <c:valAx>
        <c:axId val="21978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791360"/>
        <c:crosses val="autoZero"/>
        <c:crossBetween val="midCat"/>
      </c:valAx>
      <c:valAx>
        <c:axId val="219791360"/>
        <c:scaling>
          <c:logBase val="10"/>
          <c:orientation val="minMax"/>
          <c:max val="1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780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[1]raw!$F$65:$F$75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[1]raw!$I$65:$I$75</c:f>
              <c:numCache>
                <c:formatCode>General</c:formatCode>
                <c:ptCount val="11"/>
                <c:pt idx="0">
                  <c:v>35469.718128576926</c:v>
                </c:pt>
                <c:pt idx="1">
                  <c:v>86520.641638759698</c:v>
                </c:pt>
                <c:pt idx="2">
                  <c:v>87703.770151762132</c:v>
                </c:pt>
                <c:pt idx="3">
                  <c:v>96022.599466930333</c:v>
                </c:pt>
                <c:pt idx="4">
                  <c:v>87152.711477986697</c:v>
                </c:pt>
                <c:pt idx="5">
                  <c:v>715892.3685102812</c:v>
                </c:pt>
                <c:pt idx="6">
                  <c:v>643502.97341031116</c:v>
                </c:pt>
                <c:pt idx="7">
                  <c:v>21386470.337408274</c:v>
                </c:pt>
                <c:pt idx="8">
                  <c:v>20897365.97191095</c:v>
                </c:pt>
                <c:pt idx="9">
                  <c:v>118025947.75227931</c:v>
                </c:pt>
                <c:pt idx="10">
                  <c:v>125941628.44241729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75-40B0-BFF2-69EA4B37919E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[1]raw!$F$65:$F$75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[1]raw!$J$65:$J$75</c:f>
              <c:numCache>
                <c:formatCode>General</c:formatCode>
                <c:ptCount val="11"/>
                <c:pt idx="0">
                  <c:v>18938.234282904672</c:v>
                </c:pt>
                <c:pt idx="1">
                  <c:v>53162.637013511281</c:v>
                </c:pt>
                <c:pt idx="2">
                  <c:v>53794.004142189355</c:v>
                </c:pt>
                <c:pt idx="3">
                  <c:v>47127.540715918927</c:v>
                </c:pt>
                <c:pt idx="4">
                  <c:v>40950.112003067996</c:v>
                </c:pt>
                <c:pt idx="5">
                  <c:v>322033.25634966674</c:v>
                </c:pt>
                <c:pt idx="6">
                  <c:v>360016.7703193156</c:v>
                </c:pt>
                <c:pt idx="7">
                  <c:v>8366056.0335447965</c:v>
                </c:pt>
                <c:pt idx="8">
                  <c:v>7966080.3195363143</c:v>
                </c:pt>
                <c:pt idx="9">
                  <c:v>39238798.975111447</c:v>
                </c:pt>
                <c:pt idx="10">
                  <c:v>37466375.739622347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75-40B0-BFF2-69EA4B37919E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[1]raw!$F$65:$F$75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[1]raw!$K$65:$K$75</c:f>
              <c:numCache>
                <c:formatCode>General</c:formatCode>
                <c:ptCount val="11"/>
                <c:pt idx="0">
                  <c:v>16531.48384567225</c:v>
                </c:pt>
                <c:pt idx="1">
                  <c:v>33358.004625248403</c:v>
                </c:pt>
                <c:pt idx="2">
                  <c:v>33909.766009572777</c:v>
                </c:pt>
                <c:pt idx="3">
                  <c:v>48895.058751011398</c:v>
                </c:pt>
                <c:pt idx="4">
                  <c:v>46202.599474918694</c:v>
                </c:pt>
                <c:pt idx="5">
                  <c:v>393859.11216061458</c:v>
                </c:pt>
                <c:pt idx="6">
                  <c:v>283486.20309099567</c:v>
                </c:pt>
                <c:pt idx="7">
                  <c:v>13020414.303863473</c:v>
                </c:pt>
                <c:pt idx="8">
                  <c:v>12931285.652374636</c:v>
                </c:pt>
                <c:pt idx="9">
                  <c:v>78787148.777167842</c:v>
                </c:pt>
                <c:pt idx="10">
                  <c:v>88475252.702794939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75-40B0-BFF2-69EA4B37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06464"/>
        <c:axId val="220608000"/>
      </c:scatterChart>
      <c:valAx>
        <c:axId val="2206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608000"/>
        <c:crosses val="autoZero"/>
        <c:crossBetween val="midCat"/>
      </c:valAx>
      <c:valAx>
        <c:axId val="22060800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606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[1]raw!$F$172:$F$190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[1]raw!$I$172:$I$190</c:f>
              <c:numCache>
                <c:formatCode>General</c:formatCode>
                <c:ptCount val="19"/>
                <c:pt idx="0">
                  <c:v>143674.1320889786</c:v>
                </c:pt>
                <c:pt idx="1">
                  <c:v>344512.0453905997</c:v>
                </c:pt>
                <c:pt idx="2">
                  <c:v>315094.4803279934</c:v>
                </c:pt>
                <c:pt idx="3">
                  <c:v>336328.0255220792</c:v>
                </c:pt>
                <c:pt idx="4">
                  <c:v>455724.26159662701</c:v>
                </c:pt>
                <c:pt idx="5">
                  <c:v>495809.73365932616</c:v>
                </c:pt>
                <c:pt idx="6">
                  <c:v>500111.66230053827</c:v>
                </c:pt>
                <c:pt idx="7">
                  <c:v>6827208.096551205</c:v>
                </c:pt>
                <c:pt idx="8">
                  <c:v>7887604.6190334866</c:v>
                </c:pt>
                <c:pt idx="9">
                  <c:v>8152737.0783754364</c:v>
                </c:pt>
                <c:pt idx="10">
                  <c:v>14709011.163555009</c:v>
                </c:pt>
                <c:pt idx="11">
                  <c:v>15446859.891757336</c:v>
                </c:pt>
                <c:pt idx="12">
                  <c:v>14803650.09553089</c:v>
                </c:pt>
                <c:pt idx="13">
                  <c:v>76234373.431343779</c:v>
                </c:pt>
                <c:pt idx="14">
                  <c:v>75810943.01038307</c:v>
                </c:pt>
                <c:pt idx="15">
                  <c:v>84649344.645405605</c:v>
                </c:pt>
                <c:pt idx="16">
                  <c:v>111681371.35903226</c:v>
                </c:pt>
                <c:pt idx="17">
                  <c:v>99850981.942001268</c:v>
                </c:pt>
                <c:pt idx="18">
                  <c:v>109018184.89314844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AB-4726-8934-8C6D1574751B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[1]raw!$F$172:$F$190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[1]raw!$J$172:$J$190</c:f>
              <c:numCache>
                <c:formatCode>General</c:formatCode>
                <c:ptCount val="19"/>
                <c:pt idx="0">
                  <c:v>86783.342022553916</c:v>
                </c:pt>
                <c:pt idx="1">
                  <c:v>160943.21857990266</c:v>
                </c:pt>
                <c:pt idx="2">
                  <c:v>142485.94957758184</c:v>
                </c:pt>
                <c:pt idx="3">
                  <c:v>153859.52040498843</c:v>
                </c:pt>
                <c:pt idx="4">
                  <c:v>183360.74791146166</c:v>
                </c:pt>
                <c:pt idx="5">
                  <c:v>203469.23809554105</c:v>
                </c:pt>
                <c:pt idx="6">
                  <c:v>199368.31427413999</c:v>
                </c:pt>
                <c:pt idx="7">
                  <c:v>4263925.0864770655</c:v>
                </c:pt>
                <c:pt idx="8">
                  <c:v>4898748.0023593763</c:v>
                </c:pt>
                <c:pt idx="9">
                  <c:v>5122587.8322388064</c:v>
                </c:pt>
                <c:pt idx="10">
                  <c:v>6093271.8764784643</c:v>
                </c:pt>
                <c:pt idx="11">
                  <c:v>6014012.2824625457</c:v>
                </c:pt>
                <c:pt idx="12">
                  <c:v>5882431.826429002</c:v>
                </c:pt>
                <c:pt idx="13">
                  <c:v>28316872.004466478</c:v>
                </c:pt>
                <c:pt idx="14">
                  <c:v>27901279.610787522</c:v>
                </c:pt>
                <c:pt idx="15">
                  <c:v>31072335.301339008</c:v>
                </c:pt>
                <c:pt idx="16">
                  <c:v>38778105.522699662</c:v>
                </c:pt>
                <c:pt idx="17">
                  <c:v>35433211.077212371</c:v>
                </c:pt>
                <c:pt idx="18">
                  <c:v>38253186.086477704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AB-4726-8934-8C6D1574751B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[1]raw!$F$172:$F$190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[1]raw!$K$172:$K$190</c:f>
              <c:numCache>
                <c:formatCode>General</c:formatCode>
                <c:ptCount val="19"/>
                <c:pt idx="0">
                  <c:v>56497.330225533879</c:v>
                </c:pt>
                <c:pt idx="1">
                  <c:v>166874.6063227742</c:v>
                </c:pt>
                <c:pt idx="2">
                  <c:v>158520.91125720768</c:v>
                </c:pt>
                <c:pt idx="3">
                  <c:v>166118.41136469174</c:v>
                </c:pt>
                <c:pt idx="4">
                  <c:v>236788.04432798925</c:v>
                </c:pt>
                <c:pt idx="5">
                  <c:v>253516.36567431226</c:v>
                </c:pt>
                <c:pt idx="6">
                  <c:v>259460.99626710528</c:v>
                </c:pt>
                <c:pt idx="7">
                  <c:v>2442041.3020681981</c:v>
                </c:pt>
                <c:pt idx="8">
                  <c:v>2857388.1991008278</c:v>
                </c:pt>
                <c:pt idx="9">
                  <c:v>2891614.6170583419</c:v>
                </c:pt>
                <c:pt idx="10">
                  <c:v>8500803.1120194979</c:v>
                </c:pt>
                <c:pt idx="11">
                  <c:v>9305478.1348771155</c:v>
                </c:pt>
                <c:pt idx="12">
                  <c:v>8816465.5362601038</c:v>
                </c:pt>
                <c:pt idx="13">
                  <c:v>47338029.267965287</c:v>
                </c:pt>
                <c:pt idx="14">
                  <c:v>47395633.860842809</c:v>
                </c:pt>
                <c:pt idx="15">
                  <c:v>53098331.012747109</c:v>
                </c:pt>
                <c:pt idx="16">
                  <c:v>70923065.605521947</c:v>
                </c:pt>
                <c:pt idx="17">
                  <c:v>63078780.598437823</c:v>
                </c:pt>
                <c:pt idx="18">
                  <c:v>69671059.588677853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AB-4726-8934-8C6D15747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47424"/>
        <c:axId val="220648960"/>
      </c:scatterChart>
      <c:valAx>
        <c:axId val="2206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648960"/>
        <c:crosses val="autoZero"/>
        <c:crossBetween val="midCat"/>
      </c:valAx>
      <c:valAx>
        <c:axId val="22064896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647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[1]raw!$F$191:$F$209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[1]raw!$I$191:$I$209</c:f>
              <c:numCache>
                <c:formatCode>General</c:formatCode>
                <c:ptCount val="19"/>
                <c:pt idx="0">
                  <c:v>38250.927388218144</c:v>
                </c:pt>
                <c:pt idx="1">
                  <c:v>122834.845011955</c:v>
                </c:pt>
                <c:pt idx="2">
                  <c:v>133917.97587682612</c:v>
                </c:pt>
                <c:pt idx="3">
                  <c:v>141866.60962497583</c:v>
                </c:pt>
                <c:pt idx="4">
                  <c:v>291922.09950098541</c:v>
                </c:pt>
                <c:pt idx="5">
                  <c:v>299176.65262233419</c:v>
                </c:pt>
                <c:pt idx="6">
                  <c:v>284584.26386867353</c:v>
                </c:pt>
                <c:pt idx="7">
                  <c:v>3904432.3703830987</c:v>
                </c:pt>
                <c:pt idx="8">
                  <c:v>4345444.2101715347</c:v>
                </c:pt>
                <c:pt idx="9">
                  <c:v>4223096.3059094157</c:v>
                </c:pt>
                <c:pt idx="10">
                  <c:v>7345992.1584850606</c:v>
                </c:pt>
                <c:pt idx="11">
                  <c:v>7961367.1106763063</c:v>
                </c:pt>
                <c:pt idx="12">
                  <c:v>7323919.5294980798</c:v>
                </c:pt>
                <c:pt idx="13">
                  <c:v>54350609.852761194</c:v>
                </c:pt>
                <c:pt idx="14">
                  <c:v>60291898.66233322</c:v>
                </c:pt>
                <c:pt idx="15">
                  <c:v>53313606.733588025</c:v>
                </c:pt>
                <c:pt idx="16">
                  <c:v>84581822.910476312</c:v>
                </c:pt>
                <c:pt idx="17">
                  <c:v>74110334.327873439</c:v>
                </c:pt>
                <c:pt idx="18">
                  <c:v>71905494.532482877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C2-4D21-BCD1-47E11A7E65FB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[1]raw!$F$191:$F$209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[1]raw!$J$191:$J$209</c:f>
              <c:numCache>
                <c:formatCode>General</c:formatCode>
                <c:ptCount val="19"/>
                <c:pt idx="0">
                  <c:v>22765.091490017021</c:v>
                </c:pt>
                <c:pt idx="1">
                  <c:v>68794.557436501171</c:v>
                </c:pt>
                <c:pt idx="2">
                  <c:v>74453.582437643126</c:v>
                </c:pt>
                <c:pt idx="3">
                  <c:v>80385.199843154347</c:v>
                </c:pt>
                <c:pt idx="4">
                  <c:v>143963.15024337606</c:v>
                </c:pt>
                <c:pt idx="5">
                  <c:v>148240.44693433394</c:v>
                </c:pt>
                <c:pt idx="6">
                  <c:v>144777.84488144831</c:v>
                </c:pt>
                <c:pt idx="7">
                  <c:v>1572165.2961376901</c:v>
                </c:pt>
                <c:pt idx="8">
                  <c:v>1715558.0205198277</c:v>
                </c:pt>
                <c:pt idx="9">
                  <c:v>1691389.9106918471</c:v>
                </c:pt>
                <c:pt idx="10">
                  <c:v>2565245.065502929</c:v>
                </c:pt>
                <c:pt idx="11">
                  <c:v>2792969.1339874226</c:v>
                </c:pt>
                <c:pt idx="12">
                  <c:v>2518639.8644330604</c:v>
                </c:pt>
                <c:pt idx="13">
                  <c:v>23277674.233904026</c:v>
                </c:pt>
                <c:pt idx="14">
                  <c:v>25905722.208988573</c:v>
                </c:pt>
                <c:pt idx="15">
                  <c:v>22353485.517425828</c:v>
                </c:pt>
                <c:pt idx="16">
                  <c:v>33404192.775534615</c:v>
                </c:pt>
                <c:pt idx="17">
                  <c:v>29789836.57017564</c:v>
                </c:pt>
                <c:pt idx="18">
                  <c:v>27153337.507586684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C2-4D21-BCD1-47E11A7E65FB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[1]raw!$F$191:$F$209</c:f>
              <c:numCache>
                <c:formatCode>General</c:formatCode>
                <c:ptCount val="19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21.000000000000004</c:v>
                </c:pt>
                <c:pt idx="4">
                  <c:v>28.250000000000004</c:v>
                </c:pt>
                <c:pt idx="5">
                  <c:v>28.250000000000004</c:v>
                </c:pt>
                <c:pt idx="6">
                  <c:v>28.250000000000004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68.25</c:v>
                </c:pt>
                <c:pt idx="14">
                  <c:v>68.25</c:v>
                </c:pt>
                <c:pt idx="15">
                  <c:v>68.25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</c:numCache>
            </c:numRef>
          </c:xVal>
          <c:yVal>
            <c:numRef>
              <c:f>[1]raw!$K$191:$K$209</c:f>
              <c:numCache>
                <c:formatCode>General</c:formatCode>
                <c:ptCount val="19"/>
                <c:pt idx="0">
                  <c:v>15293.77737452045</c:v>
                </c:pt>
                <c:pt idx="1">
                  <c:v>50978.652603119779</c:v>
                </c:pt>
                <c:pt idx="2">
                  <c:v>56463.959337596563</c:v>
                </c:pt>
                <c:pt idx="3">
                  <c:v>57830.426342101433</c:v>
                </c:pt>
                <c:pt idx="4">
                  <c:v>139501.748763654</c:v>
                </c:pt>
                <c:pt idx="5">
                  <c:v>142094.17929136794</c:v>
                </c:pt>
                <c:pt idx="6">
                  <c:v>130581.32093105253</c:v>
                </c:pt>
                <c:pt idx="7">
                  <c:v>2269295.4408426993</c:v>
                </c:pt>
                <c:pt idx="8">
                  <c:v>2554687.8632031353</c:v>
                </c:pt>
                <c:pt idx="9">
                  <c:v>2462831.1133274529</c:v>
                </c:pt>
                <c:pt idx="10">
                  <c:v>4698066.1348715583</c:v>
                </c:pt>
                <c:pt idx="11">
                  <c:v>5071823.0844624955</c:v>
                </c:pt>
                <c:pt idx="12">
                  <c:v>4719538.8646000773</c:v>
                </c:pt>
                <c:pt idx="13">
                  <c:v>30863003.116385639</c:v>
                </c:pt>
                <c:pt idx="14">
                  <c:v>34137241.61105828</c:v>
                </c:pt>
                <c:pt idx="15">
                  <c:v>30734541.932659954</c:v>
                </c:pt>
                <c:pt idx="16">
                  <c:v>50820213.832658537</c:v>
                </c:pt>
                <c:pt idx="17">
                  <c:v>43956438.910828263</c:v>
                </c:pt>
                <c:pt idx="18">
                  <c:v>44518679.649934478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C2-4D21-BCD1-47E11A7E6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553216"/>
        <c:axId val="220554752"/>
      </c:scatterChart>
      <c:valAx>
        <c:axId val="2205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554752"/>
        <c:crosses val="autoZero"/>
        <c:crossBetween val="midCat"/>
      </c:valAx>
      <c:valAx>
        <c:axId val="22055475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553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[1]raw!$F$76:$F$86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[1]raw!$I$76:$I$86</c:f>
              <c:numCache>
                <c:formatCode>General</c:formatCode>
                <c:ptCount val="11"/>
                <c:pt idx="0">
                  <c:v>35469.718128576926</c:v>
                </c:pt>
                <c:pt idx="1">
                  <c:v>137546.44673602225</c:v>
                </c:pt>
                <c:pt idx="2">
                  <c:v>134832.34164724161</c:v>
                </c:pt>
                <c:pt idx="3">
                  <c:v>172718.02003266162</c:v>
                </c:pt>
                <c:pt idx="4">
                  <c:v>163118.2702763805</c:v>
                </c:pt>
                <c:pt idx="5">
                  <c:v>1996119.8050723413</c:v>
                </c:pt>
                <c:pt idx="6">
                  <c:v>2383559.5286103529</c:v>
                </c:pt>
                <c:pt idx="7">
                  <c:v>44985888.579509631</c:v>
                </c:pt>
                <c:pt idx="8">
                  <c:v>42729048.861247137</c:v>
                </c:pt>
                <c:pt idx="9">
                  <c:v>171660916.95097569</c:v>
                </c:pt>
                <c:pt idx="10">
                  <c:v>159820403.06695217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3B-44AD-9CD6-F1D19CC7DE16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[1]raw!$F$76:$F$86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[1]raw!$J$76:$J$86</c:f>
              <c:numCache>
                <c:formatCode>General</c:formatCode>
                <c:ptCount val="11"/>
                <c:pt idx="0">
                  <c:v>18938.234282904672</c:v>
                </c:pt>
                <c:pt idx="1">
                  <c:v>91965.74710499795</c:v>
                </c:pt>
                <c:pt idx="2">
                  <c:v>84859.798938923399</c:v>
                </c:pt>
                <c:pt idx="3">
                  <c:v>76229.657578426908</c:v>
                </c:pt>
                <c:pt idx="4">
                  <c:v>70139.869073508773</c:v>
                </c:pt>
                <c:pt idx="5">
                  <c:v>1006660.7927340457</c:v>
                </c:pt>
                <c:pt idx="6">
                  <c:v>1201858.8211912357</c:v>
                </c:pt>
                <c:pt idx="7">
                  <c:v>20384928.602827299</c:v>
                </c:pt>
                <c:pt idx="8">
                  <c:v>19489626.178419333</c:v>
                </c:pt>
                <c:pt idx="9">
                  <c:v>49349786.046510577</c:v>
                </c:pt>
                <c:pt idx="10">
                  <c:v>44739578.587367535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3B-44AD-9CD6-F1D19CC7DE16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[1]raw!$F$76:$F$86</c:f>
              <c:numCache>
                <c:formatCode>General</c:formatCode>
                <c:ptCount val="11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</c:numCache>
            </c:numRef>
          </c:xVal>
          <c:yVal>
            <c:numRef>
              <c:f>[1]raw!$K$76:$K$86</c:f>
              <c:numCache>
                <c:formatCode>General</c:formatCode>
                <c:ptCount val="11"/>
                <c:pt idx="0">
                  <c:v>16531.48384567225</c:v>
                </c:pt>
                <c:pt idx="1">
                  <c:v>45580.699631024312</c:v>
                </c:pt>
                <c:pt idx="2">
                  <c:v>49972.542708318229</c:v>
                </c:pt>
                <c:pt idx="3">
                  <c:v>96488.362454234739</c:v>
                </c:pt>
                <c:pt idx="4">
                  <c:v>92978.401202871726</c:v>
                </c:pt>
                <c:pt idx="5">
                  <c:v>989459.01233829593</c:v>
                </c:pt>
                <c:pt idx="6">
                  <c:v>1181700.7074191172</c:v>
                </c:pt>
                <c:pt idx="7">
                  <c:v>24600959.976682328</c:v>
                </c:pt>
                <c:pt idx="8">
                  <c:v>23239422.682827812</c:v>
                </c:pt>
                <c:pt idx="9">
                  <c:v>122311130.90446511</c:v>
                </c:pt>
                <c:pt idx="10">
                  <c:v>115080824.47958462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3B-44AD-9CD6-F1D19CC7D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68288"/>
        <c:axId val="220669824"/>
      </c:scatterChart>
      <c:valAx>
        <c:axId val="2206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669824"/>
        <c:crosses val="autoZero"/>
        <c:crossBetween val="midCat"/>
      </c:valAx>
      <c:valAx>
        <c:axId val="220669824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668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[1]raw!$F$264:$F$277</c:f>
              <c:numCache>
                <c:formatCode>General</c:formatCode>
                <c:ptCount val="14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115.74999999999999</c:v>
                </c:pt>
                <c:pt idx="13">
                  <c:v>115.74999999999999</c:v>
                </c:pt>
              </c:numCache>
            </c:numRef>
          </c:xVal>
          <c:yVal>
            <c:numRef>
              <c:f>[1]raw!$I$264:$I$277</c:f>
              <c:numCache>
                <c:formatCode>General</c:formatCode>
                <c:ptCount val="14"/>
                <c:pt idx="0">
                  <c:v>34905.072985374194</c:v>
                </c:pt>
                <c:pt idx="1">
                  <c:v>358237.86087230028</c:v>
                </c:pt>
                <c:pt idx="2">
                  <c:v>351325.76021207217</c:v>
                </c:pt>
                <c:pt idx="3">
                  <c:v>290130.07378776988</c:v>
                </c:pt>
                <c:pt idx="4">
                  <c:v>4114519.6960725137</c:v>
                </c:pt>
                <c:pt idx="5">
                  <c:v>3765698.660590522</c:v>
                </c:pt>
                <c:pt idx="6">
                  <c:v>12802134.660883067</c:v>
                </c:pt>
                <c:pt idx="7">
                  <c:v>13711703.920099251</c:v>
                </c:pt>
                <c:pt idx="8">
                  <c:v>36592314.443614922</c:v>
                </c:pt>
                <c:pt idx="9">
                  <c:v>38243041.736016683</c:v>
                </c:pt>
                <c:pt idx="10">
                  <c:v>90473981.650456697</c:v>
                </c:pt>
                <c:pt idx="11">
                  <c:v>82218730.881300628</c:v>
                </c:pt>
                <c:pt idx="12">
                  <c:v>124768390.00807545</c:v>
                </c:pt>
                <c:pt idx="13">
                  <c:v>123794127.98049079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A-47E9-85E6-6DA0B1F3ACE6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[1]raw!$F$264:$F$277</c:f>
              <c:numCache>
                <c:formatCode>General</c:formatCode>
                <c:ptCount val="14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115.74999999999999</c:v>
                </c:pt>
                <c:pt idx="13">
                  <c:v>115.74999999999999</c:v>
                </c:pt>
              </c:numCache>
            </c:numRef>
          </c:xVal>
          <c:yVal>
            <c:numRef>
              <c:f>[1]raw!$J$264:$J$277</c:f>
              <c:numCache>
                <c:formatCode>General</c:formatCode>
                <c:ptCount val="14"/>
                <c:pt idx="0">
                  <c:v>19743.864590815479</c:v>
                </c:pt>
                <c:pt idx="1">
                  <c:v>178339.81502817461</c:v>
                </c:pt>
                <c:pt idx="2">
                  <c:v>174937.04980892167</c:v>
                </c:pt>
                <c:pt idx="3">
                  <c:v>137903.74316503096</c:v>
                </c:pt>
                <c:pt idx="4">
                  <c:v>1266207.6761147361</c:v>
                </c:pt>
                <c:pt idx="5">
                  <c:v>1201046.0573634657</c:v>
                </c:pt>
                <c:pt idx="6">
                  <c:v>3869126.5077436017</c:v>
                </c:pt>
                <c:pt idx="7">
                  <c:v>4255640.8329591639</c:v>
                </c:pt>
                <c:pt idx="8">
                  <c:v>13651145.241805822</c:v>
                </c:pt>
                <c:pt idx="9">
                  <c:v>13974448.728435451</c:v>
                </c:pt>
                <c:pt idx="10">
                  <c:v>26360513.491936132</c:v>
                </c:pt>
                <c:pt idx="11">
                  <c:v>24207130.389208965</c:v>
                </c:pt>
                <c:pt idx="12">
                  <c:v>24553834.151546288</c:v>
                </c:pt>
                <c:pt idx="13">
                  <c:v>24105326.70245092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A-47E9-85E6-6DA0B1F3ACE6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[1]raw!$F$264:$F$277</c:f>
              <c:numCache>
                <c:formatCode>General</c:formatCode>
                <c:ptCount val="14"/>
                <c:pt idx="0">
                  <c:v>0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68</c:v>
                </c:pt>
                <c:pt idx="5">
                  <c:v>68</c:v>
                </c:pt>
                <c:pt idx="6">
                  <c:v>75.5</c:v>
                </c:pt>
                <c:pt idx="7">
                  <c:v>75.5</c:v>
                </c:pt>
                <c:pt idx="8">
                  <c:v>91</c:v>
                </c:pt>
                <c:pt idx="9">
                  <c:v>91</c:v>
                </c:pt>
                <c:pt idx="10">
                  <c:v>99.5</c:v>
                </c:pt>
                <c:pt idx="11">
                  <c:v>99.5</c:v>
                </c:pt>
                <c:pt idx="12">
                  <c:v>115.74999999999999</c:v>
                </c:pt>
                <c:pt idx="13">
                  <c:v>115.74999999999999</c:v>
                </c:pt>
              </c:numCache>
            </c:numRef>
          </c:xVal>
          <c:yVal>
            <c:numRef>
              <c:f>[1]raw!$K$264:$K$277</c:f>
              <c:numCache>
                <c:formatCode>General</c:formatCode>
                <c:ptCount val="14"/>
                <c:pt idx="0">
                  <c:v>14955.586959740673</c:v>
                </c:pt>
                <c:pt idx="1">
                  <c:v>174454.40042415046</c:v>
                </c:pt>
                <c:pt idx="2">
                  <c:v>169590.05731126427</c:v>
                </c:pt>
                <c:pt idx="3">
                  <c:v>148220.33992359569</c:v>
                </c:pt>
                <c:pt idx="4">
                  <c:v>2810874.0248033246</c:v>
                </c:pt>
                <c:pt idx="5">
                  <c:v>2534070.45329209</c:v>
                </c:pt>
                <c:pt idx="6">
                  <c:v>8867074.6863241438</c:v>
                </c:pt>
                <c:pt idx="7">
                  <c:v>9386687.9777671546</c:v>
                </c:pt>
                <c:pt idx="8">
                  <c:v>22694111.071663797</c:v>
                </c:pt>
                <c:pt idx="9">
                  <c:v>24071874.277091697</c:v>
                </c:pt>
                <c:pt idx="10">
                  <c:v>63613681.495548524</c:v>
                </c:pt>
                <c:pt idx="11">
                  <c:v>57532083.692918614</c:v>
                </c:pt>
                <c:pt idx="12">
                  <c:v>98828684.72008352</c:v>
                </c:pt>
                <c:pt idx="13">
                  <c:v>98488516.17659688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A-47E9-85E6-6DA0B1F3A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701056"/>
        <c:axId val="220702592"/>
      </c:scatterChart>
      <c:valAx>
        <c:axId val="2207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702592"/>
        <c:crosses val="autoZero"/>
        <c:crossBetween val="midCat"/>
      </c:valAx>
      <c:valAx>
        <c:axId val="22070259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7010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3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[1]raw!$I$15:$I$27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53348.757434566563</c:v>
                </c:pt>
                <c:pt idx="2">
                  <c:v>54940.704399284252</c:v>
                </c:pt>
                <c:pt idx="3">
                  <c:v>51959.351941127388</c:v>
                </c:pt>
                <c:pt idx="4">
                  <c:v>36028.258043953581</c:v>
                </c:pt>
                <c:pt idx="5">
                  <c:v>66862.664902866265</c:v>
                </c:pt>
                <c:pt idx="6">
                  <c:v>60925.220305308801</c:v>
                </c:pt>
                <c:pt idx="7">
                  <c:v>1055595.2006880478</c:v>
                </c:pt>
                <c:pt idx="8">
                  <c:v>429689.71006395639</c:v>
                </c:pt>
                <c:pt idx="9">
                  <c:v>7815773.1165809426</c:v>
                </c:pt>
                <c:pt idx="10">
                  <c:v>8760258.088899089</c:v>
                </c:pt>
                <c:pt idx="11">
                  <c:v>5649655.4345394308</c:v>
                </c:pt>
                <c:pt idx="12">
                  <c:v>21720530.212394126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95-46B3-B573-F7CDA12344F4}"/>
            </c:ext>
          </c:extLst>
        </c:ser>
        <c:ser>
          <c:idx val="4"/>
          <c:order val="4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[1]raw!$J$15:$J$27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27689.687020109632</c:v>
                </c:pt>
                <c:pt idx="2">
                  <c:v>29827.252763447104</c:v>
                </c:pt>
                <c:pt idx="3">
                  <c:v>28265.006757107087</c:v>
                </c:pt>
                <c:pt idx="4">
                  <c:v>16381.059521680927</c:v>
                </c:pt>
                <c:pt idx="5">
                  <c:v>22349.46415771206</c:v>
                </c:pt>
                <c:pt idx="6">
                  <c:v>20716.797878529462</c:v>
                </c:pt>
                <c:pt idx="7">
                  <c:v>499179.37687029643</c:v>
                </c:pt>
                <c:pt idx="8">
                  <c:v>287395.46349142143</c:v>
                </c:pt>
                <c:pt idx="9">
                  <c:v>2436323.7050171923</c:v>
                </c:pt>
                <c:pt idx="10">
                  <c:v>2799004.2967842072</c:v>
                </c:pt>
                <c:pt idx="11">
                  <c:v>2325123.1294429731</c:v>
                </c:pt>
                <c:pt idx="12">
                  <c:v>10753161.273784686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95-46B3-B573-F7CDA12344F4}"/>
            </c:ext>
          </c:extLst>
        </c:ser>
        <c:ser>
          <c:idx val="5"/>
          <c:order val="5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[1]raw!$K$15:$K$27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25659.070414456928</c:v>
                </c:pt>
                <c:pt idx="2">
                  <c:v>25113.451635837144</c:v>
                </c:pt>
                <c:pt idx="3">
                  <c:v>23694.345184020305</c:v>
                </c:pt>
                <c:pt idx="4">
                  <c:v>19647.198522272654</c:v>
                </c:pt>
                <c:pt idx="5">
                  <c:v>44513.200745154201</c:v>
                </c:pt>
                <c:pt idx="6">
                  <c:v>40208.422426779325</c:v>
                </c:pt>
                <c:pt idx="7">
                  <c:v>556415.8238177509</c:v>
                </c:pt>
                <c:pt idx="8">
                  <c:v>142294.24657253502</c:v>
                </c:pt>
                <c:pt idx="9">
                  <c:v>5379449.4115637504</c:v>
                </c:pt>
                <c:pt idx="10">
                  <c:v>5961253.7921148818</c:v>
                </c:pt>
                <c:pt idx="11">
                  <c:v>3324532.3050964577</c:v>
                </c:pt>
                <c:pt idx="12">
                  <c:v>10967368.938609442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95-46B3-B573-F7CDA12344F4}"/>
            </c:ext>
          </c:extLst>
        </c:ser>
        <c:ser>
          <c:idx val="0"/>
          <c:order val="0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[1]raw!$I$15:$I$27</c:f>
              <c:numCache>
                <c:formatCode>General</c:formatCode>
                <c:ptCount val="13"/>
                <c:pt idx="0">
                  <c:v>35189.916214969933</c:v>
                </c:pt>
                <c:pt idx="1">
                  <c:v>53348.757434566563</c:v>
                </c:pt>
                <c:pt idx="2">
                  <c:v>54940.704399284252</c:v>
                </c:pt>
                <c:pt idx="3">
                  <c:v>51959.351941127388</c:v>
                </c:pt>
                <c:pt idx="4">
                  <c:v>36028.258043953581</c:v>
                </c:pt>
                <c:pt idx="5">
                  <c:v>66862.664902866265</c:v>
                </c:pt>
                <c:pt idx="6">
                  <c:v>60925.220305308801</c:v>
                </c:pt>
                <c:pt idx="7">
                  <c:v>1055595.2006880478</c:v>
                </c:pt>
                <c:pt idx="8">
                  <c:v>429689.71006395639</c:v>
                </c:pt>
                <c:pt idx="9">
                  <c:v>7815773.1165809426</c:v>
                </c:pt>
                <c:pt idx="10">
                  <c:v>8760258.088899089</c:v>
                </c:pt>
                <c:pt idx="11">
                  <c:v>5649655.4345394308</c:v>
                </c:pt>
                <c:pt idx="12">
                  <c:v>21720530.212394126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95-46B3-B573-F7CDA12344F4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[1]raw!$J$15:$J$27</c:f>
              <c:numCache>
                <c:formatCode>General</c:formatCode>
                <c:ptCount val="13"/>
                <c:pt idx="0">
                  <c:v>18211.082309193927</c:v>
                </c:pt>
                <c:pt idx="1">
                  <c:v>27689.687020109632</c:v>
                </c:pt>
                <c:pt idx="2">
                  <c:v>29827.252763447104</c:v>
                </c:pt>
                <c:pt idx="3">
                  <c:v>28265.006757107087</c:v>
                </c:pt>
                <c:pt idx="4">
                  <c:v>16381.059521680927</c:v>
                </c:pt>
                <c:pt idx="5">
                  <c:v>22349.46415771206</c:v>
                </c:pt>
                <c:pt idx="6">
                  <c:v>20716.797878529462</c:v>
                </c:pt>
                <c:pt idx="7">
                  <c:v>499179.37687029643</c:v>
                </c:pt>
                <c:pt idx="8">
                  <c:v>287395.46349142143</c:v>
                </c:pt>
                <c:pt idx="9">
                  <c:v>2436323.7050171923</c:v>
                </c:pt>
                <c:pt idx="10">
                  <c:v>2799004.2967842072</c:v>
                </c:pt>
                <c:pt idx="11">
                  <c:v>2325123.1294429731</c:v>
                </c:pt>
                <c:pt idx="12">
                  <c:v>10753161.273784686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95-46B3-B573-F7CDA12344F4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[1]raw!$F$15:$F$27</c:f>
              <c:numCache>
                <c:formatCode>General</c:formatCode>
                <c:ptCount val="13"/>
                <c:pt idx="0">
                  <c:v>0</c:v>
                </c:pt>
                <c:pt idx="1">
                  <c:v>21.000000000000004</c:v>
                </c:pt>
                <c:pt idx="2">
                  <c:v>21.000000000000004</c:v>
                </c:pt>
                <c:pt idx="3">
                  <c:v>28.000000000000007</c:v>
                </c:pt>
                <c:pt idx="4">
                  <c:v>28.000000000000007</c:v>
                </c:pt>
                <c:pt idx="5">
                  <c:v>46.000000000000007</c:v>
                </c:pt>
                <c:pt idx="6">
                  <c:v>46.000000000000007</c:v>
                </c:pt>
                <c:pt idx="7">
                  <c:v>69.5</c:v>
                </c:pt>
                <c:pt idx="8">
                  <c:v>69.5</c:v>
                </c:pt>
                <c:pt idx="9">
                  <c:v>91</c:v>
                </c:pt>
                <c:pt idx="10">
                  <c:v>91</c:v>
                </c:pt>
                <c:pt idx="11">
                  <c:v>99</c:v>
                </c:pt>
                <c:pt idx="12">
                  <c:v>99</c:v>
                </c:pt>
              </c:numCache>
            </c:numRef>
          </c:xVal>
          <c:yVal>
            <c:numRef>
              <c:f>[1]raw!$K$15:$K$27</c:f>
              <c:numCache>
                <c:formatCode>General</c:formatCode>
                <c:ptCount val="13"/>
                <c:pt idx="0">
                  <c:v>16978.833905776002</c:v>
                </c:pt>
                <c:pt idx="1">
                  <c:v>25659.070414456928</c:v>
                </c:pt>
                <c:pt idx="2">
                  <c:v>25113.451635837144</c:v>
                </c:pt>
                <c:pt idx="3">
                  <c:v>23694.345184020305</c:v>
                </c:pt>
                <c:pt idx="4">
                  <c:v>19647.198522272654</c:v>
                </c:pt>
                <c:pt idx="5">
                  <c:v>44513.200745154201</c:v>
                </c:pt>
                <c:pt idx="6">
                  <c:v>40208.422426779325</c:v>
                </c:pt>
                <c:pt idx="7">
                  <c:v>556415.8238177509</c:v>
                </c:pt>
                <c:pt idx="8">
                  <c:v>142294.24657253502</c:v>
                </c:pt>
                <c:pt idx="9">
                  <c:v>5379449.4115637504</c:v>
                </c:pt>
                <c:pt idx="10">
                  <c:v>5961253.7921148818</c:v>
                </c:pt>
                <c:pt idx="11">
                  <c:v>3324532.3050964577</c:v>
                </c:pt>
                <c:pt idx="12">
                  <c:v>10967368.938609442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095-46B3-B573-F7CDA1234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216320"/>
        <c:axId val="218217856"/>
      </c:scatterChart>
      <c:valAx>
        <c:axId val="2182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217856"/>
        <c:crosses val="autoZero"/>
        <c:crossBetween val="midCat"/>
      </c:valAx>
      <c:valAx>
        <c:axId val="218217856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216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3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[1]raw!$I$346:$I$362</c:f>
              <c:numCache>
                <c:formatCode>General</c:formatCode>
                <c:ptCount val="17"/>
                <c:pt idx="0">
                  <c:v>32860.804653972926</c:v>
                </c:pt>
                <c:pt idx="1">
                  <c:v>92006.388974698493</c:v>
                </c:pt>
                <c:pt idx="2">
                  <c:v>109189.8384905752</c:v>
                </c:pt>
                <c:pt idx="3">
                  <c:v>208259.04167977109</c:v>
                </c:pt>
                <c:pt idx="4">
                  <c:v>266122.13638766657</c:v>
                </c:pt>
                <c:pt idx="5">
                  <c:v>1702315.659150948</c:v>
                </c:pt>
                <c:pt idx="6">
                  <c:v>1456380.8605595301</c:v>
                </c:pt>
                <c:pt idx="7">
                  <c:v>3903832.4797584875</c:v>
                </c:pt>
                <c:pt idx="8">
                  <c:v>3002516.8676412357</c:v>
                </c:pt>
                <c:pt idx="9">
                  <c:v>7066461.4224497667</c:v>
                </c:pt>
                <c:pt idx="10">
                  <c:v>6769396.8244782677</c:v>
                </c:pt>
                <c:pt idx="11">
                  <c:v>19146047.926322334</c:v>
                </c:pt>
                <c:pt idx="12">
                  <c:v>25546307.950526182</c:v>
                </c:pt>
                <c:pt idx="13">
                  <c:v>43361636.028793693</c:v>
                </c:pt>
                <c:pt idx="14">
                  <c:v>53519787.711001813</c:v>
                </c:pt>
                <c:pt idx="15">
                  <c:v>102825176.74809827</c:v>
                </c:pt>
                <c:pt idx="16">
                  <c:v>93224377.282648176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02-4D93-8273-2F837D8F3A20}"/>
            </c:ext>
          </c:extLst>
        </c:ser>
        <c:ser>
          <c:idx val="4"/>
          <c:order val="4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[1]raw!$J$346:$J$362</c:f>
              <c:numCache>
                <c:formatCode>General</c:formatCode>
                <c:ptCount val="17"/>
                <c:pt idx="0">
                  <c:v>19367.884271235624</c:v>
                </c:pt>
                <c:pt idx="1">
                  <c:v>40354.65630590175</c:v>
                </c:pt>
                <c:pt idx="2">
                  <c:v>49897.864276533321</c:v>
                </c:pt>
                <c:pt idx="3">
                  <c:v>110189.57993566524</c:v>
                </c:pt>
                <c:pt idx="4">
                  <c:v>149078.34900996403</c:v>
                </c:pt>
                <c:pt idx="5">
                  <c:v>898172.0686649055</c:v>
                </c:pt>
                <c:pt idx="6">
                  <c:v>787313.03444345831</c:v>
                </c:pt>
                <c:pt idx="7">
                  <c:v>1261303.498060728</c:v>
                </c:pt>
                <c:pt idx="8">
                  <c:v>1061435.4429080735</c:v>
                </c:pt>
                <c:pt idx="9">
                  <c:v>1857933.803696967</c:v>
                </c:pt>
                <c:pt idx="10">
                  <c:v>1745714.7594195299</c:v>
                </c:pt>
                <c:pt idx="11">
                  <c:v>5797933.9100363087</c:v>
                </c:pt>
                <c:pt idx="12">
                  <c:v>8353350.7274102066</c:v>
                </c:pt>
                <c:pt idx="13">
                  <c:v>16157978.739096314</c:v>
                </c:pt>
                <c:pt idx="14">
                  <c:v>18994883.656976223</c:v>
                </c:pt>
                <c:pt idx="15">
                  <c:v>28022623.017457679</c:v>
                </c:pt>
                <c:pt idx="16">
                  <c:v>29011655.681951076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02-4D93-8273-2F837D8F3A20}"/>
            </c:ext>
          </c:extLst>
        </c:ser>
        <c:ser>
          <c:idx val="5"/>
          <c:order val="5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[1]raw!$K$346:$K$362</c:f>
              <c:numCache>
                <c:formatCode>General</c:formatCode>
                <c:ptCount val="17"/>
                <c:pt idx="0">
                  <c:v>13385.808931275329</c:v>
                </c:pt>
                <c:pt idx="1">
                  <c:v>38547.513849253352</c:v>
                </c:pt>
                <c:pt idx="2">
                  <c:v>54460.023851507474</c:v>
                </c:pt>
                <c:pt idx="3">
                  <c:v>84572.483086852837</c:v>
                </c:pt>
                <c:pt idx="4">
                  <c:v>103884.4012556977</c:v>
                </c:pt>
                <c:pt idx="5">
                  <c:v>787984.32627499558</c:v>
                </c:pt>
                <c:pt idx="6">
                  <c:v>654821.45930039231</c:v>
                </c:pt>
                <c:pt idx="7">
                  <c:v>2612560.1345680668</c:v>
                </c:pt>
                <c:pt idx="8">
                  <c:v>1915836.692601891</c:v>
                </c:pt>
                <c:pt idx="9">
                  <c:v>5141874.2746870713</c:v>
                </c:pt>
                <c:pt idx="10">
                  <c:v>4964383.0459462637</c:v>
                </c:pt>
                <c:pt idx="11">
                  <c:v>13253213.018874725</c:v>
                </c:pt>
                <c:pt idx="12">
                  <c:v>17077015.801025994</c:v>
                </c:pt>
                <c:pt idx="13">
                  <c:v>26860488.766234726</c:v>
                </c:pt>
                <c:pt idx="14">
                  <c:v>34033561.629262544</c:v>
                </c:pt>
                <c:pt idx="15">
                  <c:v>74102714.534886017</c:v>
                </c:pt>
                <c:pt idx="16">
                  <c:v>63761971.341123976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02-4D93-8273-2F837D8F3A20}"/>
            </c:ext>
          </c:extLst>
        </c:ser>
        <c:ser>
          <c:idx val="0"/>
          <c:order val="0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[1]raw!$I$346:$I$362</c:f>
              <c:numCache>
                <c:formatCode>General</c:formatCode>
                <c:ptCount val="17"/>
                <c:pt idx="0">
                  <c:v>32860.804653972926</c:v>
                </c:pt>
                <c:pt idx="1">
                  <c:v>92006.388974698493</c:v>
                </c:pt>
                <c:pt idx="2">
                  <c:v>109189.8384905752</c:v>
                </c:pt>
                <c:pt idx="3">
                  <c:v>208259.04167977109</c:v>
                </c:pt>
                <c:pt idx="4">
                  <c:v>266122.13638766657</c:v>
                </c:pt>
                <c:pt idx="5">
                  <c:v>1702315.659150948</c:v>
                </c:pt>
                <c:pt idx="6">
                  <c:v>1456380.8605595301</c:v>
                </c:pt>
                <c:pt idx="7">
                  <c:v>3903832.4797584875</c:v>
                </c:pt>
                <c:pt idx="8">
                  <c:v>3002516.8676412357</c:v>
                </c:pt>
                <c:pt idx="9">
                  <c:v>7066461.4224497667</c:v>
                </c:pt>
                <c:pt idx="10">
                  <c:v>6769396.8244782677</c:v>
                </c:pt>
                <c:pt idx="11">
                  <c:v>19146047.926322334</c:v>
                </c:pt>
                <c:pt idx="12">
                  <c:v>25546307.950526182</c:v>
                </c:pt>
                <c:pt idx="13">
                  <c:v>43361636.028793693</c:v>
                </c:pt>
                <c:pt idx="14">
                  <c:v>53519787.711001813</c:v>
                </c:pt>
                <c:pt idx="15">
                  <c:v>102825176.74809827</c:v>
                </c:pt>
                <c:pt idx="16">
                  <c:v>93224377.282648176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02-4D93-8273-2F837D8F3A20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[1]raw!$J$346:$J$362</c:f>
              <c:numCache>
                <c:formatCode>General</c:formatCode>
                <c:ptCount val="17"/>
                <c:pt idx="0">
                  <c:v>19367.884271235624</c:v>
                </c:pt>
                <c:pt idx="1">
                  <c:v>40354.65630590175</c:v>
                </c:pt>
                <c:pt idx="2">
                  <c:v>49897.864276533321</c:v>
                </c:pt>
                <c:pt idx="3">
                  <c:v>110189.57993566524</c:v>
                </c:pt>
                <c:pt idx="4">
                  <c:v>149078.34900996403</c:v>
                </c:pt>
                <c:pt idx="5">
                  <c:v>898172.0686649055</c:v>
                </c:pt>
                <c:pt idx="6">
                  <c:v>787313.03444345831</c:v>
                </c:pt>
                <c:pt idx="7">
                  <c:v>1261303.498060728</c:v>
                </c:pt>
                <c:pt idx="8">
                  <c:v>1061435.4429080735</c:v>
                </c:pt>
                <c:pt idx="9">
                  <c:v>1857933.803696967</c:v>
                </c:pt>
                <c:pt idx="10">
                  <c:v>1745714.7594195299</c:v>
                </c:pt>
                <c:pt idx="11">
                  <c:v>5797933.9100363087</c:v>
                </c:pt>
                <c:pt idx="12">
                  <c:v>8353350.7274102066</c:v>
                </c:pt>
                <c:pt idx="13">
                  <c:v>16157978.739096314</c:v>
                </c:pt>
                <c:pt idx="14">
                  <c:v>18994883.656976223</c:v>
                </c:pt>
                <c:pt idx="15">
                  <c:v>28022623.017457679</c:v>
                </c:pt>
                <c:pt idx="16">
                  <c:v>29011655.681951076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802-4D93-8273-2F837D8F3A20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[1]raw!$F$346:$F$362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[1]raw!$K$346:$K$362</c:f>
              <c:numCache>
                <c:formatCode>General</c:formatCode>
                <c:ptCount val="17"/>
                <c:pt idx="0">
                  <c:v>13385.808931275329</c:v>
                </c:pt>
                <c:pt idx="1">
                  <c:v>38547.513849253352</c:v>
                </c:pt>
                <c:pt idx="2">
                  <c:v>54460.023851507474</c:v>
                </c:pt>
                <c:pt idx="3">
                  <c:v>84572.483086852837</c:v>
                </c:pt>
                <c:pt idx="4">
                  <c:v>103884.4012556977</c:v>
                </c:pt>
                <c:pt idx="5">
                  <c:v>787984.32627499558</c:v>
                </c:pt>
                <c:pt idx="6">
                  <c:v>654821.45930039231</c:v>
                </c:pt>
                <c:pt idx="7">
                  <c:v>2612560.1345680668</c:v>
                </c:pt>
                <c:pt idx="8">
                  <c:v>1915836.692601891</c:v>
                </c:pt>
                <c:pt idx="9">
                  <c:v>5141874.2746870713</c:v>
                </c:pt>
                <c:pt idx="10">
                  <c:v>4964383.0459462637</c:v>
                </c:pt>
                <c:pt idx="11">
                  <c:v>13253213.018874725</c:v>
                </c:pt>
                <c:pt idx="12">
                  <c:v>17077015.801025994</c:v>
                </c:pt>
                <c:pt idx="13">
                  <c:v>26860488.766234726</c:v>
                </c:pt>
                <c:pt idx="14">
                  <c:v>34033561.629262544</c:v>
                </c:pt>
                <c:pt idx="15">
                  <c:v>74102714.534886017</c:v>
                </c:pt>
                <c:pt idx="16">
                  <c:v>63761971.341123976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02-4D93-8273-2F837D8F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30624"/>
        <c:axId val="218332160"/>
      </c:scatterChart>
      <c:valAx>
        <c:axId val="218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332160"/>
        <c:crosses val="autoZero"/>
        <c:crossBetween val="midCat"/>
      </c:valAx>
      <c:valAx>
        <c:axId val="218332160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330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[1]raw!$F$329:$F$345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[1]raw!$I$329:$I$345</c:f>
              <c:numCache>
                <c:formatCode>General</c:formatCode>
                <c:ptCount val="17"/>
                <c:pt idx="0">
                  <c:v>33582.116322048387</c:v>
                </c:pt>
                <c:pt idx="1">
                  <c:v>93572.455540848488</c:v>
                </c:pt>
                <c:pt idx="2">
                  <c:v>93256.562997480985</c:v>
                </c:pt>
                <c:pt idx="3">
                  <c:v>288239.83855588728</c:v>
                </c:pt>
                <c:pt idx="4">
                  <c:v>326913.32375890028</c:v>
                </c:pt>
                <c:pt idx="5">
                  <c:v>1207021.4939498373</c:v>
                </c:pt>
                <c:pt idx="6">
                  <c:v>1507635.3866069124</c:v>
                </c:pt>
                <c:pt idx="7">
                  <c:v>3330906.4378101365</c:v>
                </c:pt>
                <c:pt idx="8">
                  <c:v>2643475.2910992512</c:v>
                </c:pt>
                <c:pt idx="9">
                  <c:v>5128641.4178583687</c:v>
                </c:pt>
                <c:pt idx="10">
                  <c:v>5223077.6307948679</c:v>
                </c:pt>
                <c:pt idx="11">
                  <c:v>16458598.579705827</c:v>
                </c:pt>
                <c:pt idx="12">
                  <c:v>20146336.898079872</c:v>
                </c:pt>
                <c:pt idx="13">
                  <c:v>38959138.883403562</c:v>
                </c:pt>
                <c:pt idx="14">
                  <c:v>33977233.123463504</c:v>
                </c:pt>
                <c:pt idx="15">
                  <c:v>105175107.89448504</c:v>
                </c:pt>
                <c:pt idx="16">
                  <c:v>86835218.945191041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53-426D-BF8E-87A8C2991F87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[1]raw!$F$329:$F$345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[1]raw!$J$329:$J$345</c:f>
              <c:numCache>
                <c:formatCode>General</c:formatCode>
                <c:ptCount val="17"/>
                <c:pt idx="0">
                  <c:v>17909.970784086971</c:v>
                </c:pt>
                <c:pt idx="1">
                  <c:v>41589.363986189637</c:v>
                </c:pt>
                <c:pt idx="2">
                  <c:v>45164.009629619606</c:v>
                </c:pt>
                <c:pt idx="3">
                  <c:v>177733.38010615556</c:v>
                </c:pt>
                <c:pt idx="4">
                  <c:v>201632.41245276865</c:v>
                </c:pt>
                <c:pt idx="5">
                  <c:v>498969.47367729823</c:v>
                </c:pt>
                <c:pt idx="6">
                  <c:v>608574.48712303233</c:v>
                </c:pt>
                <c:pt idx="7">
                  <c:v>907798.75657191838</c:v>
                </c:pt>
                <c:pt idx="8">
                  <c:v>747052.60168663482</c:v>
                </c:pt>
                <c:pt idx="9">
                  <c:v>1226494.6907417779</c:v>
                </c:pt>
                <c:pt idx="10">
                  <c:v>1218096.4064037341</c:v>
                </c:pt>
                <c:pt idx="11">
                  <c:v>5284971.4474259717</c:v>
                </c:pt>
                <c:pt idx="12">
                  <c:v>7459057.9102172516</c:v>
                </c:pt>
                <c:pt idx="13">
                  <c:v>15779732.079615589</c:v>
                </c:pt>
                <c:pt idx="14">
                  <c:v>13694869.784173127</c:v>
                </c:pt>
                <c:pt idx="15">
                  <c:v>32273725.63040027</c:v>
                </c:pt>
                <c:pt idx="16">
                  <c:v>28231695.148104757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53-426D-BF8E-87A8C2991F87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[1]raw!$F$329:$F$345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[1]raw!$K$329:$K$345</c:f>
              <c:numCache>
                <c:formatCode>General</c:formatCode>
                <c:ptCount val="17"/>
                <c:pt idx="0">
                  <c:v>15560.237820086712</c:v>
                </c:pt>
                <c:pt idx="1">
                  <c:v>44531.728891190091</c:v>
                </c:pt>
                <c:pt idx="2">
                  <c:v>38998.683451800091</c:v>
                </c:pt>
                <c:pt idx="3">
                  <c:v>101866.90189951249</c:v>
                </c:pt>
                <c:pt idx="4">
                  <c:v>109796.3383663991</c:v>
                </c:pt>
                <c:pt idx="5">
                  <c:v>692054.41260644794</c:v>
                </c:pt>
                <c:pt idx="6">
                  <c:v>877950.1383768766</c:v>
                </c:pt>
                <c:pt idx="7">
                  <c:v>2396410.4495900911</c:v>
                </c:pt>
                <c:pt idx="8">
                  <c:v>1870807.4246489317</c:v>
                </c:pt>
                <c:pt idx="9">
                  <c:v>3859982.2316894876</c:v>
                </c:pt>
                <c:pt idx="10">
                  <c:v>3967942.4779458633</c:v>
                </c:pt>
                <c:pt idx="11">
                  <c:v>11099739.431457419</c:v>
                </c:pt>
                <c:pt idx="12">
                  <c:v>12590337.066354902</c:v>
                </c:pt>
                <c:pt idx="13">
                  <c:v>23050745.712159161</c:v>
                </c:pt>
                <c:pt idx="14">
                  <c:v>19988102.989000361</c:v>
                </c:pt>
                <c:pt idx="15">
                  <c:v>72219929.589878514</c:v>
                </c:pt>
                <c:pt idx="16">
                  <c:v>58162382.846076719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53-426D-BF8E-87A8C2991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48928"/>
        <c:axId val="218236032"/>
      </c:scatterChart>
      <c:valAx>
        <c:axId val="2183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236032"/>
        <c:crosses val="autoZero"/>
        <c:crossBetween val="midCat"/>
      </c:valAx>
      <c:valAx>
        <c:axId val="21823603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348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[1]raw!$F$312:$F$328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[1]raw!$I$312:$I$328</c:f>
              <c:numCache>
                <c:formatCode>General</c:formatCode>
                <c:ptCount val="17"/>
                <c:pt idx="0">
                  <c:v>34387.203716397962</c:v>
                </c:pt>
                <c:pt idx="1">
                  <c:v>78297.98180870607</c:v>
                </c:pt>
                <c:pt idx="2">
                  <c:v>79905.229507238197</c:v>
                </c:pt>
                <c:pt idx="3">
                  <c:v>103852.82240290237</c:v>
                </c:pt>
                <c:pt idx="4">
                  <c:v>104677.38291118793</c:v>
                </c:pt>
                <c:pt idx="5">
                  <c:v>149654.80218277857</c:v>
                </c:pt>
                <c:pt idx="6">
                  <c:v>232541.61131003234</c:v>
                </c:pt>
                <c:pt idx="7">
                  <c:v>595381.21422733972</c:v>
                </c:pt>
                <c:pt idx="8">
                  <c:v>466217.91410063265</c:v>
                </c:pt>
                <c:pt idx="9">
                  <c:v>1367655.3421086285</c:v>
                </c:pt>
                <c:pt idx="10">
                  <c:v>745123.05273128964</c:v>
                </c:pt>
                <c:pt idx="11">
                  <c:v>7205188.3832324669</c:v>
                </c:pt>
                <c:pt idx="12">
                  <c:v>6746410.2725812253</c:v>
                </c:pt>
                <c:pt idx="13">
                  <c:v>12287756.734814387</c:v>
                </c:pt>
                <c:pt idx="14">
                  <c:v>13077089.977049993</c:v>
                </c:pt>
                <c:pt idx="15">
                  <c:v>43204427.393413432</c:v>
                </c:pt>
                <c:pt idx="16">
                  <c:v>47741159.525673278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0C-48F7-86D4-820A4F5DF4BF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[1]raw!$F$312:$F$328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[1]raw!$J$312:$J$328</c:f>
              <c:numCache>
                <c:formatCode>General</c:formatCode>
                <c:ptCount val="17"/>
                <c:pt idx="0">
                  <c:v>20063.297741394203</c:v>
                </c:pt>
                <c:pt idx="1">
                  <c:v>40470.489364388523</c:v>
                </c:pt>
                <c:pt idx="2">
                  <c:v>40347.955716846947</c:v>
                </c:pt>
                <c:pt idx="3">
                  <c:v>45267.819694583224</c:v>
                </c:pt>
                <c:pt idx="4">
                  <c:v>43808.169801724413</c:v>
                </c:pt>
                <c:pt idx="5">
                  <c:v>49817.656369456883</c:v>
                </c:pt>
                <c:pt idx="6">
                  <c:v>116341.38989993816</c:v>
                </c:pt>
                <c:pt idx="7">
                  <c:v>399133.09334422089</c:v>
                </c:pt>
                <c:pt idx="8">
                  <c:v>293176.67910183873</c:v>
                </c:pt>
                <c:pt idx="9">
                  <c:v>710813.39071345341</c:v>
                </c:pt>
                <c:pt idx="10">
                  <c:v>497183.40864029713</c:v>
                </c:pt>
                <c:pt idx="11">
                  <c:v>1840501.9471895555</c:v>
                </c:pt>
                <c:pt idx="12">
                  <c:v>1802500.3628121165</c:v>
                </c:pt>
                <c:pt idx="13">
                  <c:v>3521175.9199395664</c:v>
                </c:pt>
                <c:pt idx="14">
                  <c:v>3821870.6846907292</c:v>
                </c:pt>
                <c:pt idx="15">
                  <c:v>20780619.026522052</c:v>
                </c:pt>
                <c:pt idx="16">
                  <c:v>23187201.339216646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0C-48F7-86D4-820A4F5DF4BF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[1]raw!$F$312:$F$328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[1]raw!$K$312:$K$328</c:f>
              <c:numCache>
                <c:formatCode>General</c:formatCode>
                <c:ptCount val="17"/>
                <c:pt idx="0">
                  <c:v>14210.321755564049</c:v>
                </c:pt>
                <c:pt idx="1">
                  <c:v>28211.534362883598</c:v>
                </c:pt>
                <c:pt idx="2">
                  <c:v>27093.231745155659</c:v>
                </c:pt>
                <c:pt idx="3">
                  <c:v>46190.2259732819</c:v>
                </c:pt>
                <c:pt idx="4">
                  <c:v>49402.018527185646</c:v>
                </c:pt>
                <c:pt idx="5">
                  <c:v>72840.99850874189</c:v>
                </c:pt>
                <c:pt idx="6">
                  <c:v>106791.12089348724</c:v>
                </c:pt>
                <c:pt idx="7">
                  <c:v>178743.50457345002</c:v>
                </c:pt>
                <c:pt idx="8">
                  <c:v>163020.58590999219</c:v>
                </c:pt>
                <c:pt idx="9">
                  <c:v>644075.83914277924</c:v>
                </c:pt>
                <c:pt idx="10">
                  <c:v>236976.08401498699</c:v>
                </c:pt>
                <c:pt idx="11">
                  <c:v>5293531.552045878</c:v>
                </c:pt>
                <c:pt idx="12">
                  <c:v>4873540.5352215795</c:v>
                </c:pt>
                <c:pt idx="13">
                  <c:v>8717585.3916627206</c:v>
                </c:pt>
                <c:pt idx="14">
                  <c:v>9202296.9299678989</c:v>
                </c:pt>
                <c:pt idx="15">
                  <c:v>22264744.12674458</c:v>
                </c:pt>
                <c:pt idx="16">
                  <c:v>24370426.55376387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0C-48F7-86D4-820A4F5D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262912"/>
        <c:axId val="218264704"/>
      </c:scatterChart>
      <c:valAx>
        <c:axId val="2182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264704"/>
        <c:crosses val="autoZero"/>
        <c:crossBetween val="midCat"/>
      </c:valAx>
      <c:valAx>
        <c:axId val="218264704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262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[1]raw!$F$295:$F$311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[1]raw!$I$295:$I$311</c:f>
              <c:numCache>
                <c:formatCode>General</c:formatCode>
                <c:ptCount val="17"/>
                <c:pt idx="0">
                  <c:v>32150.634596006621</c:v>
                </c:pt>
                <c:pt idx="1">
                  <c:v>62614.997605436583</c:v>
                </c:pt>
                <c:pt idx="2">
                  <c:v>72238.642634169868</c:v>
                </c:pt>
                <c:pt idx="3">
                  <c:v>96880.009938886651</c:v>
                </c:pt>
                <c:pt idx="4">
                  <c:v>87001.094454120917</c:v>
                </c:pt>
                <c:pt idx="5">
                  <c:v>355386.57889016502</c:v>
                </c:pt>
                <c:pt idx="6">
                  <c:v>282328.03366166016</c:v>
                </c:pt>
                <c:pt idx="7">
                  <c:v>555064.35721330391</c:v>
                </c:pt>
                <c:pt idx="8">
                  <c:v>773729.46492784459</c:v>
                </c:pt>
                <c:pt idx="9">
                  <c:v>1359454.1678442287</c:v>
                </c:pt>
                <c:pt idx="10">
                  <c:v>590880.452103424</c:v>
                </c:pt>
                <c:pt idx="11">
                  <c:v>2681691.4236623398</c:v>
                </c:pt>
                <c:pt idx="12">
                  <c:v>4936653.6885285033</c:v>
                </c:pt>
                <c:pt idx="13">
                  <c:v>15936583.120584369</c:v>
                </c:pt>
                <c:pt idx="14">
                  <c:v>17576094.153144732</c:v>
                </c:pt>
                <c:pt idx="15">
                  <c:v>44772451.912673727</c:v>
                </c:pt>
                <c:pt idx="16">
                  <c:v>48083683.975979693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6C-407B-9DF6-6480EDA04FD4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[1]raw!$F$295:$F$311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[1]raw!$J$295:$J$311</c:f>
              <c:numCache>
                <c:formatCode>General</c:formatCode>
                <c:ptCount val="17"/>
                <c:pt idx="0">
                  <c:v>19295.871726119447</c:v>
                </c:pt>
                <c:pt idx="1">
                  <c:v>34212.848024982202</c:v>
                </c:pt>
                <c:pt idx="2">
                  <c:v>39773.035890721141</c:v>
                </c:pt>
                <c:pt idx="3">
                  <c:v>47878.299512031597</c:v>
                </c:pt>
                <c:pt idx="4">
                  <c:v>41396.502842810747</c:v>
                </c:pt>
                <c:pt idx="5">
                  <c:v>212840.21577914804</c:v>
                </c:pt>
                <c:pt idx="6">
                  <c:v>162465.17983012379</c:v>
                </c:pt>
                <c:pt idx="7">
                  <c:v>353764.55217836477</c:v>
                </c:pt>
                <c:pt idx="8">
                  <c:v>474186.05359225592</c:v>
                </c:pt>
                <c:pt idx="9">
                  <c:v>621802.38078464533</c:v>
                </c:pt>
                <c:pt idx="10">
                  <c:v>344766.0688717757</c:v>
                </c:pt>
                <c:pt idx="11">
                  <c:v>718496.73833895463</c:v>
                </c:pt>
                <c:pt idx="12">
                  <c:v>1185384.4419834756</c:v>
                </c:pt>
                <c:pt idx="13">
                  <c:v>5238239.7001557313</c:v>
                </c:pt>
                <c:pt idx="14">
                  <c:v>5907817.0372463018</c:v>
                </c:pt>
                <c:pt idx="15">
                  <c:v>20501281.322263692</c:v>
                </c:pt>
                <c:pt idx="16">
                  <c:v>21842157.046832092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6C-407B-9DF6-6480EDA04FD4}"/>
            </c:ext>
          </c:extLst>
        </c:ser>
        <c:ser>
          <c:idx val="2"/>
          <c:order val="2"/>
          <c:spPr>
            <a:ln w="19050">
              <a:noFill/>
            </a:ln>
          </c:spPr>
          <c:xVal>
            <c:numRef>
              <c:f>[1]raw!$F$295:$F$311</c:f>
              <c:numCache>
                <c:formatCode>General</c:formatCode>
                <c:ptCount val="17"/>
                <c:pt idx="0">
                  <c:v>0</c:v>
                </c:pt>
                <c:pt idx="1">
                  <c:v>42.250000000000007</c:v>
                </c:pt>
                <c:pt idx="2">
                  <c:v>42.250000000000007</c:v>
                </c:pt>
                <c:pt idx="3">
                  <c:v>51.75</c:v>
                </c:pt>
                <c:pt idx="4">
                  <c:v>51.75</c:v>
                </c:pt>
                <c:pt idx="5">
                  <c:v>65.5</c:v>
                </c:pt>
                <c:pt idx="6">
                  <c:v>65.5</c:v>
                </c:pt>
                <c:pt idx="7">
                  <c:v>72.25</c:v>
                </c:pt>
                <c:pt idx="8">
                  <c:v>72.25</c:v>
                </c:pt>
                <c:pt idx="9">
                  <c:v>78.5</c:v>
                </c:pt>
                <c:pt idx="10">
                  <c:v>78.5</c:v>
                </c:pt>
                <c:pt idx="11">
                  <c:v>92.5</c:v>
                </c:pt>
                <c:pt idx="12">
                  <c:v>92.5</c:v>
                </c:pt>
                <c:pt idx="13">
                  <c:v>102.24999999999999</c:v>
                </c:pt>
                <c:pt idx="14">
                  <c:v>102.24999999999999</c:v>
                </c:pt>
                <c:pt idx="15">
                  <c:v>114.5</c:v>
                </c:pt>
                <c:pt idx="16">
                  <c:v>114.5</c:v>
                </c:pt>
              </c:numCache>
            </c:numRef>
          </c:xVal>
          <c:yVal>
            <c:numRef>
              <c:f>[1]raw!$K$295:$K$311</c:f>
              <c:numCache>
                <c:formatCode>General</c:formatCode>
                <c:ptCount val="17"/>
                <c:pt idx="0">
                  <c:v>12771.255914750331</c:v>
                </c:pt>
                <c:pt idx="1">
                  <c:v>24966.776711241462</c:v>
                </c:pt>
                <c:pt idx="2">
                  <c:v>26160.517159187872</c:v>
                </c:pt>
                <c:pt idx="3">
                  <c:v>41705.679105801915</c:v>
                </c:pt>
                <c:pt idx="4">
                  <c:v>36069.765720929732</c:v>
                </c:pt>
                <c:pt idx="5">
                  <c:v>133105.71513090469</c:v>
                </c:pt>
                <c:pt idx="6">
                  <c:v>114142.80969606462</c:v>
                </c:pt>
                <c:pt idx="7">
                  <c:v>187573.1744443503</c:v>
                </c:pt>
                <c:pt idx="8">
                  <c:v>289611.44569604297</c:v>
                </c:pt>
                <c:pt idx="9">
                  <c:v>725229.91417273611</c:v>
                </c:pt>
                <c:pt idx="10">
                  <c:v>230907.13924573344</c:v>
                </c:pt>
                <c:pt idx="11">
                  <c:v>1939363.5260725964</c:v>
                </c:pt>
                <c:pt idx="12">
                  <c:v>3706096.0341059822</c:v>
                </c:pt>
                <c:pt idx="13">
                  <c:v>10630824.132928383</c:v>
                </c:pt>
                <c:pt idx="14">
                  <c:v>11579500.087687848</c:v>
                </c:pt>
                <c:pt idx="15">
                  <c:v>24078468.96414236</c:v>
                </c:pt>
                <c:pt idx="16">
                  <c:v>26048886.259107765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6C-407B-9DF6-6480EDA0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299776"/>
        <c:axId val="220079232"/>
      </c:scatterChart>
      <c:valAx>
        <c:axId val="2182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079232"/>
        <c:crosses val="autoZero"/>
        <c:crossBetween val="midCat"/>
      </c:valAx>
      <c:valAx>
        <c:axId val="220079232"/>
        <c:scaling>
          <c:logBase val="10"/>
          <c:orientation val="minMax"/>
          <c:min val="1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299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149</xdr:row>
      <xdr:rowOff>0</xdr:rowOff>
    </xdr:from>
    <xdr:to>
      <xdr:col>22</xdr:col>
      <xdr:colOff>304800</xdr:colOff>
      <xdr:row>163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0749B7-6BAE-4BEB-886B-FA1ADEFFB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109</xdr:row>
      <xdr:rowOff>0</xdr:rowOff>
    </xdr:from>
    <xdr:to>
      <xdr:col>22</xdr:col>
      <xdr:colOff>304800</xdr:colOff>
      <xdr:row>123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B05D99-01EC-4F8D-B5BA-B3E8059C6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209</xdr:row>
      <xdr:rowOff>0</xdr:rowOff>
    </xdr:from>
    <xdr:to>
      <xdr:col>22</xdr:col>
      <xdr:colOff>304800</xdr:colOff>
      <xdr:row>223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8EFE63-2553-42E4-9545-D0818360C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227</xdr:row>
      <xdr:rowOff>0</xdr:rowOff>
    </xdr:from>
    <xdr:to>
      <xdr:col>22</xdr:col>
      <xdr:colOff>304800</xdr:colOff>
      <xdr:row>241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805ED2-28F7-4DFE-A721-A8726E02F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290286</xdr:colOff>
      <xdr:row>12</xdr:row>
      <xdr:rowOff>45357</xdr:rowOff>
    </xdr:from>
    <xdr:to>
      <xdr:col>23</xdr:col>
      <xdr:colOff>144576</xdr:colOff>
      <xdr:row>24</xdr:row>
      <xdr:rowOff>187211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98B5403-DD22-4123-A7BA-0C31AE7B9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571501</xdr:colOff>
      <xdr:row>347</xdr:row>
      <xdr:rowOff>117929</xdr:rowOff>
    </xdr:from>
    <xdr:to>
      <xdr:col>22</xdr:col>
      <xdr:colOff>18144</xdr:colOff>
      <xdr:row>362</xdr:row>
      <xdr:rowOff>139700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9684D47-AED0-4E45-9781-7976CFB1C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589643</xdr:colOff>
      <xdr:row>329</xdr:row>
      <xdr:rowOff>175079</xdr:rowOff>
    </xdr:from>
    <xdr:to>
      <xdr:col>22</xdr:col>
      <xdr:colOff>36286</xdr:colOff>
      <xdr:row>345</xdr:row>
      <xdr:rowOff>15422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B183E39-87B6-4569-92CA-C3AAD7CED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18143</xdr:colOff>
      <xdr:row>311</xdr:row>
      <xdr:rowOff>84364</xdr:rowOff>
    </xdr:from>
    <xdr:to>
      <xdr:col>22</xdr:col>
      <xdr:colOff>72572</xdr:colOff>
      <xdr:row>326</xdr:row>
      <xdr:rowOff>106136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E1A7689-3CB5-46E4-ABF8-343DAED5F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553358</xdr:colOff>
      <xdr:row>294</xdr:row>
      <xdr:rowOff>138792</xdr:rowOff>
    </xdr:from>
    <xdr:to>
      <xdr:col>22</xdr:col>
      <xdr:colOff>1</xdr:colOff>
      <xdr:row>309</xdr:row>
      <xdr:rowOff>160563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7969479-84E7-4E37-9170-9D959293F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480786</xdr:colOff>
      <xdr:row>277</xdr:row>
      <xdr:rowOff>138794</xdr:rowOff>
    </xdr:from>
    <xdr:to>
      <xdr:col>21</xdr:col>
      <xdr:colOff>535214</xdr:colOff>
      <xdr:row>292</xdr:row>
      <xdr:rowOff>160565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4D207CB-E2A8-48FA-9069-2585AD524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99785</xdr:colOff>
      <xdr:row>247</xdr:row>
      <xdr:rowOff>0</xdr:rowOff>
    </xdr:from>
    <xdr:to>
      <xdr:col>22</xdr:col>
      <xdr:colOff>154214</xdr:colOff>
      <xdr:row>262</xdr:row>
      <xdr:rowOff>15421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DB417E3-61B4-46C8-9933-5FF33C474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380999</xdr:colOff>
      <xdr:row>0</xdr:row>
      <xdr:rowOff>0</xdr:rowOff>
    </xdr:from>
    <xdr:to>
      <xdr:col>23</xdr:col>
      <xdr:colOff>235856</xdr:colOff>
      <xdr:row>12</xdr:row>
      <xdr:rowOff>45357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734F720-3847-494E-BCB2-A5D0F15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335643</xdr:colOff>
      <xdr:row>25</xdr:row>
      <xdr:rowOff>93436</xdr:rowOff>
    </xdr:from>
    <xdr:to>
      <xdr:col>23</xdr:col>
      <xdr:colOff>90714</xdr:colOff>
      <xdr:row>38</xdr:row>
      <xdr:rowOff>45357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B842CAC-7A97-4DCD-B42B-AC7A8F7AD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317501</xdr:colOff>
      <xdr:row>38</xdr:row>
      <xdr:rowOff>181427</xdr:rowOff>
    </xdr:from>
    <xdr:to>
      <xdr:col>23</xdr:col>
      <xdr:colOff>1</xdr:colOff>
      <xdr:row>52</xdr:row>
      <xdr:rowOff>60778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190C106-A60E-4FB4-A8B9-506A8BF2C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81643</xdr:colOff>
      <xdr:row>87</xdr:row>
      <xdr:rowOff>147864</xdr:rowOff>
    </xdr:from>
    <xdr:to>
      <xdr:col>22</xdr:col>
      <xdr:colOff>136072</xdr:colOff>
      <xdr:row>102</xdr:row>
      <xdr:rowOff>169635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4A82FBC-AF14-4E84-9579-2A0615100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489857</xdr:colOff>
      <xdr:row>128</xdr:row>
      <xdr:rowOff>166008</xdr:rowOff>
    </xdr:from>
    <xdr:to>
      <xdr:col>22</xdr:col>
      <xdr:colOff>544286</xdr:colOff>
      <xdr:row>144</xdr:row>
      <xdr:rowOff>6351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F8C4253-2D41-4715-8FAC-79E5D656D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299358</xdr:colOff>
      <xdr:row>51</xdr:row>
      <xdr:rowOff>93437</xdr:rowOff>
    </xdr:from>
    <xdr:to>
      <xdr:col>22</xdr:col>
      <xdr:colOff>508000</xdr:colOff>
      <xdr:row>62</xdr:row>
      <xdr:rowOff>163286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C4D1623-0016-4A5E-B84D-B66CCFB27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816427</xdr:colOff>
      <xdr:row>62</xdr:row>
      <xdr:rowOff>39007</xdr:rowOff>
    </xdr:from>
    <xdr:to>
      <xdr:col>22</xdr:col>
      <xdr:colOff>507999</xdr:colOff>
      <xdr:row>75</xdr:row>
      <xdr:rowOff>127001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ECE05C2-4835-4053-82D3-1A4C77015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154214</xdr:colOff>
      <xdr:row>173</xdr:row>
      <xdr:rowOff>29935</xdr:rowOff>
    </xdr:from>
    <xdr:to>
      <xdr:col>22</xdr:col>
      <xdr:colOff>208643</xdr:colOff>
      <xdr:row>188</xdr:row>
      <xdr:rowOff>51707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71C8482-BD67-428C-8CF2-12B6486DC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</xdr:col>
      <xdr:colOff>571500</xdr:colOff>
      <xdr:row>191</xdr:row>
      <xdr:rowOff>111578</xdr:rowOff>
    </xdr:from>
    <xdr:to>
      <xdr:col>22</xdr:col>
      <xdr:colOff>18143</xdr:colOff>
      <xdr:row>206</xdr:row>
      <xdr:rowOff>133350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8258B3E-2258-4289-9EF2-4DA81BB1D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698499</xdr:colOff>
      <xdr:row>75</xdr:row>
      <xdr:rowOff>90714</xdr:rowOff>
    </xdr:from>
    <xdr:to>
      <xdr:col>22</xdr:col>
      <xdr:colOff>380999</xdr:colOff>
      <xdr:row>86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67AB1913-6B40-4688-AE15-99BE9D223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485322</xdr:colOff>
      <xdr:row>262</xdr:row>
      <xdr:rowOff>97972</xdr:rowOff>
    </xdr:from>
    <xdr:to>
      <xdr:col>21</xdr:col>
      <xdr:colOff>539750</xdr:colOff>
      <xdr:row>277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C0025AD8-E9CC-4827-A60D-1F5B2132D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15</xdr:col>
      <xdr:colOff>0</xdr:colOff>
      <xdr:row>149</xdr:row>
      <xdr:rowOff>0</xdr:rowOff>
    </xdr:from>
    <xdr:to>
      <xdr:col>22</xdr:col>
      <xdr:colOff>304800</xdr:colOff>
      <xdr:row>163</xdr:row>
      <xdr:rowOff>76200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35F8ABE-512D-428E-A49D-D30F22059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0</xdr:colOff>
      <xdr:row>109</xdr:row>
      <xdr:rowOff>0</xdr:rowOff>
    </xdr:from>
    <xdr:to>
      <xdr:col>22</xdr:col>
      <xdr:colOff>304800</xdr:colOff>
      <xdr:row>123</xdr:row>
      <xdr:rowOff>76200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151D594-CACD-4438-B727-F2854A012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15</xdr:col>
      <xdr:colOff>0</xdr:colOff>
      <xdr:row>209</xdr:row>
      <xdr:rowOff>0</xdr:rowOff>
    </xdr:from>
    <xdr:to>
      <xdr:col>22</xdr:col>
      <xdr:colOff>304800</xdr:colOff>
      <xdr:row>223</xdr:row>
      <xdr:rowOff>76200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644DCC6F-E740-41A2-8807-A933DEAF4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</xdr:col>
      <xdr:colOff>0</xdr:colOff>
      <xdr:row>227</xdr:row>
      <xdr:rowOff>0</xdr:rowOff>
    </xdr:from>
    <xdr:to>
      <xdr:col>22</xdr:col>
      <xdr:colOff>304800</xdr:colOff>
      <xdr:row>241</xdr:row>
      <xdr:rowOff>76200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3A65308-A628-425B-A05C-95A0053E1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16</xdr:col>
      <xdr:colOff>290286</xdr:colOff>
      <xdr:row>12</xdr:row>
      <xdr:rowOff>45357</xdr:rowOff>
    </xdr:from>
    <xdr:to>
      <xdr:col>23</xdr:col>
      <xdr:colOff>144576</xdr:colOff>
      <xdr:row>24</xdr:row>
      <xdr:rowOff>187211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9AE059F1-AAA9-4F07-B44A-8FB186475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571501</xdr:colOff>
      <xdr:row>347</xdr:row>
      <xdr:rowOff>117929</xdr:rowOff>
    </xdr:from>
    <xdr:to>
      <xdr:col>22</xdr:col>
      <xdr:colOff>18144</xdr:colOff>
      <xdr:row>362</xdr:row>
      <xdr:rowOff>139700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36C9AE3-1DF2-4705-8988-4FEFA6123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589643</xdr:colOff>
      <xdr:row>329</xdr:row>
      <xdr:rowOff>175079</xdr:rowOff>
    </xdr:from>
    <xdr:to>
      <xdr:col>22</xdr:col>
      <xdr:colOff>36286</xdr:colOff>
      <xdr:row>345</xdr:row>
      <xdr:rowOff>15422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22386F7-3783-47E0-882F-D8EE5EA99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18143</xdr:colOff>
      <xdr:row>311</xdr:row>
      <xdr:rowOff>84364</xdr:rowOff>
    </xdr:from>
    <xdr:to>
      <xdr:col>22</xdr:col>
      <xdr:colOff>72572</xdr:colOff>
      <xdr:row>326</xdr:row>
      <xdr:rowOff>106136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59AF777-0069-44D3-9EAB-B4D7E9198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553358</xdr:colOff>
      <xdr:row>294</xdr:row>
      <xdr:rowOff>138792</xdr:rowOff>
    </xdr:from>
    <xdr:to>
      <xdr:col>22</xdr:col>
      <xdr:colOff>1</xdr:colOff>
      <xdr:row>309</xdr:row>
      <xdr:rowOff>160563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D1771A57-D67A-444C-9484-DA2A31BD0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480786</xdr:colOff>
      <xdr:row>277</xdr:row>
      <xdr:rowOff>138794</xdr:rowOff>
    </xdr:from>
    <xdr:to>
      <xdr:col>21</xdr:col>
      <xdr:colOff>535214</xdr:colOff>
      <xdr:row>292</xdr:row>
      <xdr:rowOff>160565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75C29AA6-385C-4D92-99F1-B0A2F4D03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15</xdr:col>
      <xdr:colOff>99785</xdr:colOff>
      <xdr:row>247</xdr:row>
      <xdr:rowOff>0</xdr:rowOff>
    </xdr:from>
    <xdr:to>
      <xdr:col>22</xdr:col>
      <xdr:colOff>154214</xdr:colOff>
      <xdr:row>262</xdr:row>
      <xdr:rowOff>15421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17FB9A8C-9802-49C3-AEA6-0C3CF2256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16</xdr:col>
      <xdr:colOff>380999</xdr:colOff>
      <xdr:row>0</xdr:row>
      <xdr:rowOff>0</xdr:rowOff>
    </xdr:from>
    <xdr:to>
      <xdr:col>23</xdr:col>
      <xdr:colOff>235856</xdr:colOff>
      <xdr:row>12</xdr:row>
      <xdr:rowOff>45357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815557E6-BAB6-487D-8B0A-6A742256E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335643</xdr:colOff>
      <xdr:row>25</xdr:row>
      <xdr:rowOff>93436</xdr:rowOff>
    </xdr:from>
    <xdr:to>
      <xdr:col>23</xdr:col>
      <xdr:colOff>90714</xdr:colOff>
      <xdr:row>38</xdr:row>
      <xdr:rowOff>45357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73B55A87-453D-40C6-A448-05279A5D4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16</xdr:col>
      <xdr:colOff>317501</xdr:colOff>
      <xdr:row>38</xdr:row>
      <xdr:rowOff>181427</xdr:rowOff>
    </xdr:from>
    <xdr:to>
      <xdr:col>23</xdr:col>
      <xdr:colOff>1</xdr:colOff>
      <xdr:row>52</xdr:row>
      <xdr:rowOff>60778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F12B61C-197C-4307-A137-43D2C8058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15</xdr:col>
      <xdr:colOff>81643</xdr:colOff>
      <xdr:row>87</xdr:row>
      <xdr:rowOff>147864</xdr:rowOff>
    </xdr:from>
    <xdr:to>
      <xdr:col>22</xdr:col>
      <xdr:colOff>136072</xdr:colOff>
      <xdr:row>102</xdr:row>
      <xdr:rowOff>169635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5AAD1A7E-260F-45F4-ADDD-D27528897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15</xdr:col>
      <xdr:colOff>489857</xdr:colOff>
      <xdr:row>128</xdr:row>
      <xdr:rowOff>166008</xdr:rowOff>
    </xdr:from>
    <xdr:to>
      <xdr:col>22</xdr:col>
      <xdr:colOff>544286</xdr:colOff>
      <xdr:row>144</xdr:row>
      <xdr:rowOff>6351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1AF78159-1146-42D2-A12A-8A69383D9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16</xdr:col>
      <xdr:colOff>299358</xdr:colOff>
      <xdr:row>51</xdr:row>
      <xdr:rowOff>93437</xdr:rowOff>
    </xdr:from>
    <xdr:to>
      <xdr:col>22</xdr:col>
      <xdr:colOff>508000</xdr:colOff>
      <xdr:row>62</xdr:row>
      <xdr:rowOff>163286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FE73F69-46E1-4242-909D-53B62258A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15</xdr:col>
      <xdr:colOff>816427</xdr:colOff>
      <xdr:row>62</xdr:row>
      <xdr:rowOff>39007</xdr:rowOff>
    </xdr:from>
    <xdr:to>
      <xdr:col>22</xdr:col>
      <xdr:colOff>507999</xdr:colOff>
      <xdr:row>75</xdr:row>
      <xdr:rowOff>127001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46392737-53E8-4FC5-9871-4CDA1A0C9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15</xdr:col>
      <xdr:colOff>154214</xdr:colOff>
      <xdr:row>173</xdr:row>
      <xdr:rowOff>29935</xdr:rowOff>
    </xdr:from>
    <xdr:to>
      <xdr:col>22</xdr:col>
      <xdr:colOff>208643</xdr:colOff>
      <xdr:row>188</xdr:row>
      <xdr:rowOff>51707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ED46B035-59FF-4309-A25C-717B0D11C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14</xdr:col>
      <xdr:colOff>571500</xdr:colOff>
      <xdr:row>191</xdr:row>
      <xdr:rowOff>111578</xdr:rowOff>
    </xdr:from>
    <xdr:to>
      <xdr:col>22</xdr:col>
      <xdr:colOff>18143</xdr:colOff>
      <xdr:row>206</xdr:row>
      <xdr:rowOff>133350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C16DB988-A96D-485F-BAC5-92206DA3C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15</xdr:col>
      <xdr:colOff>698499</xdr:colOff>
      <xdr:row>75</xdr:row>
      <xdr:rowOff>90714</xdr:rowOff>
    </xdr:from>
    <xdr:to>
      <xdr:col>22</xdr:col>
      <xdr:colOff>380999</xdr:colOff>
      <xdr:row>86</xdr:row>
      <xdr:rowOff>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8A0C77D1-3EA2-40B6-A5FE-DC73A95EB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14</xdr:col>
      <xdr:colOff>485322</xdr:colOff>
      <xdr:row>262</xdr:row>
      <xdr:rowOff>97972</xdr:rowOff>
    </xdr:from>
    <xdr:to>
      <xdr:col>21</xdr:col>
      <xdr:colOff>539750</xdr:colOff>
      <xdr:row>277</xdr:row>
      <xdr:rowOff>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44E6419E-0BAA-4286-9262-98ACB0AD7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shou/Dropbox/Sam/Win-Win/Submission/Fig3_CoSMOGrowth_Source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ummary"/>
    </sheetNames>
    <sheetDataSet>
      <sheetData sheetId="0">
        <row r="2">
          <cell r="F2">
            <v>0</v>
          </cell>
          <cell r="I2">
            <v>35189.916214969933</v>
          </cell>
          <cell r="J2">
            <v>18211.082309193927</v>
          </cell>
          <cell r="K2">
            <v>16978.833905776002</v>
          </cell>
        </row>
        <row r="3">
          <cell r="F3">
            <v>21.000000000000004</v>
          </cell>
          <cell r="I3">
            <v>84326.285828076114</v>
          </cell>
          <cell r="J3">
            <v>38278.259816718171</v>
          </cell>
          <cell r="K3">
            <v>46048.026011357964</v>
          </cell>
        </row>
        <row r="4">
          <cell r="F4">
            <v>21.000000000000004</v>
          </cell>
          <cell r="I4">
            <v>74101.741459633093</v>
          </cell>
          <cell r="J4">
            <v>31669.804391144302</v>
          </cell>
          <cell r="K4">
            <v>42431.937068488791</v>
          </cell>
        </row>
        <row r="5">
          <cell r="F5">
            <v>28.000000000000007</v>
          </cell>
          <cell r="I5">
            <v>89814.45545834006</v>
          </cell>
          <cell r="J5">
            <v>24968.872496221164</v>
          </cell>
          <cell r="K5">
            <v>64845.582962118904</v>
          </cell>
        </row>
        <row r="6">
          <cell r="F6">
            <v>28.000000000000007</v>
          </cell>
          <cell r="I6">
            <v>85008.410802376486</v>
          </cell>
          <cell r="J6">
            <v>27247.755595201055</v>
          </cell>
          <cell r="K6">
            <v>57760.655207175434</v>
          </cell>
        </row>
        <row r="7">
          <cell r="F7">
            <v>46.000000000000007</v>
          </cell>
          <cell r="I7">
            <v>151577.54100173488</v>
          </cell>
          <cell r="J7">
            <v>55092.618236204988</v>
          </cell>
          <cell r="K7">
            <v>96484.922765529889</v>
          </cell>
        </row>
        <row r="8">
          <cell r="F8">
            <v>46.000000000000007</v>
          </cell>
          <cell r="I8">
            <v>121861.87647277051</v>
          </cell>
          <cell r="J8">
            <v>41286.626409009143</v>
          </cell>
          <cell r="K8">
            <v>80575.25006376137</v>
          </cell>
        </row>
        <row r="9">
          <cell r="F9">
            <v>69.5</v>
          </cell>
          <cell r="I9">
            <v>6274364.1959752552</v>
          </cell>
          <cell r="J9">
            <v>1951713.1825366844</v>
          </cell>
          <cell r="K9">
            <v>4322651.0134385712</v>
          </cell>
        </row>
        <row r="10">
          <cell r="F10">
            <v>69.5</v>
          </cell>
          <cell r="I10">
            <v>7057747.1223849235</v>
          </cell>
          <cell r="J10">
            <v>2229692.0633255802</v>
          </cell>
          <cell r="K10">
            <v>4828055.0590593433</v>
          </cell>
        </row>
        <row r="11">
          <cell r="F11">
            <v>91</v>
          </cell>
          <cell r="I11">
            <v>47150457.345918618</v>
          </cell>
          <cell r="J11">
            <v>23397678.41998975</v>
          </cell>
          <cell r="K11">
            <v>23752778.925928868</v>
          </cell>
        </row>
        <row r="12">
          <cell r="F12">
            <v>91</v>
          </cell>
          <cell r="I12">
            <v>47255215.314528383</v>
          </cell>
          <cell r="J12">
            <v>23616026.167735025</v>
          </cell>
          <cell r="K12">
            <v>23639189.146793351</v>
          </cell>
        </row>
        <row r="13">
          <cell r="F13">
            <v>99</v>
          </cell>
          <cell r="I13">
            <v>72819854.950510159</v>
          </cell>
          <cell r="J13">
            <v>38290868.016359329</v>
          </cell>
          <cell r="K13">
            <v>34528986.93415083</v>
          </cell>
        </row>
        <row r="14">
          <cell r="F14">
            <v>99</v>
          </cell>
          <cell r="I14">
            <v>69946597.867239952</v>
          </cell>
          <cell r="J14">
            <v>35994626.024958797</v>
          </cell>
          <cell r="K14">
            <v>33951971.842281148</v>
          </cell>
        </row>
        <row r="15">
          <cell r="F15">
            <v>0</v>
          </cell>
          <cell r="I15">
            <v>35189.916214969933</v>
          </cell>
          <cell r="J15">
            <v>18211.082309193927</v>
          </cell>
          <cell r="K15">
            <v>16978.833905776002</v>
          </cell>
        </row>
        <row r="16">
          <cell r="F16">
            <v>21.000000000000004</v>
          </cell>
          <cell r="I16">
            <v>53348.757434566563</v>
          </cell>
          <cell r="J16">
            <v>27689.687020109632</v>
          </cell>
          <cell r="K16">
            <v>25659.070414456928</v>
          </cell>
        </row>
        <row r="17">
          <cell r="F17">
            <v>21.000000000000004</v>
          </cell>
          <cell r="I17">
            <v>54940.704399284252</v>
          </cell>
          <cell r="J17">
            <v>29827.252763447104</v>
          </cell>
          <cell r="K17">
            <v>25113.451635837144</v>
          </cell>
        </row>
        <row r="18">
          <cell r="F18">
            <v>28.000000000000007</v>
          </cell>
          <cell r="I18">
            <v>51959.351941127388</v>
          </cell>
          <cell r="J18">
            <v>28265.006757107087</v>
          </cell>
          <cell r="K18">
            <v>23694.345184020305</v>
          </cell>
        </row>
        <row r="19">
          <cell r="F19">
            <v>28.000000000000007</v>
          </cell>
          <cell r="I19">
            <v>36028.258043953581</v>
          </cell>
          <cell r="J19">
            <v>16381.059521680927</v>
          </cell>
          <cell r="K19">
            <v>19647.198522272654</v>
          </cell>
        </row>
        <row r="20">
          <cell r="F20">
            <v>46.000000000000007</v>
          </cell>
          <cell r="I20">
            <v>66862.664902866265</v>
          </cell>
          <cell r="J20">
            <v>22349.46415771206</v>
          </cell>
          <cell r="K20">
            <v>44513.200745154201</v>
          </cell>
        </row>
        <row r="21">
          <cell r="F21">
            <v>46.000000000000007</v>
          </cell>
          <cell r="I21">
            <v>60925.220305308801</v>
          </cell>
          <cell r="J21">
            <v>20716.797878529462</v>
          </cell>
          <cell r="K21">
            <v>40208.422426779325</v>
          </cell>
        </row>
        <row r="22">
          <cell r="F22">
            <v>69.5</v>
          </cell>
          <cell r="I22">
            <v>1055595.2006880478</v>
          </cell>
          <cell r="J22">
            <v>499179.37687029643</v>
          </cell>
          <cell r="K22">
            <v>556415.8238177509</v>
          </cell>
        </row>
        <row r="23">
          <cell r="F23">
            <v>69.5</v>
          </cell>
          <cell r="I23">
            <v>429689.71006395639</v>
          </cell>
          <cell r="J23">
            <v>287395.46349142143</v>
          </cell>
          <cell r="K23">
            <v>142294.24657253502</v>
          </cell>
        </row>
        <row r="24">
          <cell r="F24">
            <v>91</v>
          </cell>
          <cell r="I24">
            <v>7815773.1165809426</v>
          </cell>
          <cell r="J24">
            <v>2436323.7050171923</v>
          </cell>
          <cell r="K24">
            <v>5379449.4115637504</v>
          </cell>
        </row>
        <row r="25">
          <cell r="F25">
            <v>91</v>
          </cell>
          <cell r="I25">
            <v>8760258.088899089</v>
          </cell>
          <cell r="J25">
            <v>2799004.2967842072</v>
          </cell>
          <cell r="K25">
            <v>5961253.7921148818</v>
          </cell>
        </row>
        <row r="26">
          <cell r="F26">
            <v>99</v>
          </cell>
          <cell r="I26">
            <v>5649655.4345394308</v>
          </cell>
          <cell r="J26">
            <v>2325123.1294429731</v>
          </cell>
          <cell r="K26">
            <v>3324532.3050964577</v>
          </cell>
        </row>
        <row r="27">
          <cell r="F27">
            <v>99</v>
          </cell>
          <cell r="I27">
            <v>21720530.212394126</v>
          </cell>
          <cell r="J27">
            <v>10753161.273784686</v>
          </cell>
          <cell r="K27">
            <v>10967368.938609442</v>
          </cell>
        </row>
        <row r="28">
          <cell r="F28">
            <v>0</v>
          </cell>
          <cell r="I28">
            <v>35189.916214969933</v>
          </cell>
          <cell r="J28">
            <v>18211.082309193927</v>
          </cell>
          <cell r="K28">
            <v>16978.833905776002</v>
          </cell>
        </row>
        <row r="29">
          <cell r="F29">
            <v>21.000000000000004</v>
          </cell>
          <cell r="I29">
            <v>56677.457792948713</v>
          </cell>
          <cell r="J29">
            <v>33404.778390562387</v>
          </cell>
          <cell r="K29">
            <v>23272.679402386326</v>
          </cell>
        </row>
        <row r="30">
          <cell r="F30">
            <v>21.000000000000004</v>
          </cell>
          <cell r="I30">
            <v>70748.575136952044</v>
          </cell>
          <cell r="J30">
            <v>43735.687585546788</v>
          </cell>
          <cell r="K30">
            <v>27012.887551405256</v>
          </cell>
        </row>
        <row r="31">
          <cell r="F31">
            <v>28.000000000000007</v>
          </cell>
          <cell r="I31">
            <v>54497.93781675068</v>
          </cell>
          <cell r="J31">
            <v>28239.248290148258</v>
          </cell>
          <cell r="K31">
            <v>26258.689526602422</v>
          </cell>
        </row>
        <row r="32">
          <cell r="F32">
            <v>28.000000000000007</v>
          </cell>
          <cell r="I32">
            <v>73740.812418732792</v>
          </cell>
          <cell r="J32">
            <v>40633.682643615655</v>
          </cell>
          <cell r="K32">
            <v>33107.129775117137</v>
          </cell>
        </row>
        <row r="33">
          <cell r="F33">
            <v>46.000000000000007</v>
          </cell>
          <cell r="I33">
            <v>96592.080835367567</v>
          </cell>
          <cell r="J33">
            <v>36425.896948195776</v>
          </cell>
          <cell r="K33">
            <v>60166.183887171792</v>
          </cell>
        </row>
        <row r="34">
          <cell r="F34">
            <v>46.000000000000007</v>
          </cell>
          <cell r="I34">
            <v>89899.268852398091</v>
          </cell>
          <cell r="J34">
            <v>31916.332427961614</v>
          </cell>
          <cell r="K34">
            <v>57982.93642443647</v>
          </cell>
        </row>
        <row r="35">
          <cell r="F35">
            <v>69.5</v>
          </cell>
          <cell r="I35">
            <v>1980957.1446350585</v>
          </cell>
          <cell r="J35">
            <v>726741.17004717467</v>
          </cell>
          <cell r="K35">
            <v>1254215.9745878838</v>
          </cell>
        </row>
        <row r="36">
          <cell r="F36">
            <v>69.5</v>
          </cell>
          <cell r="I36">
            <v>1562823.6552962111</v>
          </cell>
          <cell r="J36">
            <v>592390.37219617679</v>
          </cell>
          <cell r="K36">
            <v>970433.28310003434</v>
          </cell>
        </row>
        <row r="37">
          <cell r="F37">
            <v>91</v>
          </cell>
          <cell r="I37">
            <v>9098016.8245522175</v>
          </cell>
          <cell r="J37">
            <v>2808987.0471316851</v>
          </cell>
          <cell r="K37">
            <v>6289029.7774205329</v>
          </cell>
        </row>
        <row r="38">
          <cell r="F38">
            <v>91</v>
          </cell>
          <cell r="I38">
            <v>11060941.166762345</v>
          </cell>
          <cell r="J38">
            <v>3800602.3595315581</v>
          </cell>
          <cell r="K38">
            <v>7260338.8072307874</v>
          </cell>
        </row>
        <row r="39">
          <cell r="F39">
            <v>99</v>
          </cell>
          <cell r="I39">
            <v>21080246.688767761</v>
          </cell>
          <cell r="J39">
            <v>9588996.9492479134</v>
          </cell>
          <cell r="K39">
            <v>11491249.739519846</v>
          </cell>
        </row>
        <row r="40">
          <cell r="F40">
            <v>99</v>
          </cell>
          <cell r="I40">
            <v>37672072.887673736</v>
          </cell>
          <cell r="J40">
            <v>17928601.30645059</v>
          </cell>
          <cell r="K40">
            <v>19743471.581223141</v>
          </cell>
        </row>
        <row r="41">
          <cell r="F41">
            <v>0</v>
          </cell>
          <cell r="I41">
            <v>35189.916214969933</v>
          </cell>
          <cell r="J41">
            <v>18211.082309193927</v>
          </cell>
          <cell r="K41">
            <v>16978.833905776002</v>
          </cell>
        </row>
        <row r="42">
          <cell r="F42">
            <v>21.000000000000004</v>
          </cell>
          <cell r="I42">
            <v>98896.198828674067</v>
          </cell>
          <cell r="J42">
            <v>60137.693393903712</v>
          </cell>
          <cell r="K42">
            <v>38758.505434770377</v>
          </cell>
        </row>
        <row r="43">
          <cell r="F43">
            <v>21.000000000000004</v>
          </cell>
          <cell r="I43">
            <v>89475.045118834561</v>
          </cell>
          <cell r="J43">
            <v>54750.85124592678</v>
          </cell>
          <cell r="K43">
            <v>34724.193872907781</v>
          </cell>
        </row>
        <row r="44">
          <cell r="F44">
            <v>28.000000000000007</v>
          </cell>
          <cell r="I44">
            <v>97873.639578419403</v>
          </cell>
          <cell r="J44">
            <v>49674.778276276222</v>
          </cell>
          <cell r="K44">
            <v>48198.861302143181</v>
          </cell>
        </row>
        <row r="45">
          <cell r="F45">
            <v>28.000000000000007</v>
          </cell>
          <cell r="I45">
            <v>79558.113033619171</v>
          </cell>
          <cell r="J45">
            <v>37780.804084336807</v>
          </cell>
          <cell r="K45">
            <v>41777.308949282349</v>
          </cell>
        </row>
        <row r="46">
          <cell r="F46">
            <v>46.000000000000007</v>
          </cell>
          <cell r="I46">
            <v>161154.6774812298</v>
          </cell>
          <cell r="J46">
            <v>46571.047444302472</v>
          </cell>
          <cell r="K46">
            <v>114583.63003692729</v>
          </cell>
        </row>
        <row r="47">
          <cell r="F47">
            <v>46.000000000000007</v>
          </cell>
          <cell r="I47">
            <v>151289.11822473601</v>
          </cell>
          <cell r="J47">
            <v>66262.051568707451</v>
          </cell>
          <cell r="K47">
            <v>85027.066656028561</v>
          </cell>
        </row>
        <row r="48">
          <cell r="F48">
            <v>69.5</v>
          </cell>
          <cell r="I48">
            <v>3512196.657659106</v>
          </cell>
          <cell r="J48">
            <v>1548705.3971220632</v>
          </cell>
          <cell r="K48">
            <v>1963491.2605370427</v>
          </cell>
        </row>
        <row r="49">
          <cell r="F49">
            <v>69.5</v>
          </cell>
          <cell r="I49">
            <v>3866637.2042687219</v>
          </cell>
          <cell r="J49">
            <v>1622105.3933669762</v>
          </cell>
          <cell r="K49">
            <v>2244531.8109017452</v>
          </cell>
        </row>
        <row r="50">
          <cell r="F50">
            <v>91</v>
          </cell>
          <cell r="I50">
            <v>26334223.755155537</v>
          </cell>
          <cell r="J50">
            <v>10532337.247774247</v>
          </cell>
          <cell r="K50">
            <v>15801886.507381294</v>
          </cell>
        </row>
        <row r="51">
          <cell r="F51">
            <v>91</v>
          </cell>
          <cell r="I51">
            <v>32940917.633524455</v>
          </cell>
          <cell r="J51">
            <v>14463185.183418024</v>
          </cell>
          <cell r="K51">
            <v>18477732.450106427</v>
          </cell>
        </row>
        <row r="52">
          <cell r="F52">
            <v>99</v>
          </cell>
          <cell r="I52">
            <v>68335105.050776154</v>
          </cell>
          <cell r="J52">
            <v>33175509.278582305</v>
          </cell>
          <cell r="K52">
            <v>35159595.772193849</v>
          </cell>
        </row>
        <row r="53">
          <cell r="F53">
            <v>99</v>
          </cell>
          <cell r="I53">
            <v>67871722.839457452</v>
          </cell>
          <cell r="J53">
            <v>32108988.685356595</v>
          </cell>
          <cell r="K53">
            <v>35762734.15410085</v>
          </cell>
        </row>
        <row r="54">
          <cell r="F54">
            <v>0</v>
          </cell>
          <cell r="I54">
            <v>35469.718128576926</v>
          </cell>
          <cell r="J54">
            <v>18938.234282904672</v>
          </cell>
          <cell r="K54">
            <v>16531.48384567225</v>
          </cell>
        </row>
        <row r="55">
          <cell r="F55">
            <v>21.000000000000004</v>
          </cell>
          <cell r="I55">
            <v>106635.17612522523</v>
          </cell>
          <cell r="J55">
            <v>52593.902720377599</v>
          </cell>
          <cell r="K55">
            <v>54041.273404847627</v>
          </cell>
        </row>
        <row r="56">
          <cell r="F56">
            <v>21.000000000000004</v>
          </cell>
          <cell r="I56">
            <v>102063.57066370477</v>
          </cell>
          <cell r="J56">
            <v>51162.573520822749</v>
          </cell>
          <cell r="K56">
            <v>50900.997142881999</v>
          </cell>
        </row>
        <row r="57">
          <cell r="F57">
            <v>28.000000000000007</v>
          </cell>
          <cell r="I57">
            <v>145484.44383682788</v>
          </cell>
          <cell r="J57">
            <v>55311.73246200048</v>
          </cell>
          <cell r="K57">
            <v>90172.711374827428</v>
          </cell>
        </row>
        <row r="58">
          <cell r="F58">
            <v>28.000000000000007</v>
          </cell>
          <cell r="I58">
            <v>152885.256650939</v>
          </cell>
          <cell r="J58">
            <v>57640.411566519651</v>
          </cell>
          <cell r="K58">
            <v>95244.845084419328</v>
          </cell>
        </row>
        <row r="59">
          <cell r="F59">
            <v>46.000000000000007</v>
          </cell>
          <cell r="I59">
            <v>2036360.1692455844</v>
          </cell>
          <cell r="J59">
            <v>901932.56084908138</v>
          </cell>
          <cell r="K59">
            <v>1134427.6083965027</v>
          </cell>
        </row>
        <row r="60">
          <cell r="F60">
            <v>46.000000000000007</v>
          </cell>
          <cell r="I60">
            <v>1951968.8984762277</v>
          </cell>
          <cell r="J60">
            <v>867880.02048177971</v>
          </cell>
          <cell r="K60">
            <v>1084088.8779944479</v>
          </cell>
        </row>
        <row r="61">
          <cell r="F61">
            <v>69.5</v>
          </cell>
          <cell r="I61">
            <v>39893389.909437388</v>
          </cell>
          <cell r="J61">
            <v>17400845.298349153</v>
          </cell>
          <cell r="K61">
            <v>22492544.611088239</v>
          </cell>
        </row>
        <row r="62">
          <cell r="F62">
            <v>69.5</v>
          </cell>
          <cell r="I62">
            <v>40762112.646964915</v>
          </cell>
          <cell r="J62">
            <v>17764247.615904197</v>
          </cell>
          <cell r="K62">
            <v>22997865.031060729</v>
          </cell>
        </row>
        <row r="63">
          <cell r="F63">
            <v>91</v>
          </cell>
          <cell r="I63">
            <v>147228149.37605745</v>
          </cell>
          <cell r="J63">
            <v>43934483.772074528</v>
          </cell>
          <cell r="K63">
            <v>103293665.60398293</v>
          </cell>
        </row>
        <row r="64">
          <cell r="F64">
            <v>91</v>
          </cell>
          <cell r="I64">
            <v>118025947.75227931</v>
          </cell>
          <cell r="J64">
            <v>39238798.975111447</v>
          </cell>
          <cell r="K64">
            <v>78787148.777167842</v>
          </cell>
        </row>
        <row r="65">
          <cell r="F65">
            <v>0</v>
          </cell>
          <cell r="I65">
            <v>35469.718128576926</v>
          </cell>
          <cell r="J65">
            <v>18938.234282904672</v>
          </cell>
          <cell r="K65">
            <v>16531.48384567225</v>
          </cell>
        </row>
        <row r="66">
          <cell r="F66">
            <v>21.000000000000004</v>
          </cell>
          <cell r="I66">
            <v>86520.641638759698</v>
          </cell>
          <cell r="J66">
            <v>53162.637013511281</v>
          </cell>
          <cell r="K66">
            <v>33358.004625248403</v>
          </cell>
        </row>
        <row r="67">
          <cell r="F67">
            <v>21.000000000000004</v>
          </cell>
          <cell r="I67">
            <v>87703.770151762132</v>
          </cell>
          <cell r="J67">
            <v>53794.004142189355</v>
          </cell>
          <cell r="K67">
            <v>33909.766009572777</v>
          </cell>
        </row>
        <row r="68">
          <cell r="F68">
            <v>28.000000000000007</v>
          </cell>
          <cell r="I68">
            <v>96022.599466930333</v>
          </cell>
          <cell r="J68">
            <v>47127.540715918927</v>
          </cell>
          <cell r="K68">
            <v>48895.058751011398</v>
          </cell>
        </row>
        <row r="69">
          <cell r="F69">
            <v>28.000000000000007</v>
          </cell>
          <cell r="I69">
            <v>87152.711477986697</v>
          </cell>
          <cell r="J69">
            <v>40950.112003067996</v>
          </cell>
          <cell r="K69">
            <v>46202.599474918694</v>
          </cell>
        </row>
        <row r="70">
          <cell r="F70">
            <v>46.000000000000007</v>
          </cell>
          <cell r="I70">
            <v>715892.3685102812</v>
          </cell>
          <cell r="J70">
            <v>322033.25634966674</v>
          </cell>
          <cell r="K70">
            <v>393859.11216061458</v>
          </cell>
        </row>
        <row r="71">
          <cell r="F71">
            <v>46.000000000000007</v>
          </cell>
          <cell r="I71">
            <v>643502.97341031116</v>
          </cell>
          <cell r="J71">
            <v>360016.7703193156</v>
          </cell>
          <cell r="K71">
            <v>283486.20309099567</v>
          </cell>
        </row>
        <row r="72">
          <cell r="F72">
            <v>69.5</v>
          </cell>
          <cell r="I72">
            <v>21386470.337408274</v>
          </cell>
          <cell r="J72">
            <v>8366056.0335447965</v>
          </cell>
          <cell r="K72">
            <v>13020414.303863473</v>
          </cell>
        </row>
        <row r="73">
          <cell r="F73">
            <v>69.5</v>
          </cell>
          <cell r="I73">
            <v>20897365.97191095</v>
          </cell>
          <cell r="J73">
            <v>7966080.3195363143</v>
          </cell>
          <cell r="K73">
            <v>12931285.652374636</v>
          </cell>
        </row>
        <row r="74">
          <cell r="F74">
            <v>91</v>
          </cell>
          <cell r="I74">
            <v>118025947.75227931</v>
          </cell>
          <cell r="J74">
            <v>39238798.975111447</v>
          </cell>
          <cell r="K74">
            <v>78787148.777167842</v>
          </cell>
        </row>
        <row r="75">
          <cell r="F75">
            <v>91</v>
          </cell>
          <cell r="I75">
            <v>125941628.44241729</v>
          </cell>
          <cell r="J75">
            <v>37466375.739622347</v>
          </cell>
          <cell r="K75">
            <v>88475252.702794939</v>
          </cell>
        </row>
        <row r="76">
          <cell r="F76">
            <v>0</v>
          </cell>
          <cell r="I76">
            <v>35469.718128576926</v>
          </cell>
          <cell r="J76">
            <v>18938.234282904672</v>
          </cell>
          <cell r="K76">
            <v>16531.48384567225</v>
          </cell>
        </row>
        <row r="77">
          <cell r="F77">
            <v>21.000000000000004</v>
          </cell>
          <cell r="I77">
            <v>137546.44673602225</v>
          </cell>
          <cell r="J77">
            <v>91965.74710499795</v>
          </cell>
          <cell r="K77">
            <v>45580.699631024312</v>
          </cell>
        </row>
        <row r="78">
          <cell r="F78">
            <v>21.000000000000004</v>
          </cell>
          <cell r="I78">
            <v>134832.34164724161</v>
          </cell>
          <cell r="J78">
            <v>84859.798938923399</v>
          </cell>
          <cell r="K78">
            <v>49972.542708318229</v>
          </cell>
        </row>
        <row r="79">
          <cell r="F79">
            <v>28.000000000000007</v>
          </cell>
          <cell r="I79">
            <v>172718.02003266162</v>
          </cell>
          <cell r="J79">
            <v>76229.657578426908</v>
          </cell>
          <cell r="K79">
            <v>96488.362454234739</v>
          </cell>
        </row>
        <row r="80">
          <cell r="F80">
            <v>28.000000000000007</v>
          </cell>
          <cell r="I80">
            <v>163118.2702763805</v>
          </cell>
          <cell r="J80">
            <v>70139.869073508773</v>
          </cell>
          <cell r="K80">
            <v>92978.401202871726</v>
          </cell>
        </row>
        <row r="81">
          <cell r="F81">
            <v>46.000000000000007</v>
          </cell>
          <cell r="I81">
            <v>1996119.8050723413</v>
          </cell>
          <cell r="J81">
            <v>1006660.7927340457</v>
          </cell>
          <cell r="K81">
            <v>989459.01233829593</v>
          </cell>
        </row>
        <row r="82">
          <cell r="F82">
            <v>46.000000000000007</v>
          </cell>
          <cell r="I82">
            <v>2383559.5286103529</v>
          </cell>
          <cell r="J82">
            <v>1201858.8211912357</v>
          </cell>
          <cell r="K82">
            <v>1181700.7074191172</v>
          </cell>
        </row>
        <row r="83">
          <cell r="F83">
            <v>69.5</v>
          </cell>
          <cell r="I83">
            <v>44985888.579509631</v>
          </cell>
          <cell r="J83">
            <v>20384928.602827299</v>
          </cell>
          <cell r="K83">
            <v>24600959.976682328</v>
          </cell>
        </row>
        <row r="84">
          <cell r="F84">
            <v>69.5</v>
          </cell>
          <cell r="I84">
            <v>42729048.861247137</v>
          </cell>
          <cell r="J84">
            <v>19489626.178419333</v>
          </cell>
          <cell r="K84">
            <v>23239422.682827812</v>
          </cell>
        </row>
        <row r="85">
          <cell r="F85">
            <v>91</v>
          </cell>
          <cell r="I85">
            <v>171660916.95097569</v>
          </cell>
          <cell r="J85">
            <v>49349786.046510577</v>
          </cell>
          <cell r="K85">
            <v>122311130.90446511</v>
          </cell>
        </row>
        <row r="86">
          <cell r="F86">
            <v>91</v>
          </cell>
          <cell r="I86">
            <v>159820403.06695217</v>
          </cell>
          <cell r="J86">
            <v>44739578.587367535</v>
          </cell>
          <cell r="K86">
            <v>115080824.47958462</v>
          </cell>
        </row>
        <row r="87">
          <cell r="F87">
            <v>0</v>
          </cell>
          <cell r="I87">
            <v>41034.158159504652</v>
          </cell>
          <cell r="J87">
            <v>24143.745086351373</v>
          </cell>
          <cell r="K87">
            <v>16890.413073153279</v>
          </cell>
        </row>
        <row r="88">
          <cell r="F88">
            <v>25.000000000000007</v>
          </cell>
          <cell r="I88">
            <v>75584.137490905123</v>
          </cell>
          <cell r="J88">
            <v>36955.666868185974</v>
          </cell>
          <cell r="K88">
            <v>38628.470622719149</v>
          </cell>
        </row>
        <row r="89">
          <cell r="F89">
            <v>25.000000000000007</v>
          </cell>
          <cell r="I89">
            <v>68896.492328222987</v>
          </cell>
          <cell r="J89">
            <v>39892.267028779112</v>
          </cell>
          <cell r="K89">
            <v>29004.22529944386</v>
          </cell>
        </row>
        <row r="90">
          <cell r="F90">
            <v>25.000000000000007</v>
          </cell>
          <cell r="I90">
            <v>62374.96944125017</v>
          </cell>
          <cell r="J90">
            <v>36419.294466621584</v>
          </cell>
          <cell r="K90">
            <v>25955.67497462859</v>
          </cell>
        </row>
        <row r="91">
          <cell r="F91">
            <v>33.5</v>
          </cell>
          <cell r="I91">
            <v>67010.741346123876</v>
          </cell>
          <cell r="J91">
            <v>34564.314446691307</v>
          </cell>
          <cell r="K91">
            <v>32446.426899432583</v>
          </cell>
        </row>
        <row r="92">
          <cell r="F92">
            <v>33.5</v>
          </cell>
          <cell r="I92">
            <v>70107.803615991244</v>
          </cell>
          <cell r="J92">
            <v>36140.448901495707</v>
          </cell>
          <cell r="K92">
            <v>33967.35471449553</v>
          </cell>
        </row>
        <row r="93">
          <cell r="F93">
            <v>33.5</v>
          </cell>
          <cell r="I93">
            <v>59655.677144942158</v>
          </cell>
          <cell r="J93">
            <v>30677.036896217949</v>
          </cell>
          <cell r="K93">
            <v>28978.640248724194</v>
          </cell>
        </row>
        <row r="94">
          <cell r="F94">
            <v>43.5</v>
          </cell>
          <cell r="I94">
            <v>74219.319307642349</v>
          </cell>
          <cell r="J94">
            <v>37598.589263222173</v>
          </cell>
          <cell r="K94">
            <v>36620.730044420168</v>
          </cell>
        </row>
        <row r="95">
          <cell r="F95">
            <v>43.5</v>
          </cell>
          <cell r="I95">
            <v>76953.233919017555</v>
          </cell>
          <cell r="J95">
            <v>37543.624831935478</v>
          </cell>
          <cell r="K95">
            <v>39409.609087082077</v>
          </cell>
        </row>
        <row r="96">
          <cell r="F96">
            <v>43.5</v>
          </cell>
          <cell r="I96">
            <v>78818.063519822113</v>
          </cell>
          <cell r="J96">
            <v>36266.357939994814</v>
          </cell>
          <cell r="K96">
            <v>42551.705579827314</v>
          </cell>
        </row>
        <row r="97">
          <cell r="F97">
            <v>51.5</v>
          </cell>
          <cell r="I97">
            <v>84981.94788446989</v>
          </cell>
          <cell r="J97">
            <v>35261.365487574061</v>
          </cell>
          <cell r="K97">
            <v>49720.582396895858</v>
          </cell>
        </row>
        <row r="98">
          <cell r="F98">
            <v>51.5</v>
          </cell>
          <cell r="I98">
            <v>80084.919523157325</v>
          </cell>
          <cell r="J98">
            <v>35099.381755457151</v>
          </cell>
          <cell r="K98">
            <v>44985.537767700182</v>
          </cell>
        </row>
        <row r="99">
          <cell r="F99">
            <v>51.5</v>
          </cell>
          <cell r="I99">
            <v>78973.360996017378</v>
          </cell>
          <cell r="J99">
            <v>34039.354178464317</v>
          </cell>
          <cell r="K99">
            <v>44934.006817553069</v>
          </cell>
        </row>
        <row r="100">
          <cell r="F100">
            <v>67</v>
          </cell>
          <cell r="I100">
            <v>675789.4552037809</v>
          </cell>
          <cell r="J100">
            <v>459664.15969464649</v>
          </cell>
          <cell r="K100">
            <v>216125.29550913436</v>
          </cell>
        </row>
        <row r="101">
          <cell r="F101">
            <v>67</v>
          </cell>
          <cell r="I101">
            <v>662518.9024185614</v>
          </cell>
          <cell r="J101">
            <v>455439.94099480659</v>
          </cell>
          <cell r="K101">
            <v>207078.96142375487</v>
          </cell>
        </row>
        <row r="102">
          <cell r="F102">
            <v>67</v>
          </cell>
          <cell r="I102">
            <v>445629.29138285533</v>
          </cell>
          <cell r="J102">
            <v>301555.06881277263</v>
          </cell>
          <cell r="K102">
            <v>144074.2225700827</v>
          </cell>
        </row>
        <row r="103">
          <cell r="F103">
            <v>75</v>
          </cell>
          <cell r="I103">
            <v>947113.56036096264</v>
          </cell>
          <cell r="J103">
            <v>592363.25052445731</v>
          </cell>
          <cell r="K103">
            <v>354750.30983650533</v>
          </cell>
        </row>
        <row r="104">
          <cell r="F104">
            <v>75</v>
          </cell>
          <cell r="I104">
            <v>1359983.4343395384</v>
          </cell>
          <cell r="J104">
            <v>749383.98597943748</v>
          </cell>
          <cell r="K104">
            <v>610599.4483601012</v>
          </cell>
        </row>
        <row r="105">
          <cell r="F105">
            <v>75</v>
          </cell>
          <cell r="I105">
            <v>1171581.3983468097</v>
          </cell>
          <cell r="J105">
            <v>672129.41148147965</v>
          </cell>
          <cell r="K105">
            <v>499451.98686533002</v>
          </cell>
        </row>
        <row r="106">
          <cell r="F106">
            <v>94.500000000000014</v>
          </cell>
          <cell r="I106">
            <v>7350677.1630079588</v>
          </cell>
          <cell r="J106">
            <v>1953689.1085717904</v>
          </cell>
          <cell r="K106">
            <v>5396988.0544361677</v>
          </cell>
        </row>
        <row r="107">
          <cell r="F107">
            <v>94.500000000000014</v>
          </cell>
          <cell r="I107">
            <v>8401087.9678943064</v>
          </cell>
          <cell r="J107">
            <v>2401869.9736345955</v>
          </cell>
          <cell r="K107">
            <v>5999217.9942597114</v>
          </cell>
        </row>
        <row r="108">
          <cell r="F108">
            <v>94.500000000000014</v>
          </cell>
          <cell r="I108">
            <v>8401087.9678943064</v>
          </cell>
          <cell r="J108">
            <v>2401869.9736345955</v>
          </cell>
          <cell r="K108">
            <v>5999217.9942597114</v>
          </cell>
        </row>
        <row r="109">
          <cell r="F109">
            <v>0</v>
          </cell>
          <cell r="I109">
            <v>39654.587270120144</v>
          </cell>
        </row>
        <row r="110">
          <cell r="F110">
            <v>25.000000000000007</v>
          </cell>
          <cell r="I110">
            <v>119306.3406189502</v>
          </cell>
        </row>
        <row r="111">
          <cell r="F111">
            <v>25.000000000000007</v>
          </cell>
          <cell r="I111">
            <v>107090.62235444615</v>
          </cell>
        </row>
        <row r="112">
          <cell r="F112">
            <v>25.000000000000007</v>
          </cell>
          <cell r="I112">
            <v>119913.38348405901</v>
          </cell>
        </row>
        <row r="113">
          <cell r="F113">
            <v>33.5</v>
          </cell>
          <cell r="I113">
            <v>273373.23247555183</v>
          </cell>
        </row>
        <row r="114">
          <cell r="F114">
            <v>33.5</v>
          </cell>
          <cell r="I114">
            <v>302680.31054967723</v>
          </cell>
        </row>
        <row r="115">
          <cell r="F115">
            <v>33.5</v>
          </cell>
          <cell r="I115">
            <v>298248.12266205996</v>
          </cell>
        </row>
        <row r="116">
          <cell r="F116">
            <v>43.5</v>
          </cell>
          <cell r="I116">
            <v>1297325.007913304</v>
          </cell>
        </row>
        <row r="117">
          <cell r="F117">
            <v>43.5</v>
          </cell>
          <cell r="I117">
            <v>1367004.0576938288</v>
          </cell>
        </row>
        <row r="118">
          <cell r="F118">
            <v>43.5</v>
          </cell>
          <cell r="I118">
            <v>1344506.8910798049</v>
          </cell>
        </row>
        <row r="119">
          <cell r="F119">
            <v>51.5</v>
          </cell>
          <cell r="I119">
            <v>3068534.0178420674</v>
          </cell>
        </row>
        <row r="120">
          <cell r="F120">
            <v>51.5</v>
          </cell>
          <cell r="I120">
            <v>3422153.6405800548</v>
          </cell>
        </row>
        <row r="121">
          <cell r="F121">
            <v>51.5</v>
          </cell>
          <cell r="I121">
            <v>3722443.7630762127</v>
          </cell>
        </row>
        <row r="122">
          <cell r="F122">
            <v>67</v>
          </cell>
          <cell r="I122">
            <v>22309609.579648942</v>
          </cell>
        </row>
        <row r="123">
          <cell r="F123">
            <v>67</v>
          </cell>
          <cell r="I123">
            <v>22499807.993283663</v>
          </cell>
        </row>
        <row r="124">
          <cell r="F124">
            <v>67</v>
          </cell>
          <cell r="I124">
            <v>21321817.061384257</v>
          </cell>
        </row>
        <row r="125">
          <cell r="F125">
            <v>75</v>
          </cell>
          <cell r="I125">
            <v>57585667.313341416</v>
          </cell>
        </row>
        <row r="126">
          <cell r="F126">
            <v>75</v>
          </cell>
          <cell r="I126">
            <v>45520201.860281773</v>
          </cell>
        </row>
        <row r="127">
          <cell r="F127">
            <v>75</v>
          </cell>
          <cell r="I127">
            <v>47066892.978349708</v>
          </cell>
        </row>
        <row r="128">
          <cell r="F128">
            <v>0</v>
          </cell>
          <cell r="I128">
            <v>38516.680794408785</v>
          </cell>
          <cell r="J128">
            <v>22114.665571095953</v>
          </cell>
          <cell r="K128">
            <v>16402.015223312836</v>
          </cell>
        </row>
        <row r="129">
          <cell r="F129">
            <v>25.000000000000007</v>
          </cell>
          <cell r="I129">
            <v>61823.21819287484</v>
          </cell>
          <cell r="J129">
            <v>31716.292573320097</v>
          </cell>
          <cell r="K129">
            <v>30106.925619554746</v>
          </cell>
        </row>
        <row r="130">
          <cell r="F130">
            <v>25.000000000000007</v>
          </cell>
          <cell r="I130">
            <v>61902.129516123066</v>
          </cell>
          <cell r="J130">
            <v>31397.416054166039</v>
          </cell>
          <cell r="K130">
            <v>30504.713461957021</v>
          </cell>
        </row>
        <row r="131">
          <cell r="F131">
            <v>25.000000000000007</v>
          </cell>
          <cell r="I131">
            <v>65018.07195024949</v>
          </cell>
          <cell r="J131">
            <v>26432.101858956339</v>
          </cell>
          <cell r="K131">
            <v>38585.970091293151</v>
          </cell>
        </row>
        <row r="132">
          <cell r="F132">
            <v>33.5</v>
          </cell>
          <cell r="I132">
            <v>60677.389182041683</v>
          </cell>
          <cell r="J132">
            <v>26401.880447286781</v>
          </cell>
          <cell r="K132">
            <v>34275.508734754891</v>
          </cell>
        </row>
        <row r="133">
          <cell r="F133">
            <v>33.5</v>
          </cell>
          <cell r="I133">
            <v>59401.525848386365</v>
          </cell>
          <cell r="J133">
            <v>25842.92420275338</v>
          </cell>
          <cell r="K133">
            <v>33558.601645632982</v>
          </cell>
        </row>
        <row r="134">
          <cell r="F134">
            <v>33.5</v>
          </cell>
          <cell r="I134">
            <v>62996.352793043501</v>
          </cell>
          <cell r="J134">
            <v>27950.393957971348</v>
          </cell>
          <cell r="K134">
            <v>35045.958835072153</v>
          </cell>
        </row>
        <row r="135">
          <cell r="F135">
            <v>43.5</v>
          </cell>
          <cell r="I135">
            <v>78308.635737643577</v>
          </cell>
          <cell r="J135">
            <v>34439.165821863389</v>
          </cell>
          <cell r="K135">
            <v>43869.469915780195</v>
          </cell>
        </row>
        <row r="136">
          <cell r="F136">
            <v>43.5</v>
          </cell>
          <cell r="I136">
            <v>71320.705567433455</v>
          </cell>
          <cell r="J136">
            <v>30741.120058341756</v>
          </cell>
          <cell r="K136">
            <v>40579.585509091688</v>
          </cell>
        </row>
        <row r="137">
          <cell r="F137">
            <v>43.5</v>
          </cell>
          <cell r="I137">
            <v>68350.784500619688</v>
          </cell>
          <cell r="J137">
            <v>28379.788149233027</v>
          </cell>
          <cell r="K137">
            <v>39970.996351386661</v>
          </cell>
        </row>
        <row r="138">
          <cell r="F138">
            <v>51.5</v>
          </cell>
          <cell r="I138">
            <v>131962.68240495111</v>
          </cell>
          <cell r="J138">
            <v>75444.273222295582</v>
          </cell>
          <cell r="K138">
            <v>56518.409182655538</v>
          </cell>
        </row>
        <row r="139">
          <cell r="F139">
            <v>51.5</v>
          </cell>
          <cell r="I139">
            <v>86497.283971568148</v>
          </cell>
          <cell r="J139">
            <v>38806.751014128444</v>
          </cell>
          <cell r="K139">
            <v>47690.532957439726</v>
          </cell>
        </row>
        <row r="140">
          <cell r="F140">
            <v>51.5</v>
          </cell>
          <cell r="I140">
            <v>112855.82819068036</v>
          </cell>
          <cell r="J140">
            <v>50300.773084549081</v>
          </cell>
          <cell r="K140">
            <v>62555.055106131273</v>
          </cell>
        </row>
        <row r="141">
          <cell r="F141">
            <v>67</v>
          </cell>
          <cell r="I141">
            <v>675936.93465293117</v>
          </cell>
          <cell r="J141">
            <v>473803.46502925118</v>
          </cell>
          <cell r="K141">
            <v>202133.46962368002</v>
          </cell>
        </row>
        <row r="142">
          <cell r="F142">
            <v>67</v>
          </cell>
          <cell r="I142">
            <v>763945.89129534818</v>
          </cell>
          <cell r="J142">
            <v>495176.11349487683</v>
          </cell>
          <cell r="K142">
            <v>268769.77780047117</v>
          </cell>
        </row>
        <row r="143">
          <cell r="F143">
            <v>67</v>
          </cell>
          <cell r="I143">
            <v>883445.8630488182</v>
          </cell>
          <cell r="J143">
            <v>561342.84256872907</v>
          </cell>
          <cell r="K143">
            <v>322103.02048008889</v>
          </cell>
        </row>
        <row r="144">
          <cell r="F144">
            <v>75</v>
          </cell>
          <cell r="I144">
            <v>2443404.7095780922</v>
          </cell>
          <cell r="J144">
            <v>794624.99780785956</v>
          </cell>
          <cell r="K144">
            <v>1648779.7117702328</v>
          </cell>
        </row>
        <row r="145">
          <cell r="F145">
            <v>75</v>
          </cell>
          <cell r="I145">
            <v>2535238.1045855549</v>
          </cell>
          <cell r="J145">
            <v>790578.56274224352</v>
          </cell>
          <cell r="K145">
            <v>1744659.5418433114</v>
          </cell>
        </row>
        <row r="146">
          <cell r="F146">
            <v>75</v>
          </cell>
          <cell r="I146">
            <v>2321716.137535491</v>
          </cell>
          <cell r="J146">
            <v>763285.84789313911</v>
          </cell>
          <cell r="K146">
            <v>1558430.2896423521</v>
          </cell>
        </row>
        <row r="147">
          <cell r="F147">
            <v>94.500000000000014</v>
          </cell>
          <cell r="I147">
            <v>13854931.555945849</v>
          </cell>
          <cell r="J147">
            <v>3933414.933550172</v>
          </cell>
          <cell r="K147">
            <v>9921516.6223956775</v>
          </cell>
        </row>
        <row r="148">
          <cell r="F148">
            <v>94.500000000000014</v>
          </cell>
          <cell r="I148">
            <v>15931614.04272986</v>
          </cell>
          <cell r="J148">
            <v>4649679.7896085307</v>
          </cell>
          <cell r="K148">
            <v>11281934.253121328</v>
          </cell>
        </row>
        <row r="149">
          <cell r="F149">
            <v>94.500000000000014</v>
          </cell>
          <cell r="I149">
            <v>21504195.938344277</v>
          </cell>
          <cell r="J149">
            <v>6267428.3583812285</v>
          </cell>
          <cell r="K149">
            <v>15236767.579963047</v>
          </cell>
        </row>
        <row r="150">
          <cell r="F150">
            <v>0</v>
          </cell>
          <cell r="I150">
            <v>40472.005010903958</v>
          </cell>
        </row>
        <row r="151">
          <cell r="F151">
            <v>21.000000000000004</v>
          </cell>
          <cell r="I151">
            <v>77043.371229046825</v>
          </cell>
        </row>
        <row r="152">
          <cell r="F152">
            <v>21.000000000000004</v>
          </cell>
          <cell r="I152">
            <v>54839.668604517472</v>
          </cell>
        </row>
        <row r="153">
          <cell r="F153">
            <v>21.000000000000004</v>
          </cell>
          <cell r="I153">
            <v>77847.833916560339</v>
          </cell>
        </row>
        <row r="154">
          <cell r="F154">
            <v>28.250000000000004</v>
          </cell>
          <cell r="I154">
            <v>76354.075777683072</v>
          </cell>
        </row>
        <row r="155">
          <cell r="F155">
            <v>28.250000000000004</v>
          </cell>
          <cell r="I155">
            <v>87978.130608943116</v>
          </cell>
        </row>
        <row r="156">
          <cell r="F156">
            <v>28.250000000000004</v>
          </cell>
          <cell r="I156">
            <v>75805.289061602278</v>
          </cell>
        </row>
        <row r="157">
          <cell r="F157">
            <v>45</v>
          </cell>
          <cell r="I157">
            <v>121112.76697583088</v>
          </cell>
        </row>
        <row r="158">
          <cell r="F158">
            <v>45</v>
          </cell>
          <cell r="I158">
            <v>166226.18391868327</v>
          </cell>
        </row>
        <row r="159">
          <cell r="F159">
            <v>45</v>
          </cell>
          <cell r="I159">
            <v>179387.46922471537</v>
          </cell>
        </row>
        <row r="160">
          <cell r="F160">
            <v>51.5</v>
          </cell>
          <cell r="I160">
            <v>413464.97763639432</v>
          </cell>
        </row>
        <row r="161">
          <cell r="F161">
            <v>51.5</v>
          </cell>
          <cell r="I161">
            <v>482985.73037785973</v>
          </cell>
        </row>
        <row r="162">
          <cell r="F162">
            <v>51.5</v>
          </cell>
          <cell r="I162">
            <v>517314.87429047498</v>
          </cell>
        </row>
        <row r="163">
          <cell r="F163">
            <v>68.25</v>
          </cell>
          <cell r="I163">
            <v>4165472.1479012221</v>
          </cell>
        </row>
        <row r="164">
          <cell r="F164">
            <v>68.25</v>
          </cell>
          <cell r="I164">
            <v>3512499.881793017</v>
          </cell>
        </row>
        <row r="165">
          <cell r="F165">
            <v>68.25</v>
          </cell>
          <cell r="I165">
            <v>3569819.6170272292</v>
          </cell>
        </row>
        <row r="166">
          <cell r="F166">
            <v>75.75</v>
          </cell>
          <cell r="I166">
            <v>8823738.868052993</v>
          </cell>
        </row>
        <row r="167">
          <cell r="F167">
            <v>75.75</v>
          </cell>
          <cell r="I167">
            <v>7475990.7193472814</v>
          </cell>
        </row>
        <row r="168">
          <cell r="F168">
            <v>75.75</v>
          </cell>
          <cell r="I168">
            <v>9179348.1257036515</v>
          </cell>
        </row>
        <row r="169">
          <cell r="F169">
            <v>96.249999999999986</v>
          </cell>
          <cell r="I169">
            <v>60596813.085127443</v>
          </cell>
        </row>
        <row r="170">
          <cell r="F170">
            <v>96.249999999999986</v>
          </cell>
          <cell r="I170">
            <v>51950196.041755788</v>
          </cell>
        </row>
        <row r="171">
          <cell r="F171">
            <v>96.249999999999986</v>
          </cell>
          <cell r="I171">
            <v>53275279.307723463</v>
          </cell>
        </row>
        <row r="172">
          <cell r="F172">
            <v>0</v>
          </cell>
          <cell r="I172">
            <v>143674.1320889786</v>
          </cell>
          <cell r="J172">
            <v>86783.342022553916</v>
          </cell>
          <cell r="K172">
            <v>56497.330225533879</v>
          </cell>
        </row>
        <row r="173">
          <cell r="F173">
            <v>21.000000000000004</v>
          </cell>
          <cell r="I173">
            <v>344512.0453905997</v>
          </cell>
          <cell r="J173">
            <v>160943.21857990266</v>
          </cell>
          <cell r="K173">
            <v>166874.6063227742</v>
          </cell>
        </row>
        <row r="174">
          <cell r="F174">
            <v>21.000000000000004</v>
          </cell>
          <cell r="I174">
            <v>315094.4803279934</v>
          </cell>
          <cell r="J174">
            <v>142485.94957758184</v>
          </cell>
          <cell r="K174">
            <v>158520.91125720768</v>
          </cell>
        </row>
        <row r="175">
          <cell r="F175">
            <v>21.000000000000004</v>
          </cell>
          <cell r="I175">
            <v>336328.0255220792</v>
          </cell>
          <cell r="J175">
            <v>153859.52040498843</v>
          </cell>
          <cell r="K175">
            <v>166118.41136469174</v>
          </cell>
        </row>
        <row r="176">
          <cell r="F176">
            <v>28.250000000000004</v>
          </cell>
          <cell r="I176">
            <v>455724.26159662701</v>
          </cell>
          <cell r="J176">
            <v>183360.74791146166</v>
          </cell>
          <cell r="K176">
            <v>236788.04432798925</v>
          </cell>
        </row>
        <row r="177">
          <cell r="F177">
            <v>28.250000000000004</v>
          </cell>
          <cell r="I177">
            <v>495809.73365932616</v>
          </cell>
          <cell r="J177">
            <v>203469.23809554105</v>
          </cell>
          <cell r="K177">
            <v>253516.36567431226</v>
          </cell>
        </row>
        <row r="178">
          <cell r="F178">
            <v>28.250000000000004</v>
          </cell>
          <cell r="I178">
            <v>500111.66230053827</v>
          </cell>
          <cell r="J178">
            <v>199368.31427413999</v>
          </cell>
          <cell r="K178">
            <v>259460.99626710528</v>
          </cell>
        </row>
        <row r="179">
          <cell r="F179">
            <v>45</v>
          </cell>
          <cell r="I179">
            <v>6827208.096551205</v>
          </cell>
          <cell r="J179">
            <v>4263925.0864770655</v>
          </cell>
          <cell r="K179">
            <v>2442041.3020681981</v>
          </cell>
        </row>
        <row r="180">
          <cell r="F180">
            <v>45</v>
          </cell>
          <cell r="I180">
            <v>7887604.6190334866</v>
          </cell>
          <cell r="J180">
            <v>4898748.0023593763</v>
          </cell>
          <cell r="K180">
            <v>2857388.1991008278</v>
          </cell>
        </row>
        <row r="181">
          <cell r="F181">
            <v>45</v>
          </cell>
          <cell r="I181">
            <v>8152737.0783754364</v>
          </cell>
          <cell r="J181">
            <v>5122587.8322388064</v>
          </cell>
          <cell r="K181">
            <v>2891614.6170583419</v>
          </cell>
        </row>
        <row r="182">
          <cell r="F182">
            <v>51.5</v>
          </cell>
          <cell r="I182">
            <v>14709011.163555009</v>
          </cell>
          <cell r="J182">
            <v>6093271.8764784643</v>
          </cell>
          <cell r="K182">
            <v>8500803.1120194979</v>
          </cell>
        </row>
        <row r="183">
          <cell r="F183">
            <v>51.5</v>
          </cell>
          <cell r="I183">
            <v>15446859.891757336</v>
          </cell>
          <cell r="J183">
            <v>6014012.2824625457</v>
          </cell>
          <cell r="K183">
            <v>9305478.1348771155</v>
          </cell>
        </row>
        <row r="184">
          <cell r="F184">
            <v>51.5</v>
          </cell>
          <cell r="I184">
            <v>14803650.09553089</v>
          </cell>
          <cell r="J184">
            <v>5882431.826429002</v>
          </cell>
          <cell r="K184">
            <v>8816465.5362601038</v>
          </cell>
        </row>
        <row r="185">
          <cell r="F185">
            <v>68.25</v>
          </cell>
          <cell r="I185">
            <v>76234373.431343779</v>
          </cell>
          <cell r="J185">
            <v>28316872.004466478</v>
          </cell>
          <cell r="K185">
            <v>47338029.267965287</v>
          </cell>
        </row>
        <row r="186">
          <cell r="F186">
            <v>68.25</v>
          </cell>
          <cell r="I186">
            <v>75810943.01038307</v>
          </cell>
          <cell r="J186">
            <v>27901279.610787522</v>
          </cell>
          <cell r="K186">
            <v>47395633.860842809</v>
          </cell>
        </row>
        <row r="187">
          <cell r="F187">
            <v>68.25</v>
          </cell>
          <cell r="I187">
            <v>84649344.645405605</v>
          </cell>
          <cell r="J187">
            <v>31072335.301339008</v>
          </cell>
          <cell r="K187">
            <v>53098331.012747109</v>
          </cell>
        </row>
        <row r="188">
          <cell r="F188">
            <v>73</v>
          </cell>
          <cell r="I188">
            <v>111681371.35903226</v>
          </cell>
          <cell r="J188">
            <v>38778105.522699662</v>
          </cell>
          <cell r="K188">
            <v>70923065.605521947</v>
          </cell>
        </row>
        <row r="189">
          <cell r="F189">
            <v>73</v>
          </cell>
          <cell r="I189">
            <v>99850981.942001268</v>
          </cell>
          <cell r="J189">
            <v>35433211.077212371</v>
          </cell>
          <cell r="K189">
            <v>63078780.598437823</v>
          </cell>
        </row>
        <row r="190">
          <cell r="F190">
            <v>73</v>
          </cell>
          <cell r="I190">
            <v>109018184.89314844</v>
          </cell>
          <cell r="J190">
            <v>38253186.086477704</v>
          </cell>
          <cell r="K190">
            <v>69671059.588677853</v>
          </cell>
        </row>
        <row r="191">
          <cell r="F191">
            <v>0</v>
          </cell>
          <cell r="I191">
            <v>38250.927388218144</v>
          </cell>
          <cell r="J191">
            <v>22765.091490017021</v>
          </cell>
          <cell r="K191">
            <v>15293.77737452045</v>
          </cell>
        </row>
        <row r="192">
          <cell r="F192">
            <v>21.000000000000004</v>
          </cell>
          <cell r="I192">
            <v>122834.845011955</v>
          </cell>
          <cell r="J192">
            <v>68794.557436501171</v>
          </cell>
          <cell r="K192">
            <v>50978.652603119779</v>
          </cell>
        </row>
        <row r="193">
          <cell r="F193">
            <v>21.000000000000004</v>
          </cell>
          <cell r="I193">
            <v>133917.97587682612</v>
          </cell>
          <cell r="J193">
            <v>74453.582437643126</v>
          </cell>
          <cell r="K193">
            <v>56463.959337596563</v>
          </cell>
        </row>
        <row r="194">
          <cell r="F194">
            <v>21.000000000000004</v>
          </cell>
          <cell r="I194">
            <v>141866.60962497583</v>
          </cell>
          <cell r="J194">
            <v>80385.199843154347</v>
          </cell>
          <cell r="K194">
            <v>57830.426342101433</v>
          </cell>
        </row>
        <row r="195">
          <cell r="F195">
            <v>28.250000000000004</v>
          </cell>
          <cell r="I195">
            <v>291922.09950098541</v>
          </cell>
          <cell r="J195">
            <v>143963.15024337606</v>
          </cell>
          <cell r="K195">
            <v>139501.748763654</v>
          </cell>
        </row>
        <row r="196">
          <cell r="F196">
            <v>28.250000000000004</v>
          </cell>
          <cell r="I196">
            <v>299176.65262233419</v>
          </cell>
          <cell r="J196">
            <v>148240.44693433394</v>
          </cell>
          <cell r="K196">
            <v>142094.17929136794</v>
          </cell>
        </row>
        <row r="197">
          <cell r="F197">
            <v>28.250000000000004</v>
          </cell>
          <cell r="I197">
            <v>284584.26386867353</v>
          </cell>
          <cell r="J197">
            <v>144777.84488144831</v>
          </cell>
          <cell r="K197">
            <v>130581.32093105253</v>
          </cell>
        </row>
        <row r="198">
          <cell r="F198">
            <v>45</v>
          </cell>
          <cell r="I198">
            <v>3904432.3703830987</v>
          </cell>
          <cell r="J198">
            <v>1572165.2961376901</v>
          </cell>
          <cell r="K198">
            <v>2269295.4408426993</v>
          </cell>
        </row>
        <row r="199">
          <cell r="F199">
            <v>45</v>
          </cell>
          <cell r="I199">
            <v>4345444.2101715347</v>
          </cell>
          <cell r="J199">
            <v>1715558.0205198277</v>
          </cell>
          <cell r="K199">
            <v>2554687.8632031353</v>
          </cell>
        </row>
        <row r="200">
          <cell r="F200">
            <v>45</v>
          </cell>
          <cell r="I200">
            <v>4223096.3059094157</v>
          </cell>
          <cell r="J200">
            <v>1691389.9106918471</v>
          </cell>
          <cell r="K200">
            <v>2462831.1133274529</v>
          </cell>
        </row>
        <row r="201">
          <cell r="F201">
            <v>51.5</v>
          </cell>
          <cell r="I201">
            <v>7345992.1584850606</v>
          </cell>
          <cell r="J201">
            <v>2565245.065502929</v>
          </cell>
          <cell r="K201">
            <v>4698066.1348715583</v>
          </cell>
        </row>
        <row r="202">
          <cell r="F202">
            <v>51.5</v>
          </cell>
          <cell r="I202">
            <v>7961367.1106763063</v>
          </cell>
          <cell r="J202">
            <v>2792969.1339874226</v>
          </cell>
          <cell r="K202">
            <v>5071823.0844624955</v>
          </cell>
        </row>
        <row r="203">
          <cell r="F203">
            <v>51.5</v>
          </cell>
          <cell r="I203">
            <v>7323919.5294980798</v>
          </cell>
          <cell r="J203">
            <v>2518639.8644330604</v>
          </cell>
          <cell r="K203">
            <v>4719538.8646000773</v>
          </cell>
        </row>
        <row r="204">
          <cell r="F204">
            <v>68.25</v>
          </cell>
          <cell r="I204">
            <v>54350609.852761194</v>
          </cell>
          <cell r="J204">
            <v>23277674.233904026</v>
          </cell>
          <cell r="K204">
            <v>30863003.116385639</v>
          </cell>
        </row>
        <row r="205">
          <cell r="F205">
            <v>68.25</v>
          </cell>
          <cell r="I205">
            <v>60291898.66233322</v>
          </cell>
          <cell r="J205">
            <v>25905722.208988573</v>
          </cell>
          <cell r="K205">
            <v>34137241.61105828</v>
          </cell>
        </row>
        <row r="206">
          <cell r="F206">
            <v>68.25</v>
          </cell>
          <cell r="I206">
            <v>53313606.733588025</v>
          </cell>
          <cell r="J206">
            <v>22353485.517425828</v>
          </cell>
          <cell r="K206">
            <v>30734541.932659954</v>
          </cell>
        </row>
        <row r="207">
          <cell r="F207">
            <v>73</v>
          </cell>
          <cell r="I207">
            <v>84581822.910476312</v>
          </cell>
          <cell r="J207">
            <v>33404192.775534615</v>
          </cell>
          <cell r="K207">
            <v>50820213.832658537</v>
          </cell>
        </row>
        <row r="208">
          <cell r="F208">
            <v>73</v>
          </cell>
          <cell r="I208">
            <v>74110334.327873439</v>
          </cell>
          <cell r="J208">
            <v>29789836.57017564</v>
          </cell>
          <cell r="K208">
            <v>43956438.910828263</v>
          </cell>
        </row>
        <row r="209">
          <cell r="F209">
            <v>73</v>
          </cell>
          <cell r="I209">
            <v>71905494.532482877</v>
          </cell>
          <cell r="J209">
            <v>27153337.507586684</v>
          </cell>
          <cell r="K209">
            <v>44518679.649934478</v>
          </cell>
        </row>
        <row r="210">
          <cell r="F210">
            <v>0</v>
          </cell>
          <cell r="I210">
            <v>34951.532951839436</v>
          </cell>
        </row>
        <row r="211">
          <cell r="F211">
            <v>26.750000000000004</v>
          </cell>
          <cell r="I211">
            <v>76438.120618765097</v>
          </cell>
        </row>
        <row r="212">
          <cell r="F212">
            <v>26.750000000000004</v>
          </cell>
          <cell r="I212">
            <v>94981.942590901628</v>
          </cell>
        </row>
        <row r="213">
          <cell r="F213">
            <v>26.750000000000004</v>
          </cell>
          <cell r="I213">
            <v>288313.27495238988</v>
          </cell>
        </row>
        <row r="214">
          <cell r="F214">
            <v>44</v>
          </cell>
          <cell r="I214">
            <v>88585.167833032334</v>
          </cell>
        </row>
        <row r="215">
          <cell r="F215">
            <v>44</v>
          </cell>
          <cell r="I215">
            <v>78363.329143900264</v>
          </cell>
        </row>
        <row r="216">
          <cell r="F216">
            <v>44</v>
          </cell>
          <cell r="I216">
            <v>79947.908757183512</v>
          </cell>
        </row>
        <row r="217">
          <cell r="F217">
            <v>52.5</v>
          </cell>
          <cell r="I217">
            <v>117763.98706401676</v>
          </cell>
        </row>
        <row r="218">
          <cell r="F218">
            <v>52.5</v>
          </cell>
          <cell r="I218">
            <v>107587.31835893539</v>
          </cell>
        </row>
        <row r="219">
          <cell r="F219">
            <v>52.5</v>
          </cell>
          <cell r="I219">
            <v>94262.120098650368</v>
          </cell>
        </row>
        <row r="220">
          <cell r="F220">
            <v>68.5</v>
          </cell>
          <cell r="I220">
            <v>257783.02352542512</v>
          </cell>
        </row>
        <row r="221">
          <cell r="F221">
            <v>68.5</v>
          </cell>
          <cell r="I221">
            <v>186295.86225600188</v>
          </cell>
        </row>
        <row r="222">
          <cell r="F222">
            <v>68.5</v>
          </cell>
          <cell r="I222">
            <v>280600.67381356738</v>
          </cell>
        </row>
        <row r="223">
          <cell r="F223">
            <v>75.75</v>
          </cell>
          <cell r="I223">
            <v>751219.51831291802</v>
          </cell>
        </row>
        <row r="224">
          <cell r="F224">
            <v>75.75</v>
          </cell>
          <cell r="I224">
            <v>413212.53963965719</v>
          </cell>
        </row>
        <row r="225">
          <cell r="F225">
            <v>75.75</v>
          </cell>
          <cell r="I225">
            <v>386916.46918579482</v>
          </cell>
        </row>
        <row r="226">
          <cell r="F226">
            <v>93.5</v>
          </cell>
          <cell r="I226">
            <v>2967909.6663656887</v>
          </cell>
        </row>
        <row r="227">
          <cell r="F227">
            <v>93.5</v>
          </cell>
          <cell r="I227">
            <v>3601930.0304649151</v>
          </cell>
        </row>
        <row r="228">
          <cell r="F228">
            <v>93.5</v>
          </cell>
          <cell r="I228">
            <v>3024081.7963520568</v>
          </cell>
        </row>
        <row r="229">
          <cell r="F229">
            <v>0</v>
          </cell>
          <cell r="I229">
            <v>36832.902085901071</v>
          </cell>
        </row>
        <row r="230">
          <cell r="F230">
            <v>19.75</v>
          </cell>
          <cell r="I230">
            <v>123317.67175553262</v>
          </cell>
        </row>
        <row r="231">
          <cell r="F231">
            <v>19.75</v>
          </cell>
          <cell r="I231">
            <v>99148.843823029296</v>
          </cell>
        </row>
        <row r="232">
          <cell r="F232">
            <v>19.75</v>
          </cell>
          <cell r="I232">
            <v>101272.11964944015</v>
          </cell>
        </row>
        <row r="233">
          <cell r="F233">
            <v>26.750000000000004</v>
          </cell>
          <cell r="I233">
            <v>163726.46145773015</v>
          </cell>
        </row>
        <row r="234">
          <cell r="F234">
            <v>26.750000000000004</v>
          </cell>
          <cell r="I234">
            <v>182431.21061153509</v>
          </cell>
        </row>
        <row r="235">
          <cell r="F235">
            <v>26.750000000000004</v>
          </cell>
          <cell r="I235">
            <v>174801.31857889731</v>
          </cell>
        </row>
        <row r="236">
          <cell r="F236">
            <v>44</v>
          </cell>
          <cell r="I236">
            <v>1723467.5493771106</v>
          </cell>
        </row>
        <row r="237">
          <cell r="F237">
            <v>44</v>
          </cell>
          <cell r="I237">
            <v>1867070.8661621895</v>
          </cell>
        </row>
        <row r="238">
          <cell r="F238">
            <v>44</v>
          </cell>
          <cell r="I238">
            <v>1816746.9826136902</v>
          </cell>
        </row>
        <row r="239">
          <cell r="F239">
            <v>52.5</v>
          </cell>
          <cell r="I239">
            <v>4463616.1408463027</v>
          </cell>
        </row>
        <row r="240">
          <cell r="F240">
            <v>52.5</v>
          </cell>
          <cell r="I240">
            <v>4463453.5153310783</v>
          </cell>
        </row>
        <row r="241">
          <cell r="F241">
            <v>52.5</v>
          </cell>
          <cell r="I241">
            <v>4998753.8220760599</v>
          </cell>
        </row>
        <row r="242">
          <cell r="F242">
            <v>68.5</v>
          </cell>
          <cell r="I242">
            <v>28390019.055988479</v>
          </cell>
        </row>
        <row r="243">
          <cell r="F243">
            <v>68.5</v>
          </cell>
          <cell r="I243">
            <v>28009135.255732901</v>
          </cell>
        </row>
        <row r="244">
          <cell r="F244">
            <v>68.5</v>
          </cell>
          <cell r="I244">
            <v>31359493.417583875</v>
          </cell>
        </row>
        <row r="245">
          <cell r="F245">
            <v>72.5</v>
          </cell>
          <cell r="I245">
            <v>44770809.875986606</v>
          </cell>
        </row>
        <row r="246">
          <cell r="F246">
            <v>72.5</v>
          </cell>
          <cell r="I246">
            <v>46931686.073570915</v>
          </cell>
        </row>
        <row r="247">
          <cell r="F247">
            <v>72.5</v>
          </cell>
          <cell r="I247">
            <v>47762625.415202685</v>
          </cell>
        </row>
        <row r="248">
          <cell r="F248">
            <v>0</v>
          </cell>
          <cell r="I248">
            <v>36970.876926318997</v>
          </cell>
          <cell r="J248">
            <v>21934.539980124344</v>
          </cell>
          <cell r="K248">
            <v>14810.399899056967</v>
          </cell>
        </row>
        <row r="249">
          <cell r="F249">
            <v>48</v>
          </cell>
          <cell r="I249">
            <v>125263.06606182481</v>
          </cell>
          <cell r="J249">
            <v>38822.523662131622</v>
          </cell>
          <cell r="K249">
            <v>72470.701413587638</v>
          </cell>
        </row>
        <row r="250">
          <cell r="F250">
            <v>48</v>
          </cell>
          <cell r="I250">
            <v>116141.95907740762</v>
          </cell>
          <cell r="J250">
            <v>36141.168762324036</v>
          </cell>
          <cell r="K250">
            <v>71173.597803471785</v>
          </cell>
        </row>
        <row r="251">
          <cell r="F251">
            <v>48</v>
          </cell>
          <cell r="I251">
            <v>125008.23606138011</v>
          </cell>
          <cell r="J251">
            <v>37274.568455748908</v>
          </cell>
          <cell r="K251">
            <v>71796.055669270791</v>
          </cell>
        </row>
        <row r="252">
          <cell r="F252">
            <v>68</v>
          </cell>
          <cell r="I252">
            <v>398727.45078340307</v>
          </cell>
          <cell r="J252">
            <v>189553.35469966795</v>
          </cell>
          <cell r="K252">
            <v>186060.61333399193</v>
          </cell>
        </row>
        <row r="253">
          <cell r="F253">
            <v>68</v>
          </cell>
          <cell r="I253">
            <v>413862.8354983133</v>
          </cell>
          <cell r="J253">
            <v>208848.74916636542</v>
          </cell>
          <cell r="K253">
            <v>187237.3729190249</v>
          </cell>
        </row>
        <row r="254">
          <cell r="F254">
            <v>75.5</v>
          </cell>
          <cell r="I254">
            <v>3212404.8867652449</v>
          </cell>
          <cell r="J254">
            <v>1038017.6295725816</v>
          </cell>
          <cell r="K254">
            <v>2121563.1663304614</v>
          </cell>
        </row>
        <row r="255">
          <cell r="F255">
            <v>75.5</v>
          </cell>
          <cell r="I255">
            <v>2872721.5612880397</v>
          </cell>
          <cell r="J255">
            <v>950475.81496410712</v>
          </cell>
          <cell r="K255">
            <v>1876506.4342647956</v>
          </cell>
        </row>
        <row r="256">
          <cell r="F256">
            <v>91</v>
          </cell>
          <cell r="I256">
            <v>8638494.3037298955</v>
          </cell>
          <cell r="J256">
            <v>2841822.2642673277</v>
          </cell>
          <cell r="K256">
            <v>5756928.3566596257</v>
          </cell>
        </row>
        <row r="257">
          <cell r="F257">
            <v>91</v>
          </cell>
          <cell r="I257">
            <v>9026549.0359825213</v>
          </cell>
          <cell r="J257">
            <v>3020339.4166494356</v>
          </cell>
          <cell r="K257">
            <v>5963712.6992469179</v>
          </cell>
        </row>
        <row r="258">
          <cell r="F258">
            <v>99.5</v>
          </cell>
          <cell r="I258">
            <v>36861544.396535955</v>
          </cell>
          <cell r="J258">
            <v>17131500.207294956</v>
          </cell>
          <cell r="K258">
            <v>19457550.628235407</v>
          </cell>
        </row>
        <row r="259">
          <cell r="F259">
            <v>99.5</v>
          </cell>
          <cell r="I259">
            <v>24837911.399130613</v>
          </cell>
          <cell r="J259">
            <v>11741548.530667191</v>
          </cell>
          <cell r="K259">
            <v>12981684.452868868</v>
          </cell>
        </row>
        <row r="260">
          <cell r="F260">
            <v>107.49999999999999</v>
          </cell>
          <cell r="I260">
            <v>67063259.831328005</v>
          </cell>
          <cell r="J260">
            <v>25976591.376925439</v>
          </cell>
          <cell r="K260">
            <v>37307438.960305862</v>
          </cell>
        </row>
        <row r="261">
          <cell r="F261">
            <v>107.49999999999999</v>
          </cell>
          <cell r="I261">
            <v>67832161.801626652</v>
          </cell>
          <cell r="J261">
            <v>31189798.091707505</v>
          </cell>
          <cell r="K261">
            <v>33462742.536926288</v>
          </cell>
        </row>
        <row r="262">
          <cell r="F262">
            <v>115.74999999999999</v>
          </cell>
          <cell r="I262">
            <v>101991734.98074093</v>
          </cell>
          <cell r="J262">
            <v>40902414.891570158</v>
          </cell>
          <cell r="K262">
            <v>59890269.34238138</v>
          </cell>
        </row>
        <row r="263">
          <cell r="F263">
            <v>115.74999999999999</v>
          </cell>
          <cell r="I263">
            <v>83113407.864987984</v>
          </cell>
          <cell r="J263">
            <v>37073925.260956839</v>
          </cell>
          <cell r="K263">
            <v>45418020.821794093</v>
          </cell>
        </row>
        <row r="264">
          <cell r="F264">
            <v>0</v>
          </cell>
          <cell r="I264">
            <v>34905.072985374194</v>
          </cell>
          <cell r="J264">
            <v>19743.864590815479</v>
          </cell>
          <cell r="K264">
            <v>14955.586959740673</v>
          </cell>
        </row>
        <row r="265">
          <cell r="F265">
            <v>48</v>
          </cell>
          <cell r="I265">
            <v>358237.86087230028</v>
          </cell>
          <cell r="J265">
            <v>178339.81502817461</v>
          </cell>
          <cell r="K265">
            <v>174454.40042415046</v>
          </cell>
        </row>
        <row r="266">
          <cell r="F266">
            <v>48</v>
          </cell>
          <cell r="I266">
            <v>351325.76021207217</v>
          </cell>
          <cell r="J266">
            <v>174937.04980892167</v>
          </cell>
          <cell r="K266">
            <v>169590.05731126427</v>
          </cell>
        </row>
        <row r="267">
          <cell r="F267">
            <v>48</v>
          </cell>
          <cell r="I267">
            <v>290130.07378776988</v>
          </cell>
          <cell r="J267">
            <v>137903.74316503096</v>
          </cell>
          <cell r="K267">
            <v>148220.33992359569</v>
          </cell>
        </row>
        <row r="268">
          <cell r="F268">
            <v>68</v>
          </cell>
          <cell r="I268">
            <v>4114519.6960725137</v>
          </cell>
          <cell r="J268">
            <v>1266207.6761147361</v>
          </cell>
          <cell r="K268">
            <v>2810874.0248033246</v>
          </cell>
        </row>
        <row r="269">
          <cell r="F269">
            <v>68</v>
          </cell>
          <cell r="I269">
            <v>3765698.660590522</v>
          </cell>
          <cell r="J269">
            <v>1201046.0573634657</v>
          </cell>
          <cell r="K269">
            <v>2534070.45329209</v>
          </cell>
        </row>
        <row r="270">
          <cell r="F270">
            <v>75.5</v>
          </cell>
          <cell r="I270">
            <v>12802134.660883067</v>
          </cell>
          <cell r="J270">
            <v>3869126.5077436017</v>
          </cell>
          <cell r="K270">
            <v>8867074.6863241438</v>
          </cell>
        </row>
        <row r="271">
          <cell r="F271">
            <v>75.5</v>
          </cell>
          <cell r="I271">
            <v>13711703.920099251</v>
          </cell>
          <cell r="J271">
            <v>4255640.8329591639</v>
          </cell>
          <cell r="K271">
            <v>9386687.9777671546</v>
          </cell>
        </row>
        <row r="272">
          <cell r="F272">
            <v>91</v>
          </cell>
          <cell r="I272">
            <v>36592314.443614922</v>
          </cell>
          <cell r="J272">
            <v>13651145.241805822</v>
          </cell>
          <cell r="K272">
            <v>22694111.071663797</v>
          </cell>
        </row>
        <row r="273">
          <cell r="F273">
            <v>91</v>
          </cell>
          <cell r="I273">
            <v>38243041.736016683</v>
          </cell>
          <cell r="J273">
            <v>13974448.728435451</v>
          </cell>
          <cell r="K273">
            <v>24071874.277091697</v>
          </cell>
        </row>
        <row r="274">
          <cell r="F274">
            <v>99.5</v>
          </cell>
          <cell r="I274">
            <v>90473981.650456697</v>
          </cell>
          <cell r="J274">
            <v>26360513.491936132</v>
          </cell>
          <cell r="K274">
            <v>63613681.495548524</v>
          </cell>
        </row>
        <row r="275">
          <cell r="F275">
            <v>99.5</v>
          </cell>
          <cell r="I275">
            <v>82218730.881300628</v>
          </cell>
          <cell r="J275">
            <v>24207130.389208965</v>
          </cell>
          <cell r="K275">
            <v>57532083.692918614</v>
          </cell>
        </row>
        <row r="276">
          <cell r="F276">
            <v>115.74999999999999</v>
          </cell>
          <cell r="I276">
            <v>124768390.00807545</v>
          </cell>
          <cell r="J276">
            <v>24553834.151546288</v>
          </cell>
          <cell r="K276">
            <v>98828684.72008352</v>
          </cell>
        </row>
        <row r="277">
          <cell r="F277">
            <v>115.74999999999999</v>
          </cell>
          <cell r="I277">
            <v>123794127.98049079</v>
          </cell>
          <cell r="J277">
            <v>24105326.70245092</v>
          </cell>
          <cell r="K277">
            <v>98488516.17659688</v>
          </cell>
        </row>
        <row r="278">
          <cell r="F278">
            <v>0</v>
          </cell>
          <cell r="I278">
            <v>37024.545230456417</v>
          </cell>
          <cell r="J278">
            <v>19731.605820428704</v>
          </cell>
          <cell r="K278">
            <v>17172.843123747622</v>
          </cell>
        </row>
        <row r="279">
          <cell r="F279">
            <v>42.250000000000007</v>
          </cell>
          <cell r="I279">
            <v>75211.836560468815</v>
          </cell>
          <cell r="J279">
            <v>40107.173312218416</v>
          </cell>
          <cell r="K279">
            <v>15612.859067978832</v>
          </cell>
        </row>
        <row r="280">
          <cell r="F280">
            <v>42.250000000000007</v>
          </cell>
          <cell r="I280">
            <v>65312.400856464155</v>
          </cell>
          <cell r="J280">
            <v>40854.957424528402</v>
          </cell>
          <cell r="K280">
            <v>15820.885980093883</v>
          </cell>
        </row>
        <row r="281">
          <cell r="F281">
            <v>51.75</v>
          </cell>
          <cell r="I281">
            <v>77151.580665693575</v>
          </cell>
          <cell r="J281">
            <v>38142.434391635572</v>
          </cell>
          <cell r="K281">
            <v>25065.047997912105</v>
          </cell>
        </row>
        <row r="282">
          <cell r="F282">
            <v>51.75</v>
          </cell>
          <cell r="I282">
            <v>79923.845328550393</v>
          </cell>
          <cell r="J282">
            <v>37414.554711773977</v>
          </cell>
          <cell r="K282">
            <v>33096.372770000351</v>
          </cell>
        </row>
        <row r="283">
          <cell r="F283">
            <v>65.5</v>
          </cell>
          <cell r="I283">
            <v>247339.56321203266</v>
          </cell>
          <cell r="J283">
            <v>97153.824322430548</v>
          </cell>
          <cell r="K283">
            <v>139777.50432373944</v>
          </cell>
        </row>
        <row r="284">
          <cell r="F284">
            <v>65.5</v>
          </cell>
          <cell r="I284">
            <v>195889.47031089335</v>
          </cell>
          <cell r="J284">
            <v>92895.298215830247</v>
          </cell>
          <cell r="K284">
            <v>89616.92384706263</v>
          </cell>
        </row>
        <row r="285">
          <cell r="F285">
            <v>72.25</v>
          </cell>
          <cell r="I285">
            <v>204338.25384382278</v>
          </cell>
          <cell r="J285">
            <v>73094.425615056607</v>
          </cell>
          <cell r="K285">
            <v>118041.51381140003</v>
          </cell>
        </row>
        <row r="286">
          <cell r="F286">
            <v>72.25</v>
          </cell>
          <cell r="I286">
            <v>430300.14535636024</v>
          </cell>
          <cell r="J286">
            <v>230062.69760879755</v>
          </cell>
          <cell r="K286">
            <v>192570.39886219005</v>
          </cell>
        </row>
        <row r="287">
          <cell r="F287">
            <v>78.5</v>
          </cell>
          <cell r="I287">
            <v>977405.79910947953</v>
          </cell>
          <cell r="J287">
            <v>442014.51846854261</v>
          </cell>
          <cell r="K287">
            <v>526530.29007605196</v>
          </cell>
        </row>
        <row r="288">
          <cell r="F288">
            <v>78.5</v>
          </cell>
          <cell r="I288">
            <v>1502295.8420683742</v>
          </cell>
          <cell r="J288">
            <v>440297.96038660326</v>
          </cell>
          <cell r="K288">
            <v>1045560.8290128475</v>
          </cell>
        </row>
        <row r="289">
          <cell r="F289">
            <v>92.5</v>
          </cell>
          <cell r="I289">
            <v>3162838.4681461314</v>
          </cell>
          <cell r="J289">
            <v>746047.82600339421</v>
          </cell>
          <cell r="K289">
            <v>2390676.2895470024</v>
          </cell>
        </row>
        <row r="290">
          <cell r="F290">
            <v>92.5</v>
          </cell>
          <cell r="I290">
            <v>3478938.7426847555</v>
          </cell>
          <cell r="J290">
            <v>852952.53595739673</v>
          </cell>
          <cell r="K290">
            <v>2598628.9182292409</v>
          </cell>
        </row>
        <row r="291">
          <cell r="F291">
            <v>102.24999999999999</v>
          </cell>
          <cell r="I291">
            <v>8563463.9400148336</v>
          </cell>
          <cell r="J291">
            <v>2709633.527656605</v>
          </cell>
          <cell r="K291">
            <v>5823170.1021144055</v>
          </cell>
        </row>
        <row r="292">
          <cell r="F292">
            <v>102.24999999999999</v>
          </cell>
          <cell r="I292">
            <v>6502148.4116274333</v>
          </cell>
          <cell r="J292">
            <v>1911689.1763282628</v>
          </cell>
          <cell r="K292">
            <v>4553175.6867135037</v>
          </cell>
        </row>
        <row r="293">
          <cell r="F293">
            <v>114.5</v>
          </cell>
          <cell r="I293">
            <v>30469570.474877469</v>
          </cell>
          <cell r="J293">
            <v>14992289.617746286</v>
          </cell>
          <cell r="K293">
            <v>15380216.342748562</v>
          </cell>
        </row>
        <row r="294">
          <cell r="F294">
            <v>114.5</v>
          </cell>
          <cell r="I294">
            <v>38769130.20499678</v>
          </cell>
          <cell r="J294">
            <v>19539287.216239177</v>
          </cell>
          <cell r="K294">
            <v>19097081.349685553</v>
          </cell>
        </row>
        <row r="295">
          <cell r="F295">
            <v>0</v>
          </cell>
          <cell r="I295">
            <v>32150.634596006621</v>
          </cell>
          <cell r="J295">
            <v>19295.871726119447</v>
          </cell>
          <cell r="K295">
            <v>12771.255914750331</v>
          </cell>
        </row>
        <row r="296">
          <cell r="F296">
            <v>42.250000000000007</v>
          </cell>
          <cell r="I296">
            <v>62614.997605436583</v>
          </cell>
          <cell r="J296">
            <v>34212.848024982202</v>
          </cell>
          <cell r="K296">
            <v>24966.776711241462</v>
          </cell>
        </row>
        <row r="297">
          <cell r="F297">
            <v>42.250000000000007</v>
          </cell>
          <cell r="I297">
            <v>72238.642634169868</v>
          </cell>
          <cell r="J297">
            <v>39773.035890721141</v>
          </cell>
          <cell r="K297">
            <v>26160.517159187872</v>
          </cell>
        </row>
        <row r="298">
          <cell r="F298">
            <v>51.75</v>
          </cell>
          <cell r="I298">
            <v>96880.009938886651</v>
          </cell>
          <cell r="J298">
            <v>47878.299512031597</v>
          </cell>
          <cell r="K298">
            <v>41705.679105801915</v>
          </cell>
        </row>
        <row r="299">
          <cell r="F299">
            <v>51.75</v>
          </cell>
          <cell r="I299">
            <v>87001.094454120917</v>
          </cell>
          <cell r="J299">
            <v>41396.502842810747</v>
          </cell>
          <cell r="K299">
            <v>36069.765720929732</v>
          </cell>
        </row>
        <row r="300">
          <cell r="F300">
            <v>65.5</v>
          </cell>
          <cell r="I300">
            <v>355386.57889016502</v>
          </cell>
          <cell r="J300">
            <v>212840.21577914804</v>
          </cell>
          <cell r="K300">
            <v>133105.71513090469</v>
          </cell>
        </row>
        <row r="301">
          <cell r="F301">
            <v>65.5</v>
          </cell>
          <cell r="I301">
            <v>282328.03366166016</v>
          </cell>
          <cell r="J301">
            <v>162465.17983012379</v>
          </cell>
          <cell r="K301">
            <v>114142.80969606462</v>
          </cell>
        </row>
        <row r="302">
          <cell r="F302">
            <v>72.25</v>
          </cell>
          <cell r="I302">
            <v>555064.35721330391</v>
          </cell>
          <cell r="J302">
            <v>353764.55217836477</v>
          </cell>
          <cell r="K302">
            <v>187573.1744443503</v>
          </cell>
        </row>
        <row r="303">
          <cell r="F303">
            <v>72.25</v>
          </cell>
          <cell r="I303">
            <v>773729.46492784459</v>
          </cell>
          <cell r="J303">
            <v>474186.05359225592</v>
          </cell>
          <cell r="K303">
            <v>289611.44569604297</v>
          </cell>
        </row>
        <row r="304">
          <cell r="F304">
            <v>78.5</v>
          </cell>
          <cell r="I304">
            <v>1359454.1678442287</v>
          </cell>
          <cell r="J304">
            <v>621802.38078464533</v>
          </cell>
          <cell r="K304">
            <v>725229.91417273611</v>
          </cell>
        </row>
        <row r="305">
          <cell r="F305">
            <v>78.5</v>
          </cell>
          <cell r="I305">
            <v>590880.452103424</v>
          </cell>
          <cell r="J305">
            <v>344766.0688717757</v>
          </cell>
          <cell r="K305">
            <v>230907.13924573344</v>
          </cell>
        </row>
        <row r="306">
          <cell r="F306">
            <v>92.5</v>
          </cell>
          <cell r="I306">
            <v>2681691.4236623398</v>
          </cell>
          <cell r="J306">
            <v>718496.73833895463</v>
          </cell>
          <cell r="K306">
            <v>1939363.5260725964</v>
          </cell>
        </row>
        <row r="307">
          <cell r="F307">
            <v>92.5</v>
          </cell>
          <cell r="I307">
            <v>4936653.6885285033</v>
          </cell>
          <cell r="J307">
            <v>1185384.4419834756</v>
          </cell>
          <cell r="K307">
            <v>3706096.0341059822</v>
          </cell>
        </row>
        <row r="308">
          <cell r="F308">
            <v>102.24999999999999</v>
          </cell>
          <cell r="I308">
            <v>15936583.120584369</v>
          </cell>
          <cell r="J308">
            <v>5238239.7001557313</v>
          </cell>
          <cell r="K308">
            <v>10630824.132928383</v>
          </cell>
        </row>
        <row r="309">
          <cell r="F309">
            <v>102.24999999999999</v>
          </cell>
          <cell r="I309">
            <v>17576094.153144732</v>
          </cell>
          <cell r="J309">
            <v>5907817.0372463018</v>
          </cell>
          <cell r="K309">
            <v>11579500.087687848</v>
          </cell>
        </row>
        <row r="310">
          <cell r="F310">
            <v>114.5</v>
          </cell>
          <cell r="I310">
            <v>44772451.912673727</v>
          </cell>
          <cell r="J310">
            <v>20501281.322263692</v>
          </cell>
          <cell r="K310">
            <v>24078468.96414236</v>
          </cell>
        </row>
        <row r="311">
          <cell r="F311">
            <v>114.5</v>
          </cell>
          <cell r="I311">
            <v>48083683.975979693</v>
          </cell>
          <cell r="J311">
            <v>21842157.046832092</v>
          </cell>
          <cell r="K311">
            <v>26048886.259107765</v>
          </cell>
        </row>
        <row r="312">
          <cell r="F312">
            <v>0</v>
          </cell>
          <cell r="I312">
            <v>34387.203716397962</v>
          </cell>
          <cell r="J312">
            <v>20063.297741394203</v>
          </cell>
          <cell r="K312">
            <v>14210.321755564049</v>
          </cell>
        </row>
        <row r="313">
          <cell r="F313">
            <v>42.250000000000007</v>
          </cell>
          <cell r="I313">
            <v>78297.98180870607</v>
          </cell>
          <cell r="J313">
            <v>40470.489364388523</v>
          </cell>
          <cell r="K313">
            <v>28211.534362883598</v>
          </cell>
        </row>
        <row r="314">
          <cell r="F314">
            <v>42.250000000000007</v>
          </cell>
          <cell r="I314">
            <v>79905.229507238197</v>
          </cell>
          <cell r="J314">
            <v>40347.955716846947</v>
          </cell>
          <cell r="K314">
            <v>27093.231745155659</v>
          </cell>
        </row>
        <row r="315">
          <cell r="F315">
            <v>51.75</v>
          </cell>
          <cell r="I315">
            <v>103852.82240290237</v>
          </cell>
          <cell r="J315">
            <v>45267.819694583224</v>
          </cell>
          <cell r="K315">
            <v>46190.2259732819</v>
          </cell>
        </row>
        <row r="316">
          <cell r="F316">
            <v>51.75</v>
          </cell>
          <cell r="I316">
            <v>104677.38291118793</v>
          </cell>
          <cell r="J316">
            <v>43808.169801724413</v>
          </cell>
          <cell r="K316">
            <v>49402.018527185646</v>
          </cell>
        </row>
        <row r="317">
          <cell r="F317">
            <v>65.5</v>
          </cell>
          <cell r="I317">
            <v>149654.80218277857</v>
          </cell>
          <cell r="J317">
            <v>49817.656369456883</v>
          </cell>
          <cell r="K317">
            <v>72840.99850874189</v>
          </cell>
        </row>
        <row r="318">
          <cell r="F318">
            <v>65.5</v>
          </cell>
          <cell r="I318">
            <v>232541.61131003234</v>
          </cell>
          <cell r="J318">
            <v>116341.38989993816</v>
          </cell>
          <cell r="K318">
            <v>106791.12089348724</v>
          </cell>
        </row>
        <row r="319">
          <cell r="F319">
            <v>72.25</v>
          </cell>
          <cell r="I319">
            <v>595381.21422733972</v>
          </cell>
          <cell r="J319">
            <v>399133.09334422089</v>
          </cell>
          <cell r="K319">
            <v>178743.50457345002</v>
          </cell>
        </row>
        <row r="320">
          <cell r="F320">
            <v>72.25</v>
          </cell>
          <cell r="I320">
            <v>466217.91410063265</v>
          </cell>
          <cell r="J320">
            <v>293176.67910183873</v>
          </cell>
          <cell r="K320">
            <v>163020.58590999219</v>
          </cell>
        </row>
        <row r="321">
          <cell r="F321">
            <v>78.5</v>
          </cell>
          <cell r="I321">
            <v>1367655.3421086285</v>
          </cell>
          <cell r="J321">
            <v>710813.39071345341</v>
          </cell>
          <cell r="K321">
            <v>644075.83914277924</v>
          </cell>
        </row>
        <row r="322">
          <cell r="F322">
            <v>78.5</v>
          </cell>
          <cell r="I322">
            <v>745123.05273128964</v>
          </cell>
          <cell r="J322">
            <v>497183.40864029713</v>
          </cell>
          <cell r="K322">
            <v>236976.08401498699</v>
          </cell>
        </row>
        <row r="323">
          <cell r="F323">
            <v>92.5</v>
          </cell>
          <cell r="I323">
            <v>7205188.3832324669</v>
          </cell>
          <cell r="J323">
            <v>1840501.9471895555</v>
          </cell>
          <cell r="K323">
            <v>5293531.552045878</v>
          </cell>
        </row>
        <row r="324">
          <cell r="F324">
            <v>92.5</v>
          </cell>
          <cell r="I324">
            <v>6746410.2725812253</v>
          </cell>
          <cell r="J324">
            <v>1802500.3628121165</v>
          </cell>
          <cell r="K324">
            <v>4873540.5352215795</v>
          </cell>
        </row>
        <row r="325">
          <cell r="F325">
            <v>102.24999999999999</v>
          </cell>
          <cell r="I325">
            <v>12287756.734814387</v>
          </cell>
          <cell r="J325">
            <v>3521175.9199395664</v>
          </cell>
          <cell r="K325">
            <v>8717585.3916627206</v>
          </cell>
        </row>
        <row r="326">
          <cell r="F326">
            <v>102.24999999999999</v>
          </cell>
          <cell r="I326">
            <v>13077089.977049993</v>
          </cell>
          <cell r="J326">
            <v>3821870.6846907292</v>
          </cell>
          <cell r="K326">
            <v>9202296.9299678989</v>
          </cell>
        </row>
        <row r="327">
          <cell r="F327">
            <v>114.5</v>
          </cell>
          <cell r="I327">
            <v>43204427.393413432</v>
          </cell>
          <cell r="J327">
            <v>20780619.026522052</v>
          </cell>
          <cell r="K327">
            <v>22264744.12674458</v>
          </cell>
        </row>
        <row r="328">
          <cell r="F328">
            <v>114.5</v>
          </cell>
          <cell r="I328">
            <v>47741159.525673278</v>
          </cell>
          <cell r="J328">
            <v>23187201.339216646</v>
          </cell>
          <cell r="K328">
            <v>24370426.55376387</v>
          </cell>
        </row>
        <row r="329">
          <cell r="F329">
            <v>0</v>
          </cell>
          <cell r="I329">
            <v>33582.116322048387</v>
          </cell>
          <cell r="J329">
            <v>17909.970784086971</v>
          </cell>
          <cell r="K329">
            <v>15560.237820086712</v>
          </cell>
        </row>
        <row r="330">
          <cell r="F330">
            <v>42.250000000000007</v>
          </cell>
          <cell r="I330">
            <v>93572.455540848488</v>
          </cell>
          <cell r="J330">
            <v>41589.363986189637</v>
          </cell>
          <cell r="K330">
            <v>44531.728891190091</v>
          </cell>
        </row>
        <row r="331">
          <cell r="F331">
            <v>42.250000000000007</v>
          </cell>
          <cell r="I331">
            <v>93256.562997480985</v>
          </cell>
          <cell r="J331">
            <v>45164.009629619606</v>
          </cell>
          <cell r="K331">
            <v>38998.683451800091</v>
          </cell>
        </row>
        <row r="332">
          <cell r="F332">
            <v>51.75</v>
          </cell>
          <cell r="I332">
            <v>288239.83855588728</v>
          </cell>
          <cell r="J332">
            <v>177733.38010615556</v>
          </cell>
          <cell r="K332">
            <v>101866.90189951249</v>
          </cell>
        </row>
        <row r="333">
          <cell r="F333">
            <v>51.75</v>
          </cell>
          <cell r="I333">
            <v>326913.32375890028</v>
          </cell>
          <cell r="J333">
            <v>201632.41245276865</v>
          </cell>
          <cell r="K333">
            <v>109796.3383663991</v>
          </cell>
        </row>
        <row r="334">
          <cell r="F334">
            <v>65.5</v>
          </cell>
          <cell r="I334">
            <v>1207021.4939498373</v>
          </cell>
          <cell r="J334">
            <v>498969.47367729823</v>
          </cell>
          <cell r="K334">
            <v>692054.41260644794</v>
          </cell>
        </row>
        <row r="335">
          <cell r="F335">
            <v>65.5</v>
          </cell>
          <cell r="I335">
            <v>1507635.3866069124</v>
          </cell>
          <cell r="J335">
            <v>608574.48712303233</v>
          </cell>
          <cell r="K335">
            <v>877950.1383768766</v>
          </cell>
        </row>
        <row r="336">
          <cell r="F336">
            <v>72.25</v>
          </cell>
          <cell r="I336">
            <v>3330906.4378101365</v>
          </cell>
          <cell r="J336">
            <v>907798.75657191838</v>
          </cell>
          <cell r="K336">
            <v>2396410.4495900911</v>
          </cell>
        </row>
        <row r="337">
          <cell r="F337">
            <v>72.25</v>
          </cell>
          <cell r="I337">
            <v>2643475.2910992512</v>
          </cell>
          <cell r="J337">
            <v>747052.60168663482</v>
          </cell>
          <cell r="K337">
            <v>1870807.4246489317</v>
          </cell>
        </row>
        <row r="338">
          <cell r="F338">
            <v>78.5</v>
          </cell>
          <cell r="I338">
            <v>5128641.4178583687</v>
          </cell>
          <cell r="J338">
            <v>1226494.6907417779</v>
          </cell>
          <cell r="K338">
            <v>3859982.2316894876</v>
          </cell>
        </row>
        <row r="339">
          <cell r="F339">
            <v>78.5</v>
          </cell>
          <cell r="I339">
            <v>5223077.6307948679</v>
          </cell>
          <cell r="J339">
            <v>1218096.4064037341</v>
          </cell>
          <cell r="K339">
            <v>3967942.4779458633</v>
          </cell>
        </row>
        <row r="340">
          <cell r="F340">
            <v>92.5</v>
          </cell>
          <cell r="I340">
            <v>16458598.579705827</v>
          </cell>
          <cell r="J340">
            <v>5284971.4474259717</v>
          </cell>
          <cell r="K340">
            <v>11099739.431457419</v>
          </cell>
        </row>
        <row r="341">
          <cell r="F341">
            <v>92.5</v>
          </cell>
          <cell r="I341">
            <v>20146336.898079872</v>
          </cell>
          <cell r="J341">
            <v>7459057.9102172516</v>
          </cell>
          <cell r="K341">
            <v>12590337.066354902</v>
          </cell>
        </row>
        <row r="342">
          <cell r="F342">
            <v>102.24999999999999</v>
          </cell>
          <cell r="I342">
            <v>38959138.883403562</v>
          </cell>
          <cell r="J342">
            <v>15779732.079615589</v>
          </cell>
          <cell r="K342">
            <v>23050745.712159161</v>
          </cell>
        </row>
        <row r="343">
          <cell r="F343">
            <v>102.24999999999999</v>
          </cell>
          <cell r="I343">
            <v>33977233.123463504</v>
          </cell>
          <cell r="J343">
            <v>13694869.784173127</v>
          </cell>
          <cell r="K343">
            <v>19988102.989000361</v>
          </cell>
        </row>
        <row r="344">
          <cell r="F344">
            <v>114.5</v>
          </cell>
          <cell r="I344">
            <v>105175107.89448504</v>
          </cell>
          <cell r="J344">
            <v>32273725.63040027</v>
          </cell>
          <cell r="K344">
            <v>72219929.589878514</v>
          </cell>
        </row>
        <row r="345">
          <cell r="F345">
            <v>114.5</v>
          </cell>
          <cell r="I345">
            <v>86835218.945191041</v>
          </cell>
          <cell r="J345">
            <v>28231695.148104757</v>
          </cell>
          <cell r="K345">
            <v>58162382.846076719</v>
          </cell>
        </row>
        <row r="346">
          <cell r="F346">
            <v>0</v>
          </cell>
          <cell r="I346">
            <v>32860.804653972926</v>
          </cell>
          <cell r="J346">
            <v>19367.884271235624</v>
          </cell>
          <cell r="K346">
            <v>13385.808931275329</v>
          </cell>
        </row>
        <row r="347">
          <cell r="F347">
            <v>42.250000000000007</v>
          </cell>
          <cell r="I347">
            <v>92006.388974698493</v>
          </cell>
          <cell r="J347">
            <v>40354.65630590175</v>
          </cell>
          <cell r="K347">
            <v>38547.513849253352</v>
          </cell>
        </row>
        <row r="348">
          <cell r="F348">
            <v>42.250000000000007</v>
          </cell>
          <cell r="I348">
            <v>109189.8384905752</v>
          </cell>
          <cell r="J348">
            <v>49897.864276533321</v>
          </cell>
          <cell r="K348">
            <v>54460.023851507474</v>
          </cell>
        </row>
        <row r="349">
          <cell r="F349">
            <v>51.75</v>
          </cell>
          <cell r="I349">
            <v>208259.04167977109</v>
          </cell>
          <cell r="J349">
            <v>110189.57993566524</v>
          </cell>
          <cell r="K349">
            <v>84572.483086852837</v>
          </cell>
        </row>
        <row r="350">
          <cell r="F350">
            <v>51.75</v>
          </cell>
          <cell r="I350">
            <v>266122.13638766657</v>
          </cell>
          <cell r="J350">
            <v>149078.34900996403</v>
          </cell>
          <cell r="K350">
            <v>103884.4012556977</v>
          </cell>
        </row>
        <row r="351">
          <cell r="F351">
            <v>65.5</v>
          </cell>
          <cell r="I351">
            <v>1702315.659150948</v>
          </cell>
          <cell r="J351">
            <v>898172.0686649055</v>
          </cell>
          <cell r="K351">
            <v>787984.32627499558</v>
          </cell>
        </row>
        <row r="352">
          <cell r="F352">
            <v>65.5</v>
          </cell>
          <cell r="I352">
            <v>1456380.8605595301</v>
          </cell>
          <cell r="J352">
            <v>787313.03444345831</v>
          </cell>
          <cell r="K352">
            <v>654821.45930039231</v>
          </cell>
        </row>
        <row r="353">
          <cell r="F353">
            <v>72.25</v>
          </cell>
          <cell r="I353">
            <v>3903832.4797584875</v>
          </cell>
          <cell r="J353">
            <v>1261303.498060728</v>
          </cell>
          <cell r="K353">
            <v>2612560.1345680668</v>
          </cell>
        </row>
        <row r="354">
          <cell r="F354">
            <v>72.25</v>
          </cell>
          <cell r="I354">
            <v>3002516.8676412357</v>
          </cell>
          <cell r="J354">
            <v>1061435.4429080735</v>
          </cell>
          <cell r="K354">
            <v>1915836.692601891</v>
          </cell>
        </row>
        <row r="355">
          <cell r="F355">
            <v>78.5</v>
          </cell>
          <cell r="I355">
            <v>7066461.4224497667</v>
          </cell>
          <cell r="J355">
            <v>1857933.803696967</v>
          </cell>
          <cell r="K355">
            <v>5141874.2746870713</v>
          </cell>
        </row>
        <row r="356">
          <cell r="F356">
            <v>78.5</v>
          </cell>
          <cell r="I356">
            <v>6769396.8244782677</v>
          </cell>
          <cell r="J356">
            <v>1745714.7594195299</v>
          </cell>
          <cell r="K356">
            <v>4964383.0459462637</v>
          </cell>
        </row>
        <row r="357">
          <cell r="F357">
            <v>92.5</v>
          </cell>
          <cell r="I357">
            <v>19146047.926322334</v>
          </cell>
          <cell r="J357">
            <v>5797933.9100363087</v>
          </cell>
          <cell r="K357">
            <v>13253213.018874725</v>
          </cell>
        </row>
        <row r="358">
          <cell r="F358">
            <v>92.5</v>
          </cell>
          <cell r="I358">
            <v>25546307.950526182</v>
          </cell>
          <cell r="J358">
            <v>8353350.7274102066</v>
          </cell>
          <cell r="K358">
            <v>17077015.801025994</v>
          </cell>
        </row>
        <row r="359">
          <cell r="F359">
            <v>102.24999999999999</v>
          </cell>
          <cell r="I359">
            <v>43361636.028793693</v>
          </cell>
          <cell r="J359">
            <v>16157978.739096314</v>
          </cell>
          <cell r="K359">
            <v>26860488.766234726</v>
          </cell>
        </row>
        <row r="360">
          <cell r="F360">
            <v>102.24999999999999</v>
          </cell>
          <cell r="I360">
            <v>53519787.711001813</v>
          </cell>
          <cell r="J360">
            <v>18994883.656976223</v>
          </cell>
          <cell r="K360">
            <v>34033561.629262544</v>
          </cell>
        </row>
        <row r="361">
          <cell r="F361">
            <v>114.5</v>
          </cell>
          <cell r="I361">
            <v>102825176.74809827</v>
          </cell>
          <cell r="J361">
            <v>28022623.017457679</v>
          </cell>
          <cell r="K361">
            <v>74102714.534886017</v>
          </cell>
        </row>
        <row r="362">
          <cell r="F362">
            <v>114.5</v>
          </cell>
          <cell r="I362">
            <v>93224377.282648176</v>
          </cell>
          <cell r="J362">
            <v>29011655.681951076</v>
          </cell>
          <cell r="K362">
            <v>63761971.341123976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94382-F60A-46A9-8B39-C0EC198B95C1}">
  <dimension ref="A1:P379"/>
  <sheetViews>
    <sheetView topLeftCell="A349" workbookViewId="0">
      <selection activeCell="D375" sqref="D375"/>
    </sheetView>
  </sheetViews>
  <sheetFormatPr defaultRowHeight="14.6" x14ac:dyDescent="0.4"/>
  <cols>
    <col min="1" max="1" width="14.07421875" style="1" customWidth="1"/>
    <col min="2" max="2" width="5.765625" customWidth="1"/>
    <col min="3" max="3" width="10.3046875" customWidth="1"/>
    <col min="4" max="4" width="8.4609375" customWidth="1"/>
    <col min="5" max="5" width="10.3046875" customWidth="1"/>
    <col min="7" max="7" width="12.53515625" style="2" bestFit="1" customWidth="1"/>
    <col min="8" max="8" width="10.53515625" style="2" bestFit="1" customWidth="1"/>
    <col min="9" max="9" width="12.53515625" style="2" bestFit="1" customWidth="1"/>
    <col min="10" max="11" width="12.53515625" style="2" customWidth="1"/>
    <col min="13" max="13" width="9.23046875" style="3"/>
    <col min="14" max="14" width="8.765625" style="3" customWidth="1"/>
    <col min="16" max="16" width="12.4609375" customWidth="1"/>
  </cols>
  <sheetData>
    <row r="1" spans="1:16" x14ac:dyDescent="0.4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t="s">
        <v>11</v>
      </c>
      <c r="M1" s="3" t="s">
        <v>12</v>
      </c>
      <c r="N1" s="3" t="s">
        <v>13</v>
      </c>
      <c r="O1" t="s">
        <v>14</v>
      </c>
      <c r="P1" t="s">
        <v>15</v>
      </c>
    </row>
    <row r="2" spans="1:16" x14ac:dyDescent="0.4">
      <c r="A2" s="1">
        <v>20161213</v>
      </c>
      <c r="B2" t="s">
        <v>16</v>
      </c>
      <c r="C2" t="s">
        <v>17</v>
      </c>
      <c r="D2" t="s">
        <v>18</v>
      </c>
      <c r="E2" s="4" t="s">
        <v>19</v>
      </c>
      <c r="F2">
        <v>0</v>
      </c>
      <c r="G2" s="2">
        <v>35371.517520440415</v>
      </c>
      <c r="H2" s="2">
        <v>257.26390214552862</v>
      </c>
      <c r="I2" s="2">
        <v>35189.916214969933</v>
      </c>
      <c r="J2" s="2">
        <v>18211.082309193927</v>
      </c>
      <c r="K2" s="2">
        <v>16978.833905776002</v>
      </c>
      <c r="L2" t="s">
        <v>20</v>
      </c>
      <c r="M2" s="3">
        <f>LINEST(LN(I7:I14),F7:F14,TRUE,FALSE)</f>
        <v>0.11825458770164464</v>
      </c>
      <c r="N2" s="3">
        <f>2*INDEX(LINEST(LN(I7:I14),F7:F14,TRUE,TRUE),2,1)</f>
        <v>1.8411080634849992E-2</v>
      </c>
      <c r="O2" t="s">
        <v>21</v>
      </c>
    </row>
    <row r="3" spans="1:16" x14ac:dyDescent="0.4">
      <c r="C3" t="s">
        <v>22</v>
      </c>
      <c r="E3" s="4" t="s">
        <v>23</v>
      </c>
      <c r="F3">
        <v>21.000000000000004</v>
      </c>
      <c r="G3" s="2">
        <v>91520.933275606338</v>
      </c>
      <c r="H3" s="2">
        <v>7165.6227827098555</v>
      </c>
      <c r="I3" s="2">
        <v>84326.285828076114</v>
      </c>
      <c r="J3" s="2">
        <v>38278.259816718171</v>
      </c>
      <c r="K3" s="2">
        <v>46048.026011357964</v>
      </c>
      <c r="L3" t="s">
        <v>24</v>
      </c>
      <c r="M3" s="3">
        <f>LINEST(LN(K7:K14),F7:F14,TRUE,FALSE)</f>
        <v>0.11178685745101515</v>
      </c>
      <c r="N3" s="3">
        <f>2*INDEX(LINEST(LN(K7:K14),F7:F14,TRUE,TRUE),2,1)</f>
        <v>2.1276126386674223E-2</v>
      </c>
    </row>
    <row r="4" spans="1:16" x14ac:dyDescent="0.4">
      <c r="E4" s="4"/>
      <c r="F4">
        <v>21.000000000000004</v>
      </c>
      <c r="G4" s="2">
        <v>82168.010227436651</v>
      </c>
      <c r="H4" s="2">
        <v>8085.0052429710804</v>
      </c>
      <c r="I4" s="2">
        <v>74101.741459633093</v>
      </c>
      <c r="J4" s="2">
        <v>31669.804391144302</v>
      </c>
      <c r="K4" s="2">
        <v>42431.937068488791</v>
      </c>
    </row>
    <row r="5" spans="1:16" x14ac:dyDescent="0.4">
      <c r="E5" s="4"/>
      <c r="F5">
        <v>28.000000000000007</v>
      </c>
      <c r="G5" s="2">
        <v>99997.556928006408</v>
      </c>
      <c r="H5" s="2">
        <v>10270.674387424944</v>
      </c>
      <c r="I5" s="2">
        <v>89814.45545834006</v>
      </c>
      <c r="J5" s="2">
        <v>24968.872496221164</v>
      </c>
      <c r="K5" s="2">
        <v>64845.582962118904</v>
      </c>
      <c r="L5" s="2"/>
    </row>
    <row r="6" spans="1:16" x14ac:dyDescent="0.4">
      <c r="E6" s="4"/>
      <c r="F6">
        <v>28.000000000000007</v>
      </c>
      <c r="G6" s="2">
        <v>96876.062293601295</v>
      </c>
      <c r="H6" s="2">
        <v>11933.594829353593</v>
      </c>
      <c r="I6" s="2">
        <v>85008.410802376486</v>
      </c>
      <c r="J6" s="2">
        <v>27247.755595201055</v>
      </c>
      <c r="K6" s="2">
        <v>57760.655207175434</v>
      </c>
    </row>
    <row r="7" spans="1:16" x14ac:dyDescent="0.4">
      <c r="E7" s="4"/>
      <c r="F7">
        <v>46.000000000000007</v>
      </c>
      <c r="G7" s="2">
        <v>187596.09560100324</v>
      </c>
      <c r="H7" s="2">
        <v>35910.947998275296</v>
      </c>
      <c r="I7" s="2">
        <v>151577.54100173488</v>
      </c>
      <c r="J7" s="2">
        <v>55092.618236204988</v>
      </c>
      <c r="K7" s="2">
        <v>96484.922765529889</v>
      </c>
    </row>
    <row r="8" spans="1:16" x14ac:dyDescent="0.4">
      <c r="E8" s="4"/>
      <c r="F8">
        <v>46.000000000000007</v>
      </c>
      <c r="G8" s="2">
        <v>155471.11298905156</v>
      </c>
      <c r="H8" s="2">
        <v>33658.179711283068</v>
      </c>
      <c r="I8" s="2">
        <v>121861.87647277051</v>
      </c>
      <c r="J8" s="2">
        <v>41286.626409009143</v>
      </c>
      <c r="K8" s="2">
        <v>80575.25006376137</v>
      </c>
    </row>
    <row r="9" spans="1:16" x14ac:dyDescent="0.4">
      <c r="E9" s="4"/>
      <c r="F9">
        <v>69.5</v>
      </c>
      <c r="G9" s="2">
        <v>6346106.0952900732</v>
      </c>
      <c r="H9" s="2">
        <v>90680.100909502187</v>
      </c>
      <c r="I9" s="2">
        <v>6274364.1959752552</v>
      </c>
      <c r="J9" s="2">
        <v>1951713.1825366844</v>
      </c>
      <c r="K9" s="2">
        <v>4322651.0134385712</v>
      </c>
    </row>
    <row r="10" spans="1:16" x14ac:dyDescent="0.4">
      <c r="E10" s="4"/>
      <c r="F10">
        <v>69.5</v>
      </c>
      <c r="G10" s="2">
        <v>7126153.243371482</v>
      </c>
      <c r="H10" s="2">
        <v>98235.01745564575</v>
      </c>
      <c r="I10" s="2">
        <v>7057747.1223849235</v>
      </c>
      <c r="J10" s="2">
        <v>2229692.0633255802</v>
      </c>
      <c r="K10" s="2">
        <v>4828055.0590593433</v>
      </c>
    </row>
    <row r="11" spans="1:16" x14ac:dyDescent="0.4">
      <c r="E11" s="4"/>
      <c r="F11">
        <v>91</v>
      </c>
      <c r="G11" s="2">
        <v>48104581.045934185</v>
      </c>
      <c r="H11" s="2">
        <v>745214.27655395621</v>
      </c>
      <c r="I11" s="2">
        <v>47150457.345918618</v>
      </c>
      <c r="J11" s="2">
        <v>23397678.41998975</v>
      </c>
      <c r="K11" s="2">
        <v>23752778.925928868</v>
      </c>
    </row>
    <row r="12" spans="1:16" x14ac:dyDescent="0.4">
      <c r="E12" s="4"/>
      <c r="F12">
        <v>91</v>
      </c>
      <c r="G12" s="2">
        <v>48062205.548858516</v>
      </c>
      <c r="H12" s="2">
        <v>602153.70431105315</v>
      </c>
      <c r="I12" s="2">
        <v>47255215.314528383</v>
      </c>
      <c r="J12" s="2">
        <v>23616026.167735025</v>
      </c>
      <c r="K12" s="2">
        <v>23639189.146793351</v>
      </c>
    </row>
    <row r="13" spans="1:16" x14ac:dyDescent="0.4">
      <c r="E13" s="4"/>
      <c r="F13">
        <v>99</v>
      </c>
      <c r="G13" s="2">
        <v>74254064.955220133</v>
      </c>
      <c r="H13" s="2">
        <v>1275424.6382421902</v>
      </c>
      <c r="I13" s="2">
        <v>72819854.950510159</v>
      </c>
      <c r="J13" s="2">
        <v>38290868.016359329</v>
      </c>
      <c r="K13" s="2">
        <v>34528986.93415083</v>
      </c>
    </row>
    <row r="14" spans="1:16" x14ac:dyDescent="0.4">
      <c r="E14" s="4"/>
      <c r="F14">
        <v>99</v>
      </c>
      <c r="G14" s="2">
        <v>71273950.418156415</v>
      </c>
      <c r="H14" s="2">
        <v>1171898.8888944401</v>
      </c>
      <c r="I14" s="2">
        <v>69946597.867239952</v>
      </c>
      <c r="J14" s="2">
        <v>35994626.024958797</v>
      </c>
      <c r="K14" s="2">
        <v>33951971.842281148</v>
      </c>
    </row>
    <row r="15" spans="1:16" x14ac:dyDescent="0.4">
      <c r="A15" s="1">
        <v>20161213</v>
      </c>
      <c r="B15" t="s">
        <v>16</v>
      </c>
      <c r="C15" t="s">
        <v>17</v>
      </c>
      <c r="D15" t="s">
        <v>18</v>
      </c>
      <c r="E15" s="4" t="s">
        <v>19</v>
      </c>
      <c r="F15">
        <v>0</v>
      </c>
      <c r="G15" s="2">
        <v>35371.517520440415</v>
      </c>
      <c r="H15" s="2">
        <v>257.26390214552862</v>
      </c>
      <c r="I15" s="2">
        <v>35189.916214969933</v>
      </c>
      <c r="J15" s="2">
        <v>18211.082309193927</v>
      </c>
      <c r="K15" s="2">
        <v>16978.833905776002</v>
      </c>
      <c r="L15" t="s">
        <v>20</v>
      </c>
      <c r="M15" s="3">
        <f>LINEST(LN(I20:I27),F20:F27,TRUE,FALSE)</f>
        <v>0.10120651229462223</v>
      </c>
      <c r="N15" s="3">
        <f>2*INDEX(LINEST(LN(I20:I27),F20:F27,TRUE,TRUE),2,1)</f>
        <v>1.7723972257639189E-2</v>
      </c>
      <c r="O15" t="s">
        <v>25</v>
      </c>
    </row>
    <row r="16" spans="1:16" x14ac:dyDescent="0.4">
      <c r="C16" t="s">
        <v>22</v>
      </c>
      <c r="E16" s="4" t="s">
        <v>23</v>
      </c>
      <c r="F16">
        <v>21.000000000000004</v>
      </c>
      <c r="G16" s="2">
        <v>55029.317523531136</v>
      </c>
      <c r="H16" s="2">
        <v>1777.8964764860357</v>
      </c>
      <c r="I16" s="2">
        <v>53348.757434566563</v>
      </c>
      <c r="J16" s="2">
        <v>27689.687020109632</v>
      </c>
      <c r="K16" s="2">
        <v>25659.070414456928</v>
      </c>
      <c r="L16" t="s">
        <v>24</v>
      </c>
      <c r="M16" s="3">
        <f>LINEST(LN(K20:K27),F20:F27,TRUE,FALSE)</f>
        <v>0.10074380554652974</v>
      </c>
      <c r="N16" s="3">
        <f>2*INDEX(LINEST(LN(K20:K27),F20:F27,TRUE,TRUE),2,1)</f>
        <v>2.2304751944370149E-2</v>
      </c>
    </row>
    <row r="17" spans="1:15" x14ac:dyDescent="0.4">
      <c r="E17" s="4"/>
      <c r="F17">
        <v>21.000000000000004</v>
      </c>
      <c r="G17" s="2">
        <v>59595.004539731148</v>
      </c>
      <c r="H17" s="2">
        <v>4754.2413860240731</v>
      </c>
      <c r="I17" s="2">
        <v>54940.704399284252</v>
      </c>
      <c r="J17" s="2">
        <v>29827.252763447104</v>
      </c>
      <c r="K17" s="2">
        <v>25113.451635837144</v>
      </c>
    </row>
    <row r="18" spans="1:15" x14ac:dyDescent="0.4">
      <c r="E18" s="4"/>
      <c r="F18">
        <v>28.000000000000007</v>
      </c>
      <c r="G18" s="2">
        <v>60956.480757971862</v>
      </c>
      <c r="H18" s="2">
        <v>9021.2951847776458</v>
      </c>
      <c r="I18" s="2">
        <v>51959.351941127388</v>
      </c>
      <c r="J18" s="2">
        <v>28265.006757107087</v>
      </c>
      <c r="K18" s="2">
        <v>23694.345184020305</v>
      </c>
    </row>
    <row r="19" spans="1:15" x14ac:dyDescent="0.4">
      <c r="E19" s="4"/>
      <c r="F19">
        <v>28.000000000000007</v>
      </c>
      <c r="G19" s="2">
        <v>39493.659680713237</v>
      </c>
      <c r="H19" s="2">
        <v>3513.7097279623117</v>
      </c>
      <c r="I19" s="2">
        <v>36028.258043953581</v>
      </c>
      <c r="J19" s="2">
        <v>16381.059521680927</v>
      </c>
      <c r="K19" s="2">
        <v>19647.198522272654</v>
      </c>
    </row>
    <row r="20" spans="1:15" x14ac:dyDescent="0.4">
      <c r="E20" s="4"/>
      <c r="F20">
        <v>46.000000000000007</v>
      </c>
      <c r="G20" s="2">
        <v>85811.774305815823</v>
      </c>
      <c r="H20" s="2">
        <v>19042.185589363355</v>
      </c>
      <c r="I20" s="2">
        <v>66862.664902866265</v>
      </c>
      <c r="J20" s="2">
        <v>22349.46415771206</v>
      </c>
      <c r="K20" s="2">
        <v>44513.200745154201</v>
      </c>
    </row>
    <row r="21" spans="1:15" x14ac:dyDescent="0.4">
      <c r="E21" s="4"/>
      <c r="F21">
        <v>46.000000000000007</v>
      </c>
      <c r="G21" s="2">
        <v>78241.860715233561</v>
      </c>
      <c r="H21" s="2">
        <v>17360.925906017466</v>
      </c>
      <c r="I21" s="2">
        <v>60925.220305308801</v>
      </c>
      <c r="J21" s="2">
        <v>20716.797878529462</v>
      </c>
      <c r="K21" s="2">
        <v>40208.422426779325</v>
      </c>
    </row>
    <row r="22" spans="1:15" x14ac:dyDescent="0.4">
      <c r="E22" s="4"/>
      <c r="F22">
        <v>69.5</v>
      </c>
      <c r="G22" s="2">
        <v>1079145.6311636623</v>
      </c>
      <c r="H22" s="2">
        <v>23366.36918379433</v>
      </c>
      <c r="I22" s="2">
        <v>1055595.2006880478</v>
      </c>
      <c r="J22" s="2">
        <v>499179.37687029643</v>
      </c>
      <c r="K22" s="2">
        <v>556415.8238177509</v>
      </c>
    </row>
    <row r="23" spans="1:15" x14ac:dyDescent="0.4">
      <c r="E23" s="4"/>
      <c r="F23">
        <v>69.5</v>
      </c>
      <c r="G23" s="2">
        <v>459650.89177281014</v>
      </c>
      <c r="H23" s="2">
        <v>29724.228880940558</v>
      </c>
      <c r="I23" s="2">
        <v>429689.71006395639</v>
      </c>
      <c r="J23" s="2">
        <v>287395.46349142143</v>
      </c>
      <c r="K23" s="2">
        <v>142294.24657253502</v>
      </c>
    </row>
    <row r="24" spans="1:15" x14ac:dyDescent="0.4">
      <c r="E24" s="4"/>
      <c r="F24">
        <v>91</v>
      </c>
      <c r="G24" s="2">
        <v>7899666.8100760309</v>
      </c>
      <c r="H24" s="2">
        <v>66669.127751024847</v>
      </c>
      <c r="I24" s="2">
        <v>7815773.1165809426</v>
      </c>
      <c r="J24" s="2">
        <v>2436323.7050171923</v>
      </c>
      <c r="K24" s="2">
        <v>5379449.4115637504</v>
      </c>
    </row>
    <row r="25" spans="1:15" x14ac:dyDescent="0.4">
      <c r="E25" s="4"/>
      <c r="F25">
        <v>91</v>
      </c>
      <c r="G25" s="2">
        <v>8857632.7933700234</v>
      </c>
      <c r="H25" s="2">
        <v>67295.187075083886</v>
      </c>
      <c r="I25" s="2">
        <v>8760258.088899089</v>
      </c>
      <c r="J25" s="2">
        <v>2799004.2967842072</v>
      </c>
      <c r="K25" s="2">
        <v>5961253.7921148818</v>
      </c>
    </row>
    <row r="26" spans="1:15" x14ac:dyDescent="0.4">
      <c r="E26" s="4"/>
      <c r="F26">
        <v>99</v>
      </c>
      <c r="G26" s="2">
        <v>5735953.6060941797</v>
      </c>
      <c r="H26" s="2">
        <v>91953.021943974556</v>
      </c>
      <c r="I26" s="2">
        <v>5649655.4345394308</v>
      </c>
      <c r="J26" s="2">
        <v>2325123.1294429731</v>
      </c>
      <c r="K26" s="2">
        <v>3324532.3050964577</v>
      </c>
    </row>
    <row r="27" spans="1:15" x14ac:dyDescent="0.4">
      <c r="E27" s="4"/>
      <c r="F27">
        <v>99</v>
      </c>
      <c r="G27" s="2">
        <v>22075751.781640891</v>
      </c>
      <c r="H27" s="2">
        <v>326927.58488608483</v>
      </c>
      <c r="I27" s="2">
        <v>21720530.212394126</v>
      </c>
      <c r="J27" s="2">
        <v>10753161.273784686</v>
      </c>
      <c r="K27" s="2">
        <v>10967368.938609442</v>
      </c>
    </row>
    <row r="28" spans="1:15" x14ac:dyDescent="0.4">
      <c r="A28" s="1">
        <v>20161213</v>
      </c>
      <c r="B28" t="s">
        <v>16</v>
      </c>
      <c r="C28" t="s">
        <v>17</v>
      </c>
      <c r="D28" t="s">
        <v>18</v>
      </c>
      <c r="E28" s="4" t="s">
        <v>19</v>
      </c>
      <c r="F28">
        <v>0</v>
      </c>
      <c r="G28" s="2">
        <v>35371.517520440415</v>
      </c>
      <c r="H28" s="2">
        <v>257.26390214552862</v>
      </c>
      <c r="I28" s="2">
        <v>35189.916214969933</v>
      </c>
      <c r="J28" s="2">
        <v>18211.082309193927</v>
      </c>
      <c r="K28" s="2">
        <v>16978.833905776002</v>
      </c>
      <c r="L28" t="s">
        <v>20</v>
      </c>
      <c r="M28" s="3">
        <f>LINEST(LN(I33:I40),F33:F40,TRUE,FALSE)</f>
        <v>0.10465256116530174</v>
      </c>
      <c r="N28" s="3">
        <f>2*INDEX(LINEST(LN(I33:I40),F33:F40,TRUE,TRUE),2,1)</f>
        <v>1.0351649977772725E-2</v>
      </c>
      <c r="O28" t="s">
        <v>26</v>
      </c>
    </row>
    <row r="29" spans="1:15" x14ac:dyDescent="0.4">
      <c r="C29" t="s">
        <v>22</v>
      </c>
      <c r="E29" s="4" t="s">
        <v>23</v>
      </c>
      <c r="F29">
        <v>21.000000000000004</v>
      </c>
      <c r="G29" s="2">
        <v>60888.028477426327</v>
      </c>
      <c r="H29" s="2">
        <v>4369.120838580794</v>
      </c>
      <c r="I29" s="2">
        <v>56677.457792948713</v>
      </c>
      <c r="J29" s="2">
        <v>33404.778390562387</v>
      </c>
      <c r="K29" s="2">
        <v>23272.679402386326</v>
      </c>
      <c r="L29" t="s">
        <v>24</v>
      </c>
      <c r="M29" s="3">
        <f>LINEST(LN(K33:K40),F33:F40,TRUE,FALSE)</f>
        <v>0.10294681207852115</v>
      </c>
      <c r="N29" s="3">
        <f>2*INDEX(LINEST(LN(K33:K40),F33:F40,TRUE,TRUE),2,1)</f>
        <v>9.903332066657413E-3</v>
      </c>
    </row>
    <row r="30" spans="1:15" x14ac:dyDescent="0.4">
      <c r="E30" s="4"/>
      <c r="F30">
        <v>21.000000000000004</v>
      </c>
      <c r="G30" s="2">
        <v>74455.248989044805</v>
      </c>
      <c r="H30" s="2">
        <v>3802.7240090290948</v>
      </c>
      <c r="I30" s="2">
        <v>70748.575136952044</v>
      </c>
      <c r="J30" s="2">
        <v>43735.687585546788</v>
      </c>
      <c r="K30" s="2">
        <v>27012.887551405256</v>
      </c>
    </row>
    <row r="31" spans="1:15" x14ac:dyDescent="0.4">
      <c r="E31" s="4"/>
      <c r="F31">
        <v>28.000000000000007</v>
      </c>
      <c r="G31" s="2">
        <v>58980.523168226442</v>
      </c>
      <c r="H31" s="2">
        <v>4501.0622968671469</v>
      </c>
      <c r="I31" s="2">
        <v>54497.93781675068</v>
      </c>
      <c r="J31" s="2">
        <v>28239.248290148258</v>
      </c>
      <c r="K31" s="2">
        <v>26258.689526602422</v>
      </c>
    </row>
    <row r="32" spans="1:15" x14ac:dyDescent="0.4">
      <c r="E32" s="4"/>
      <c r="F32">
        <v>28.000000000000007</v>
      </c>
      <c r="G32" s="2">
        <v>79981.055451218344</v>
      </c>
      <c r="H32" s="2">
        <v>6332.1419703071733</v>
      </c>
      <c r="I32" s="2">
        <v>73740.812418732792</v>
      </c>
      <c r="J32" s="2">
        <v>40633.682643615655</v>
      </c>
      <c r="K32" s="2">
        <v>33107.129775117137</v>
      </c>
    </row>
    <row r="33" spans="1:15" x14ac:dyDescent="0.4">
      <c r="E33" s="4"/>
      <c r="F33">
        <v>46.000000000000007</v>
      </c>
      <c r="G33" s="2">
        <v>112349.19462217078</v>
      </c>
      <c r="H33" s="2">
        <v>15835.944947170154</v>
      </c>
      <c r="I33" s="2">
        <v>96592.080835367567</v>
      </c>
      <c r="J33" s="2">
        <v>36425.896948195776</v>
      </c>
      <c r="K33" s="2">
        <v>60166.183887171792</v>
      </c>
    </row>
    <row r="34" spans="1:15" x14ac:dyDescent="0.4">
      <c r="E34" s="4"/>
      <c r="F34">
        <v>46.000000000000007</v>
      </c>
      <c r="G34" s="2">
        <v>106699.36255898587</v>
      </c>
      <c r="H34" s="2">
        <v>16927.145313860747</v>
      </c>
      <c r="I34" s="2">
        <v>89899.268852398091</v>
      </c>
      <c r="J34" s="2">
        <v>31916.332427961614</v>
      </c>
      <c r="K34" s="2">
        <v>57982.93642443647</v>
      </c>
    </row>
    <row r="35" spans="1:15" x14ac:dyDescent="0.4">
      <c r="E35" s="4"/>
      <c r="F35">
        <v>69.5</v>
      </c>
      <c r="G35" s="2">
        <v>2015863.9398324359</v>
      </c>
      <c r="H35" s="2">
        <v>36755.224057150001</v>
      </c>
      <c r="I35" s="2">
        <v>1980957.1446350585</v>
      </c>
      <c r="J35" s="2">
        <v>726741.17004717467</v>
      </c>
      <c r="K35" s="2">
        <v>1254215.9745878838</v>
      </c>
    </row>
    <row r="36" spans="1:15" x14ac:dyDescent="0.4">
      <c r="E36" s="4"/>
      <c r="F36">
        <v>69.5</v>
      </c>
      <c r="G36" s="2">
        <v>1603862.6152237847</v>
      </c>
      <c r="H36" s="2">
        <v>41983.480741766311</v>
      </c>
      <c r="I36" s="2">
        <v>1562823.6552962111</v>
      </c>
      <c r="J36" s="2">
        <v>592390.37219617679</v>
      </c>
      <c r="K36" s="2">
        <v>970433.28310003434</v>
      </c>
    </row>
    <row r="37" spans="1:15" x14ac:dyDescent="0.4">
      <c r="E37" s="4"/>
      <c r="F37">
        <v>91</v>
      </c>
      <c r="G37" s="2">
        <v>9231647.6205255296</v>
      </c>
      <c r="H37" s="2">
        <v>75974.594108441524</v>
      </c>
      <c r="I37" s="2">
        <v>9098016.8245522175</v>
      </c>
      <c r="J37" s="2">
        <v>2808987.0471316851</v>
      </c>
      <c r="K37" s="2">
        <v>6289029.7774205329</v>
      </c>
    </row>
    <row r="38" spans="1:15" x14ac:dyDescent="0.4">
      <c r="E38" s="4"/>
      <c r="F38">
        <v>91</v>
      </c>
      <c r="G38" s="2">
        <v>11179903.167265715</v>
      </c>
      <c r="H38" s="2">
        <v>105046.54505431818</v>
      </c>
      <c r="I38" s="2">
        <v>11060941.166762345</v>
      </c>
      <c r="J38" s="2">
        <v>3800602.3595315581</v>
      </c>
      <c r="K38" s="2">
        <v>7260338.8072307874</v>
      </c>
    </row>
    <row r="39" spans="1:15" x14ac:dyDescent="0.4">
      <c r="E39" s="4"/>
      <c r="F39">
        <v>99</v>
      </c>
      <c r="G39" s="2">
        <v>21316352.90125009</v>
      </c>
      <c r="H39" s="2">
        <v>243211.1506759621</v>
      </c>
      <c r="I39" s="2">
        <v>21080246.688767761</v>
      </c>
      <c r="J39" s="2">
        <v>9588996.9492479134</v>
      </c>
      <c r="K39" s="2">
        <v>11491249.739519846</v>
      </c>
    </row>
    <row r="40" spans="1:15" x14ac:dyDescent="0.4">
      <c r="E40" s="4"/>
      <c r="F40">
        <v>99</v>
      </c>
      <c r="G40" s="2">
        <v>38139032.854582682</v>
      </c>
      <c r="H40" s="2">
        <v>427947.09415614326</v>
      </c>
      <c r="I40" s="2">
        <v>37672072.887673736</v>
      </c>
      <c r="J40" s="2">
        <v>17928601.30645059</v>
      </c>
      <c r="K40" s="2">
        <v>19743471.581223141</v>
      </c>
    </row>
    <row r="41" spans="1:15" x14ac:dyDescent="0.4">
      <c r="A41" s="1">
        <v>20161213</v>
      </c>
      <c r="B41" t="s">
        <v>16</v>
      </c>
      <c r="C41" t="s">
        <v>17</v>
      </c>
      <c r="D41" t="s">
        <v>18</v>
      </c>
      <c r="E41" s="4" t="s">
        <v>19</v>
      </c>
      <c r="F41">
        <v>0</v>
      </c>
      <c r="G41" s="2">
        <v>35371.517520440415</v>
      </c>
      <c r="H41" s="2">
        <v>257.26390214552862</v>
      </c>
      <c r="I41" s="2">
        <v>35189.916214969933</v>
      </c>
      <c r="J41" s="2">
        <v>18211.082309193927</v>
      </c>
      <c r="K41" s="2">
        <v>16978.833905776002</v>
      </c>
      <c r="L41" t="s">
        <v>20</v>
      </c>
      <c r="M41" s="3">
        <f>LINEST(LN(I46:I53),F46:F53,TRUE,FALSE)</f>
        <v>0.11347165237847233</v>
      </c>
      <c r="N41" s="3">
        <f>2*INDEX(LINEST(LN(I46:I53),F46:F53,TRUE,TRUE),2,1)</f>
        <v>7.9980925441015208E-3</v>
      </c>
      <c r="O41" t="s">
        <v>27</v>
      </c>
    </row>
    <row r="42" spans="1:15" x14ac:dyDescent="0.4">
      <c r="C42" t="s">
        <v>22</v>
      </c>
      <c r="E42" s="4" t="s">
        <v>23</v>
      </c>
      <c r="F42">
        <v>21.000000000000004</v>
      </c>
      <c r="G42" s="2">
        <v>102789.5567199199</v>
      </c>
      <c r="H42" s="2">
        <v>4136.5489960600553</v>
      </c>
      <c r="I42" s="2">
        <v>98896.198828674067</v>
      </c>
      <c r="J42" s="2">
        <v>60137.693393903712</v>
      </c>
      <c r="K42" s="2">
        <v>38758.505434770377</v>
      </c>
      <c r="L42" t="s">
        <v>24</v>
      </c>
      <c r="M42" s="3">
        <f>LINEST(LN(K46:K53),F46:F53,TRUE,FALSE)</f>
        <v>0.11056533474256411</v>
      </c>
      <c r="N42" s="3">
        <f>2*INDEX(LINEST(LN(K46:K53),F46:F53,TRUE,TRUE),2,1)</f>
        <v>8.0929339421629866E-3</v>
      </c>
    </row>
    <row r="43" spans="1:15" x14ac:dyDescent="0.4">
      <c r="F43">
        <v>21.000000000000004</v>
      </c>
      <c r="G43" s="2">
        <v>92022.503208338574</v>
      </c>
      <c r="H43" s="2">
        <v>2723.5002176341222</v>
      </c>
      <c r="I43" s="2">
        <v>89475.045118834561</v>
      </c>
      <c r="J43" s="2">
        <v>54750.85124592678</v>
      </c>
      <c r="K43" s="2">
        <v>34724.193872907781</v>
      </c>
    </row>
    <row r="44" spans="1:15" x14ac:dyDescent="0.4">
      <c r="F44">
        <v>28.000000000000007</v>
      </c>
      <c r="G44" s="2">
        <v>104042.01601331049</v>
      </c>
      <c r="H44" s="2">
        <v>6234.601293187181</v>
      </c>
      <c r="I44" s="2">
        <v>97873.639578419403</v>
      </c>
      <c r="J44" s="2">
        <v>49674.778276276222</v>
      </c>
      <c r="K44" s="2">
        <v>48198.861302143181</v>
      </c>
    </row>
    <row r="45" spans="1:15" x14ac:dyDescent="0.4">
      <c r="F45">
        <v>28.000000000000007</v>
      </c>
      <c r="G45" s="2">
        <v>83207.534825276525</v>
      </c>
      <c r="H45" s="2">
        <v>3764.7384724822814</v>
      </c>
      <c r="I45" s="2">
        <v>79558.113033619171</v>
      </c>
      <c r="J45" s="2">
        <v>37780.804084336807</v>
      </c>
      <c r="K45" s="2">
        <v>41777.308949282349</v>
      </c>
    </row>
    <row r="46" spans="1:15" x14ac:dyDescent="0.4">
      <c r="F46">
        <v>46.000000000000007</v>
      </c>
      <c r="G46" s="2">
        <v>183448.07763929717</v>
      </c>
      <c r="H46" s="2">
        <v>22559.812367317489</v>
      </c>
      <c r="I46" s="2">
        <v>161154.6774812298</v>
      </c>
      <c r="J46" s="2">
        <v>46571.047444302472</v>
      </c>
      <c r="K46" s="2">
        <v>114583.63003692729</v>
      </c>
    </row>
    <row r="47" spans="1:15" x14ac:dyDescent="0.4">
      <c r="F47">
        <v>46.000000000000007</v>
      </c>
      <c r="G47" s="2">
        <v>175827.94015372783</v>
      </c>
      <c r="H47" s="2">
        <v>24665.965645398897</v>
      </c>
      <c r="I47" s="2">
        <v>151289.11822473601</v>
      </c>
      <c r="J47" s="2">
        <v>66262.051568707451</v>
      </c>
      <c r="K47" s="2">
        <v>85027.066656028561</v>
      </c>
    </row>
    <row r="48" spans="1:15" x14ac:dyDescent="0.4">
      <c r="F48">
        <v>69.5</v>
      </c>
      <c r="G48" s="2">
        <v>3548451.3226651577</v>
      </c>
      <c r="H48" s="2">
        <v>41067.022364142562</v>
      </c>
      <c r="I48" s="2">
        <v>3512196.657659106</v>
      </c>
      <c r="J48" s="2">
        <v>1548705.3971220632</v>
      </c>
      <c r="K48" s="2">
        <v>1963491.2605370427</v>
      </c>
    </row>
    <row r="49" spans="1:15" x14ac:dyDescent="0.4">
      <c r="F49">
        <v>69.5</v>
      </c>
      <c r="G49" s="2">
        <v>3941258.9319090685</v>
      </c>
      <c r="H49" s="2">
        <v>81772.336777180739</v>
      </c>
      <c r="I49" s="2">
        <v>3866637.2042687219</v>
      </c>
      <c r="J49" s="2">
        <v>1622105.3933669762</v>
      </c>
      <c r="K49" s="2">
        <v>2244531.8109017452</v>
      </c>
    </row>
    <row r="50" spans="1:15" x14ac:dyDescent="0.4">
      <c r="F50">
        <v>91</v>
      </c>
      <c r="G50" s="2">
        <v>26621036.166770644</v>
      </c>
      <c r="H50" s="2">
        <v>232000.66157912652</v>
      </c>
      <c r="I50" s="2">
        <v>26334223.755155537</v>
      </c>
      <c r="J50" s="2">
        <v>10532337.247774247</v>
      </c>
      <c r="K50" s="2">
        <v>15801886.507381294</v>
      </c>
    </row>
    <row r="51" spans="1:15" x14ac:dyDescent="0.4">
      <c r="F51">
        <v>91</v>
      </c>
      <c r="G51" s="2">
        <v>33392921.991342675</v>
      </c>
      <c r="H51" s="2">
        <v>288223.02274600865</v>
      </c>
      <c r="I51" s="2">
        <v>32940917.633524455</v>
      </c>
      <c r="J51" s="2">
        <v>14463185.183418024</v>
      </c>
      <c r="K51" s="2">
        <v>18477732.450106427</v>
      </c>
    </row>
    <row r="52" spans="1:15" x14ac:dyDescent="0.4">
      <c r="F52">
        <v>99</v>
      </c>
      <c r="G52" s="2">
        <v>69291418.299007118</v>
      </c>
      <c r="H52" s="2">
        <v>782420.76360839431</v>
      </c>
      <c r="I52" s="2">
        <v>68335105.050776154</v>
      </c>
      <c r="J52" s="2">
        <v>33175509.278582305</v>
      </c>
      <c r="K52" s="2">
        <v>35159595.772193849</v>
      </c>
    </row>
    <row r="53" spans="1:15" x14ac:dyDescent="0.4">
      <c r="E53" s="4"/>
      <c r="F53">
        <v>99</v>
      </c>
      <c r="G53" s="2">
        <v>68779755.316770956</v>
      </c>
      <c r="H53" s="2">
        <v>815942.9053772965</v>
      </c>
      <c r="I53" s="2">
        <v>67871722.839457452</v>
      </c>
      <c r="J53" s="2">
        <v>32108988.685356595</v>
      </c>
      <c r="K53" s="2">
        <v>35762734.15410085</v>
      </c>
    </row>
    <row r="54" spans="1:15" x14ac:dyDescent="0.4">
      <c r="A54" s="1">
        <v>20161213</v>
      </c>
      <c r="B54" t="s">
        <v>16</v>
      </c>
      <c r="C54">
        <v>2226</v>
      </c>
      <c r="D54" t="s">
        <v>28</v>
      </c>
      <c r="E54" s="4" t="s">
        <v>19</v>
      </c>
      <c r="F54">
        <v>0</v>
      </c>
      <c r="G54" s="2">
        <v>35651.385518776617</v>
      </c>
      <c r="H54" s="2">
        <v>198.6961512800822</v>
      </c>
      <c r="I54" s="2">
        <v>35469.718128576926</v>
      </c>
      <c r="J54" s="2">
        <v>18938.234282904672</v>
      </c>
      <c r="K54" s="2">
        <v>16531.48384567225</v>
      </c>
      <c r="L54" t="s">
        <v>29</v>
      </c>
      <c r="M54" s="3">
        <f>LINEST(LN(I57:I62),F57:F62,TRUE,FALSE)</f>
        <v>0.13458918049849794</v>
      </c>
      <c r="N54" s="3">
        <f>2*INDEX(LINEST(LN(I57:I62),F57:F62,TRUE,TRUE),2,1)</f>
        <v>4.6848956457463285E-3</v>
      </c>
      <c r="O54" t="s">
        <v>21</v>
      </c>
    </row>
    <row r="55" spans="1:15" x14ac:dyDescent="0.4">
      <c r="E55" s="4" t="s">
        <v>23</v>
      </c>
      <c r="F55">
        <v>21.000000000000004</v>
      </c>
      <c r="G55" s="2">
        <v>114047.7896412783</v>
      </c>
      <c r="H55" s="2">
        <v>7663.1926430117901</v>
      </c>
      <c r="I55" s="2">
        <v>106635.17612522523</v>
      </c>
      <c r="J55" s="2">
        <v>52593.902720377599</v>
      </c>
      <c r="K55" s="2">
        <v>54041.273404847627</v>
      </c>
      <c r="L55" t="s">
        <v>30</v>
      </c>
      <c r="M55" s="3">
        <f>LINEST(LN(K57:K62),F57:F62,TRUE,FALSE)</f>
        <v>0.13239976371384723</v>
      </c>
      <c r="N55" s="3">
        <f>2*INDEX(LINEST(LN(K57:K62),F57:F62,TRUE,TRUE),2,1)</f>
        <v>2.9235825338570494E-3</v>
      </c>
    </row>
    <row r="56" spans="1:15" x14ac:dyDescent="0.4">
      <c r="F56">
        <v>21.000000000000004</v>
      </c>
      <c r="G56" s="2">
        <v>109329.19226611641</v>
      </c>
      <c r="H56" s="2">
        <v>7638.3509897090416</v>
      </c>
      <c r="I56" s="2">
        <v>102063.57066370477</v>
      </c>
      <c r="J56" s="2">
        <v>51162.573520822749</v>
      </c>
      <c r="K56" s="2">
        <v>50900.997142881999</v>
      </c>
    </row>
    <row r="57" spans="1:15" x14ac:dyDescent="0.4">
      <c r="F57">
        <v>28.000000000000007</v>
      </c>
      <c r="G57" s="2">
        <v>155936.26171369961</v>
      </c>
      <c r="H57" s="2">
        <v>10753.356675293671</v>
      </c>
      <c r="I57" s="2">
        <v>145484.44383682788</v>
      </c>
      <c r="J57" s="2">
        <v>55311.73246200048</v>
      </c>
      <c r="K57" s="2">
        <v>90172.711374827428</v>
      </c>
    </row>
    <row r="58" spans="1:15" x14ac:dyDescent="0.4">
      <c r="F58">
        <v>28.000000000000007</v>
      </c>
      <c r="G58" s="2">
        <v>165203.42261566877</v>
      </c>
      <c r="H58" s="2">
        <v>12495.608187168062</v>
      </c>
      <c r="I58" s="2">
        <v>152885.256650939</v>
      </c>
      <c r="J58" s="2">
        <v>57640.411566519651</v>
      </c>
      <c r="K58" s="2">
        <v>95244.845084419328</v>
      </c>
      <c r="L58" s="2"/>
    </row>
    <row r="59" spans="1:15" x14ac:dyDescent="0.4">
      <c r="F59">
        <v>46.000000000000007</v>
      </c>
      <c r="G59" s="2">
        <v>2094042.7625908854</v>
      </c>
      <c r="H59" s="2">
        <v>57703.222942706278</v>
      </c>
      <c r="I59" s="2">
        <v>2036360.1692455844</v>
      </c>
      <c r="J59" s="2">
        <v>901932.56084908138</v>
      </c>
      <c r="K59" s="2">
        <v>1134427.6083965027</v>
      </c>
    </row>
    <row r="60" spans="1:15" x14ac:dyDescent="0.4">
      <c r="F60">
        <v>46.000000000000007</v>
      </c>
      <c r="G60" s="2">
        <v>2010095.9047610462</v>
      </c>
      <c r="H60" s="2">
        <v>60694.791189478034</v>
      </c>
      <c r="I60" s="2">
        <v>1951968.8984762277</v>
      </c>
      <c r="J60" s="2">
        <v>867880.02048177971</v>
      </c>
      <c r="K60" s="2">
        <v>1084088.8779944479</v>
      </c>
    </row>
    <row r="61" spans="1:15" x14ac:dyDescent="0.4">
      <c r="F61">
        <v>69.5</v>
      </c>
      <c r="G61" s="2">
        <v>40171748.477809988</v>
      </c>
      <c r="H61" s="2">
        <v>367920.52719363756</v>
      </c>
      <c r="I61" s="2">
        <v>39893389.909437388</v>
      </c>
      <c r="J61" s="2">
        <v>17400845.298349153</v>
      </c>
      <c r="K61" s="2">
        <v>22492544.611088239</v>
      </c>
    </row>
    <row r="62" spans="1:15" x14ac:dyDescent="0.4">
      <c r="F62">
        <v>69.5</v>
      </c>
      <c r="G62" s="2">
        <v>41044432.338710733</v>
      </c>
      <c r="H62" s="2">
        <v>343854.81003457319</v>
      </c>
      <c r="I62" s="2">
        <v>40762112.646964915</v>
      </c>
      <c r="J62" s="2">
        <v>17764247.615904197</v>
      </c>
      <c r="K62" s="2">
        <v>22997865.031060729</v>
      </c>
    </row>
    <row r="63" spans="1:15" x14ac:dyDescent="0.4">
      <c r="F63">
        <v>91</v>
      </c>
      <c r="G63" s="2">
        <v>148511812.46357086</v>
      </c>
      <c r="H63" s="2">
        <v>1326328.3538059157</v>
      </c>
      <c r="I63" s="2">
        <v>147228149.37605745</v>
      </c>
      <c r="J63" s="2">
        <v>43934483.772074528</v>
      </c>
      <c r="K63" s="2">
        <v>103293665.60398293</v>
      </c>
    </row>
    <row r="64" spans="1:15" x14ac:dyDescent="0.4">
      <c r="F64">
        <v>91</v>
      </c>
      <c r="G64" s="2">
        <v>118878163.41850159</v>
      </c>
      <c r="H64" s="2">
        <v>907561.69415971765</v>
      </c>
      <c r="I64" s="2">
        <v>118025947.75227931</v>
      </c>
      <c r="J64" s="2">
        <v>39238798.975111447</v>
      </c>
      <c r="K64" s="2">
        <v>78787148.777167842</v>
      </c>
    </row>
    <row r="65" spans="1:15" x14ac:dyDescent="0.4">
      <c r="A65" s="1">
        <v>20161213</v>
      </c>
      <c r="B65" t="s">
        <v>16</v>
      </c>
      <c r="C65">
        <v>2226</v>
      </c>
      <c r="D65" t="s">
        <v>28</v>
      </c>
      <c r="E65" s="4" t="s">
        <v>19</v>
      </c>
      <c r="F65">
        <v>0</v>
      </c>
      <c r="G65" s="2">
        <v>35651.385518776617</v>
      </c>
      <c r="H65" s="2">
        <v>198.6961512800822</v>
      </c>
      <c r="I65" s="2">
        <v>35469.718128576926</v>
      </c>
      <c r="J65" s="2">
        <v>18938.234282904672</v>
      </c>
      <c r="K65" s="2">
        <v>16531.48384567225</v>
      </c>
      <c r="L65" t="s">
        <v>29</v>
      </c>
      <c r="M65" s="3">
        <f>LINEST(LN(I68:I73),F68:F73,TRUE,FALSE)</f>
        <v>0.13190723029415632</v>
      </c>
      <c r="N65" s="3">
        <f>2*INDEX(LINEST(LN(I68:I73),F68:F73,TRUE,TRUE),2,1)</f>
        <v>1.0172070229466599E-2</v>
      </c>
      <c r="O65" t="s">
        <v>25</v>
      </c>
    </row>
    <row r="66" spans="1:15" x14ac:dyDescent="0.4">
      <c r="A66" s="1" t="s">
        <v>31</v>
      </c>
      <c r="E66" s="4" t="s">
        <v>23</v>
      </c>
      <c r="F66">
        <v>21.000000000000004</v>
      </c>
      <c r="G66" s="2">
        <v>92195.09470158098</v>
      </c>
      <c r="H66" s="2">
        <v>5914.1488960332545</v>
      </c>
      <c r="I66" s="2">
        <v>86520.641638759698</v>
      </c>
      <c r="J66" s="2">
        <v>53162.637013511281</v>
      </c>
      <c r="K66" s="2">
        <v>33358.004625248403</v>
      </c>
      <c r="L66" t="s">
        <v>30</v>
      </c>
      <c r="M66" s="3">
        <f>LINEST(LN(K68:K73),F68:F73,TRUE,FALSE)</f>
        <v>0.13619017917242368</v>
      </c>
      <c r="N66" s="3">
        <f>2*INDEX(LINEST(LN(K68:K73),F68:F73,TRUE,TRUE),2,1)</f>
        <v>1.4509214100301352E-2</v>
      </c>
    </row>
    <row r="67" spans="1:15" x14ac:dyDescent="0.4">
      <c r="F67">
        <v>21.000000000000004</v>
      </c>
      <c r="G67" s="2">
        <v>91900.614128625471</v>
      </c>
      <c r="H67" s="2">
        <v>4416.076272221997</v>
      </c>
      <c r="I67" s="2">
        <v>87703.770151762132</v>
      </c>
      <c r="J67" s="2">
        <v>53794.004142189355</v>
      </c>
      <c r="K67" s="2">
        <v>33909.766009572777</v>
      </c>
    </row>
    <row r="68" spans="1:15" x14ac:dyDescent="0.4">
      <c r="F68">
        <v>28.000000000000007</v>
      </c>
      <c r="G68" s="2">
        <v>102655.08843828397</v>
      </c>
      <c r="H68" s="2">
        <v>6840.7299683656584</v>
      </c>
      <c r="I68" s="2">
        <v>96022.599466930333</v>
      </c>
      <c r="J68" s="2">
        <v>47127.540715918927</v>
      </c>
      <c r="K68" s="2">
        <v>48895.058751011398</v>
      </c>
    </row>
    <row r="69" spans="1:15" x14ac:dyDescent="0.4">
      <c r="F69">
        <v>28.000000000000007</v>
      </c>
      <c r="G69" s="2">
        <v>90761.058068170634</v>
      </c>
      <c r="H69" s="2">
        <v>3783.8593086359938</v>
      </c>
      <c r="I69" s="2">
        <v>87152.711477986697</v>
      </c>
      <c r="J69" s="2">
        <v>40950.112003067996</v>
      </c>
      <c r="K69" s="2">
        <v>46202.599474918694</v>
      </c>
    </row>
    <row r="70" spans="1:15" x14ac:dyDescent="0.4">
      <c r="F70">
        <v>46.000000000000007</v>
      </c>
      <c r="G70" s="2">
        <v>746292.47487288457</v>
      </c>
      <c r="H70" s="2">
        <v>30612.790902745099</v>
      </c>
      <c r="I70" s="2">
        <v>715892.3685102812</v>
      </c>
      <c r="J70" s="2">
        <v>322033.25634966674</v>
      </c>
      <c r="K70" s="2">
        <v>393859.11216061458</v>
      </c>
    </row>
    <row r="71" spans="1:15" x14ac:dyDescent="0.4">
      <c r="F71">
        <v>46.000000000000007</v>
      </c>
      <c r="G71" s="2">
        <v>669349.47981457168</v>
      </c>
      <c r="H71" s="2">
        <v>25013.201122839338</v>
      </c>
      <c r="I71" s="2">
        <v>643502.97341031116</v>
      </c>
      <c r="J71" s="2">
        <v>360016.7703193156</v>
      </c>
      <c r="K71" s="2">
        <v>283486.20309099567</v>
      </c>
    </row>
    <row r="72" spans="1:15" x14ac:dyDescent="0.4">
      <c r="F72">
        <v>69.5</v>
      </c>
      <c r="G72" s="2">
        <v>21519964.871896233</v>
      </c>
      <c r="H72" s="2">
        <v>193877.7464788678</v>
      </c>
      <c r="I72" s="2">
        <v>21386470.337408274</v>
      </c>
      <c r="J72" s="2">
        <v>8366056.0335447965</v>
      </c>
      <c r="K72" s="2">
        <v>13020414.303863473</v>
      </c>
    </row>
    <row r="73" spans="1:15" x14ac:dyDescent="0.4">
      <c r="F73">
        <v>69.5</v>
      </c>
      <c r="G73" s="2">
        <v>21063136.705588754</v>
      </c>
      <c r="H73" s="2">
        <v>196699.56718223926</v>
      </c>
      <c r="I73" s="2">
        <v>20897365.97191095</v>
      </c>
      <c r="J73" s="2">
        <v>7966080.3195363143</v>
      </c>
      <c r="K73" s="2">
        <v>12931285.652374636</v>
      </c>
    </row>
    <row r="74" spans="1:15" x14ac:dyDescent="0.4">
      <c r="F74">
        <v>91</v>
      </c>
      <c r="G74" s="2">
        <v>118878163.41850159</v>
      </c>
      <c r="H74" s="2">
        <v>907561.69415971765</v>
      </c>
      <c r="I74" s="2">
        <v>118025947.75227931</v>
      </c>
      <c r="J74" s="2">
        <v>39238798.975111447</v>
      </c>
      <c r="K74" s="2">
        <v>78787148.777167842</v>
      </c>
    </row>
    <row r="75" spans="1:15" x14ac:dyDescent="0.4">
      <c r="F75">
        <v>91</v>
      </c>
      <c r="G75" s="2">
        <v>126888245.25629205</v>
      </c>
      <c r="H75" s="2">
        <v>1030450.9500846036</v>
      </c>
      <c r="I75" s="2">
        <v>125941628.44241729</v>
      </c>
      <c r="J75" s="2">
        <v>37466375.739622347</v>
      </c>
      <c r="K75" s="2">
        <v>88475252.702794939</v>
      </c>
    </row>
    <row r="76" spans="1:15" x14ac:dyDescent="0.4">
      <c r="A76" s="1">
        <v>20161213</v>
      </c>
      <c r="B76" t="s">
        <v>16</v>
      </c>
      <c r="C76">
        <v>2226</v>
      </c>
      <c r="D76" t="s">
        <v>28</v>
      </c>
      <c r="E76" s="4" t="s">
        <v>19</v>
      </c>
      <c r="F76">
        <v>0</v>
      </c>
      <c r="G76" s="2">
        <v>35651.385518776617</v>
      </c>
      <c r="H76" s="2">
        <v>198.6961512800822</v>
      </c>
      <c r="I76" s="2">
        <v>35469.718128576926</v>
      </c>
      <c r="J76" s="2">
        <v>18938.234282904672</v>
      </c>
      <c r="K76" s="2">
        <v>16531.48384567225</v>
      </c>
      <c r="L76" t="s">
        <v>29</v>
      </c>
      <c r="M76" s="3">
        <f>LINEST(LN(I79:I84),F79:F84,TRUE,FALSE)</f>
        <v>0.13378462657881696</v>
      </c>
      <c r="N76" s="3">
        <f>2*INDEX(LINEST(LN(I79:I84),F79:F84,TRUE,TRUE),2,1)</f>
        <v>5.3078942013864844E-3</v>
      </c>
      <c r="O76" t="s">
        <v>26</v>
      </c>
    </row>
    <row r="77" spans="1:15" x14ac:dyDescent="0.4">
      <c r="E77" s="4" t="s">
        <v>23</v>
      </c>
      <c r="F77">
        <v>21.000000000000004</v>
      </c>
      <c r="G77" s="2">
        <v>141948.82434664617</v>
      </c>
      <c r="H77" s="2">
        <v>4771.6700447905077</v>
      </c>
      <c r="I77" s="2">
        <v>137546.44673602225</v>
      </c>
      <c r="J77" s="2">
        <v>91965.74710499795</v>
      </c>
      <c r="K77" s="2">
        <v>45580.699631024312</v>
      </c>
      <c r="L77" t="s">
        <v>30</v>
      </c>
      <c r="M77" s="3">
        <f>LINEST(LN(K79:K84),F79:F84,TRUE,FALSE)</f>
        <v>0.13320526053758175</v>
      </c>
      <c r="N77" s="3">
        <f>2*INDEX(LINEST(LN(K79:K84),F79:F84,TRUE,TRUE),2,1)</f>
        <v>3.3795089018310966E-3</v>
      </c>
    </row>
    <row r="78" spans="1:15" x14ac:dyDescent="0.4">
      <c r="F78">
        <v>21.000000000000004</v>
      </c>
      <c r="G78" s="2">
        <v>137179.85441295401</v>
      </c>
      <c r="H78" s="2">
        <v>2478.2719767043768</v>
      </c>
      <c r="I78" s="2">
        <v>134832.34164724161</v>
      </c>
      <c r="J78" s="2">
        <v>84859.798938923399</v>
      </c>
      <c r="K78" s="2">
        <v>49972.542708318229</v>
      </c>
    </row>
    <row r="79" spans="1:15" x14ac:dyDescent="0.4">
      <c r="F79">
        <v>28.000000000000007</v>
      </c>
      <c r="G79" s="2">
        <v>175995.61990930748</v>
      </c>
      <c r="H79" s="2">
        <v>3551.2517820047042</v>
      </c>
      <c r="I79" s="2">
        <v>172718.02003266162</v>
      </c>
      <c r="J79" s="2">
        <v>76229.657578426908</v>
      </c>
      <c r="K79" s="2">
        <v>96488.362454234739</v>
      </c>
    </row>
    <row r="80" spans="1:15" x14ac:dyDescent="0.4">
      <c r="F80">
        <v>28.000000000000007</v>
      </c>
      <c r="G80" s="2">
        <v>166387.25773187212</v>
      </c>
      <c r="H80" s="2">
        <v>3515.983146072881</v>
      </c>
      <c r="I80" s="2">
        <v>163118.2702763805</v>
      </c>
      <c r="J80" s="2">
        <v>70139.869073508773</v>
      </c>
      <c r="K80" s="2">
        <v>92978.401202871726</v>
      </c>
    </row>
    <row r="81" spans="1:15" x14ac:dyDescent="0.4">
      <c r="F81">
        <v>46.000000000000007</v>
      </c>
      <c r="G81" s="2">
        <v>2054461.2625739591</v>
      </c>
      <c r="H81" s="2">
        <v>58745.695604763401</v>
      </c>
      <c r="I81" s="2">
        <v>1996119.8050723413</v>
      </c>
      <c r="J81" s="2">
        <v>1006660.7927340457</v>
      </c>
      <c r="K81" s="2">
        <v>989459.01233829593</v>
      </c>
    </row>
    <row r="82" spans="1:15" x14ac:dyDescent="0.4">
      <c r="F82">
        <v>46.000000000000007</v>
      </c>
      <c r="G82" s="2">
        <v>2446900.8889883813</v>
      </c>
      <c r="H82" s="2">
        <v>63826.382632531277</v>
      </c>
      <c r="I82" s="2">
        <v>2383559.5286103529</v>
      </c>
      <c r="J82" s="2">
        <v>1201858.8211912357</v>
      </c>
      <c r="K82" s="2">
        <v>1181700.7074191172</v>
      </c>
    </row>
    <row r="83" spans="1:15" x14ac:dyDescent="0.4">
      <c r="F83">
        <v>69.5</v>
      </c>
      <c r="G83" s="2">
        <v>45354609.591421902</v>
      </c>
      <c r="H83" s="2">
        <v>478417.57257421716</v>
      </c>
      <c r="I83" s="2">
        <v>44985888.579509631</v>
      </c>
      <c r="J83" s="2">
        <v>20384928.602827299</v>
      </c>
      <c r="K83" s="2">
        <v>24600959.976682328</v>
      </c>
    </row>
    <row r="84" spans="1:15" x14ac:dyDescent="0.4">
      <c r="F84">
        <v>69.5</v>
      </c>
      <c r="G84" s="2">
        <v>43112129.893787153</v>
      </c>
      <c r="H84" s="2">
        <v>496035.10690529132</v>
      </c>
      <c r="I84" s="2">
        <v>42729048.861247137</v>
      </c>
      <c r="J84" s="2">
        <v>19489626.178419333</v>
      </c>
      <c r="K84" s="2">
        <v>23239422.682827812</v>
      </c>
    </row>
    <row r="85" spans="1:15" x14ac:dyDescent="0.4">
      <c r="F85">
        <v>91</v>
      </c>
      <c r="G85" s="2">
        <v>173001872.97650215</v>
      </c>
      <c r="H85" s="2">
        <v>1481791.361526709</v>
      </c>
      <c r="I85" s="2">
        <v>171660916.95097569</v>
      </c>
      <c r="J85" s="2">
        <v>49349786.046510577</v>
      </c>
      <c r="K85" s="2">
        <v>122311130.90446511</v>
      </c>
    </row>
    <row r="86" spans="1:15" x14ac:dyDescent="0.4">
      <c r="F86">
        <v>91</v>
      </c>
      <c r="G86" s="2">
        <v>161164914.84135604</v>
      </c>
      <c r="H86" s="2">
        <v>1449599.0655634482</v>
      </c>
      <c r="I86" s="2">
        <v>159820403.06695217</v>
      </c>
      <c r="J86" s="2">
        <v>44739578.587367535</v>
      </c>
      <c r="K86" s="2">
        <v>115080824.47958462</v>
      </c>
    </row>
    <row r="87" spans="1:15" x14ac:dyDescent="0.4">
      <c r="A87" s="5">
        <v>20170328</v>
      </c>
      <c r="B87" s="6" t="s">
        <v>16</v>
      </c>
      <c r="C87" s="6" t="s">
        <v>32</v>
      </c>
      <c r="D87" s="6" t="s">
        <v>33</v>
      </c>
      <c r="E87" s="7" t="s">
        <v>19</v>
      </c>
      <c r="F87" s="6">
        <v>0</v>
      </c>
      <c r="G87" s="8">
        <v>41113.876363423209</v>
      </c>
      <c r="H87" s="8">
        <v>194.19609863670357</v>
      </c>
      <c r="I87" s="8">
        <v>41034.158159504652</v>
      </c>
      <c r="J87" s="8">
        <v>24143.745086351373</v>
      </c>
      <c r="K87" s="8">
        <v>16890.413073153279</v>
      </c>
      <c r="L87" t="s">
        <v>34</v>
      </c>
      <c r="M87" s="3">
        <f>LINEST(LN(I97:I108),F97:F108,TRUE,FALSE)</f>
        <v>0.10560114052351896</v>
      </c>
      <c r="N87" s="3">
        <f>2*INDEX(LINEST(LN(I97:I108),F97:F108,TRUE,TRUE),2,1)</f>
        <v>7.3540553454830241E-3</v>
      </c>
      <c r="O87" t="s">
        <v>35</v>
      </c>
    </row>
    <row r="88" spans="1:15" x14ac:dyDescent="0.4">
      <c r="A88" s="9" t="s">
        <v>36</v>
      </c>
      <c r="B88" s="6"/>
      <c r="C88" s="6" t="s">
        <v>37</v>
      </c>
      <c r="D88" s="6"/>
      <c r="E88" s="7" t="s">
        <v>23</v>
      </c>
      <c r="F88" s="6">
        <v>25.000000000000007</v>
      </c>
      <c r="G88" s="8">
        <v>80206.300035850029</v>
      </c>
      <c r="H88" s="8">
        <v>4710.5283364602001</v>
      </c>
      <c r="I88" s="8">
        <v>75584.137490905123</v>
      </c>
      <c r="J88" s="8">
        <v>36955.666868185974</v>
      </c>
      <c r="K88" s="8">
        <v>38628.470622719149</v>
      </c>
      <c r="L88" t="s">
        <v>38</v>
      </c>
      <c r="M88" s="3">
        <f>LINEST(LN(K97:K108),F97:F108,TRUE,FALSE)</f>
        <v>0.11307020792331716</v>
      </c>
      <c r="N88" s="3">
        <f>2*INDEX(LINEST(LN(K97:K108),F97:F108,TRUE,TRUE),2,1)</f>
        <v>9.0746925050273243E-3</v>
      </c>
    </row>
    <row r="89" spans="1:15" x14ac:dyDescent="0.4">
      <c r="A89" s="5"/>
      <c r="B89" s="6"/>
      <c r="C89" s="6"/>
      <c r="D89" s="6"/>
      <c r="E89" s="6"/>
      <c r="F89" s="6">
        <v>25.000000000000007</v>
      </c>
      <c r="G89" s="8">
        <v>76561.844221234642</v>
      </c>
      <c r="H89" s="8">
        <v>7687.9294073555357</v>
      </c>
      <c r="I89" s="8">
        <v>68896.492328222987</v>
      </c>
      <c r="J89" s="8">
        <v>39892.267028779112</v>
      </c>
      <c r="K89" s="8">
        <v>29004.22529944386</v>
      </c>
    </row>
    <row r="90" spans="1:15" x14ac:dyDescent="0.4">
      <c r="A90" s="5"/>
      <c r="B90" s="6"/>
      <c r="C90" s="6"/>
      <c r="D90" s="6"/>
      <c r="E90" s="6"/>
      <c r="F90" s="6">
        <v>25.000000000000007</v>
      </c>
      <c r="G90" s="8">
        <v>67656.506779134113</v>
      </c>
      <c r="H90" s="8">
        <v>5427.4986882616922</v>
      </c>
      <c r="I90" s="8">
        <v>62374.96944125017</v>
      </c>
      <c r="J90" s="8">
        <v>36419.294466621584</v>
      </c>
      <c r="K90" s="8">
        <v>25955.67497462859</v>
      </c>
    </row>
    <row r="91" spans="1:15" x14ac:dyDescent="0.4">
      <c r="A91" s="5"/>
      <c r="B91" s="6"/>
      <c r="C91" s="6"/>
      <c r="D91" s="6"/>
      <c r="E91" s="6"/>
      <c r="F91" s="6">
        <v>33.5</v>
      </c>
      <c r="G91" s="8">
        <v>76196.484141677574</v>
      </c>
      <c r="H91" s="8">
        <v>9310.8670859574595</v>
      </c>
      <c r="I91" s="8">
        <v>67010.741346123876</v>
      </c>
      <c r="J91" s="8">
        <v>34564.314446691307</v>
      </c>
      <c r="K91" s="8">
        <v>32446.426899432583</v>
      </c>
    </row>
    <row r="92" spans="1:15" x14ac:dyDescent="0.4">
      <c r="A92" s="5"/>
      <c r="B92" s="6"/>
      <c r="C92" s="6"/>
      <c r="D92" s="6"/>
      <c r="E92" s="6"/>
      <c r="F92" s="6">
        <v>33.5</v>
      </c>
      <c r="G92" s="8">
        <v>79513.023261510141</v>
      </c>
      <c r="H92" s="8">
        <v>9647.6817006780457</v>
      </c>
      <c r="I92" s="8">
        <v>70107.803615991244</v>
      </c>
      <c r="J92" s="8">
        <v>36140.448901495707</v>
      </c>
      <c r="K92" s="8">
        <v>33967.35471449553</v>
      </c>
    </row>
    <row r="93" spans="1:15" x14ac:dyDescent="0.4">
      <c r="A93" s="5"/>
      <c r="B93" s="6"/>
      <c r="C93" s="6"/>
      <c r="D93" s="6"/>
      <c r="E93" s="6"/>
      <c r="F93" s="6">
        <v>33.5</v>
      </c>
      <c r="G93" s="8">
        <v>70275.245537271534</v>
      </c>
      <c r="H93" s="8">
        <v>10521.710107552524</v>
      </c>
      <c r="I93" s="8">
        <v>59655.677144942158</v>
      </c>
      <c r="J93" s="8">
        <v>30677.036896217949</v>
      </c>
      <c r="K93" s="8">
        <v>28978.640248724194</v>
      </c>
    </row>
    <row r="94" spans="1:15" x14ac:dyDescent="0.4">
      <c r="A94" s="5"/>
      <c r="B94" s="6"/>
      <c r="C94" s="6"/>
      <c r="D94" s="6"/>
      <c r="E94" s="6"/>
      <c r="F94" s="6">
        <v>43.5</v>
      </c>
      <c r="G94" s="8">
        <v>82675.711958568776</v>
      </c>
      <c r="H94" s="8">
        <v>9441.4027087048362</v>
      </c>
      <c r="I94" s="8">
        <v>74219.319307642349</v>
      </c>
      <c r="J94" s="8">
        <v>37598.589263222173</v>
      </c>
      <c r="K94" s="8">
        <v>36620.730044420168</v>
      </c>
    </row>
    <row r="95" spans="1:15" x14ac:dyDescent="0.4">
      <c r="A95" s="5"/>
      <c r="B95" s="6"/>
      <c r="C95" s="6"/>
      <c r="D95" s="6"/>
      <c r="E95" s="6"/>
      <c r="F95" s="6">
        <v>43.5</v>
      </c>
      <c r="G95" s="8">
        <v>87638.639113984042</v>
      </c>
      <c r="H95" s="8">
        <v>10819.209687172315</v>
      </c>
      <c r="I95" s="8">
        <v>76953.233919017555</v>
      </c>
      <c r="J95" s="8">
        <v>37543.624831935478</v>
      </c>
      <c r="K95" s="8">
        <v>39409.609087082077</v>
      </c>
    </row>
    <row r="96" spans="1:15" x14ac:dyDescent="0.4">
      <c r="A96" s="5"/>
      <c r="B96" s="6"/>
      <c r="C96" s="6"/>
      <c r="D96" s="6"/>
      <c r="E96" s="6"/>
      <c r="F96" s="6">
        <v>43.5</v>
      </c>
      <c r="G96" s="8">
        <v>92353.947598738407</v>
      </c>
      <c r="H96" s="8">
        <v>13834.820473187312</v>
      </c>
      <c r="I96" s="8">
        <v>78818.063519822113</v>
      </c>
      <c r="J96" s="8">
        <v>36266.357939994814</v>
      </c>
      <c r="K96" s="8">
        <v>42551.705579827314</v>
      </c>
    </row>
    <row r="97" spans="1:15" x14ac:dyDescent="0.4">
      <c r="A97" s="5"/>
      <c r="B97" s="6"/>
      <c r="C97" s="6"/>
      <c r="D97" s="6"/>
      <c r="E97" s="6"/>
      <c r="F97" s="6">
        <v>51.5</v>
      </c>
      <c r="G97" s="8">
        <v>101322.16324087211</v>
      </c>
      <c r="H97" s="8">
        <v>16535.445914117157</v>
      </c>
      <c r="I97" s="8">
        <v>84981.94788446989</v>
      </c>
      <c r="J97" s="8">
        <v>35261.365487574061</v>
      </c>
      <c r="K97" s="8">
        <v>49720.582396895858</v>
      </c>
      <c r="L97" s="2">
        <f>AVERAGE(I97:I99)</f>
        <v>81346.742801214874</v>
      </c>
    </row>
    <row r="98" spans="1:15" x14ac:dyDescent="0.4">
      <c r="A98" s="5"/>
      <c r="B98" s="6"/>
      <c r="C98" s="6"/>
      <c r="D98" s="6"/>
      <c r="E98" s="6"/>
      <c r="F98" s="6">
        <v>51.5</v>
      </c>
      <c r="G98" s="8">
        <v>96153.232002737714</v>
      </c>
      <c r="H98" s="8">
        <v>16281.657420110583</v>
      </c>
      <c r="I98" s="8">
        <v>80084.919523157325</v>
      </c>
      <c r="J98" s="8">
        <v>35099.381755457151</v>
      </c>
      <c r="K98" s="8">
        <v>44985.537767700182</v>
      </c>
    </row>
    <row r="99" spans="1:15" x14ac:dyDescent="0.4">
      <c r="A99" s="5"/>
      <c r="B99" s="6"/>
      <c r="C99" s="6"/>
      <c r="D99" s="6"/>
      <c r="E99" s="6"/>
      <c r="F99" s="6">
        <v>51.5</v>
      </c>
      <c r="G99" s="8">
        <v>96353.958836062244</v>
      </c>
      <c r="H99" s="8">
        <v>17432.036617343212</v>
      </c>
      <c r="I99" s="8">
        <v>78973.360996017378</v>
      </c>
      <c r="J99" s="8">
        <v>34039.354178464317</v>
      </c>
      <c r="K99" s="8">
        <v>44934.006817553069</v>
      </c>
    </row>
    <row r="100" spans="1:15" x14ac:dyDescent="0.4">
      <c r="A100" s="5"/>
      <c r="B100" s="6"/>
      <c r="C100" s="6"/>
      <c r="D100" s="6"/>
      <c r="E100" s="6"/>
      <c r="F100" s="6">
        <v>67</v>
      </c>
      <c r="G100" s="8">
        <v>709494.77514813759</v>
      </c>
      <c r="H100" s="8">
        <v>32291.771214488988</v>
      </c>
      <c r="I100" s="8">
        <v>675789.4552037809</v>
      </c>
      <c r="J100" s="8">
        <v>459664.15969464649</v>
      </c>
      <c r="K100" s="8">
        <v>216125.29550913436</v>
      </c>
    </row>
    <row r="101" spans="1:15" x14ac:dyDescent="0.4">
      <c r="A101" s="5"/>
      <c r="B101" s="6"/>
      <c r="C101" s="6"/>
      <c r="D101" s="6"/>
      <c r="E101" s="6"/>
      <c r="F101" s="6">
        <v>67</v>
      </c>
      <c r="G101" s="8">
        <v>696816.09686150996</v>
      </c>
      <c r="H101" s="8">
        <v>34000.883579143047</v>
      </c>
      <c r="I101" s="8">
        <v>662518.9024185614</v>
      </c>
      <c r="J101" s="8">
        <v>455439.94099480659</v>
      </c>
      <c r="K101" s="8">
        <v>207078.96142375487</v>
      </c>
    </row>
    <row r="102" spans="1:15" x14ac:dyDescent="0.4">
      <c r="A102" s="5"/>
      <c r="B102" s="6"/>
      <c r="C102" s="6"/>
      <c r="D102" s="6"/>
      <c r="E102" s="6"/>
      <c r="F102" s="6">
        <v>67</v>
      </c>
      <c r="G102" s="8">
        <v>476796.27999488334</v>
      </c>
      <c r="H102" s="8">
        <v>31541.635514610956</v>
      </c>
      <c r="I102" s="8">
        <v>445629.29138285533</v>
      </c>
      <c r="J102" s="8">
        <v>301555.06881277263</v>
      </c>
      <c r="K102" s="8">
        <v>144074.2225700827</v>
      </c>
    </row>
    <row r="103" spans="1:15" x14ac:dyDescent="0.4">
      <c r="A103" s="5"/>
      <c r="B103" s="6"/>
      <c r="C103" s="6"/>
      <c r="D103" s="6"/>
      <c r="E103" s="6"/>
      <c r="F103" s="6">
        <v>75</v>
      </c>
      <c r="G103" s="8">
        <v>982847.90405242052</v>
      </c>
      <c r="H103" s="8">
        <v>37384.070639074489</v>
      </c>
      <c r="I103" s="8">
        <v>947113.56036096264</v>
      </c>
      <c r="J103" s="8">
        <v>592363.25052445731</v>
      </c>
      <c r="K103" s="8">
        <v>354750.30983650533</v>
      </c>
    </row>
    <row r="104" spans="1:15" x14ac:dyDescent="0.4">
      <c r="A104" s="5"/>
      <c r="B104" s="6"/>
      <c r="C104" s="6"/>
      <c r="D104" s="6"/>
      <c r="E104" s="6"/>
      <c r="F104" s="6">
        <v>75</v>
      </c>
      <c r="G104" s="8">
        <v>1385075.7259339581</v>
      </c>
      <c r="H104" s="8">
        <v>32956.944271782202</v>
      </c>
      <c r="I104" s="8">
        <v>1359983.4343395384</v>
      </c>
      <c r="J104" s="8">
        <v>749383.98597943748</v>
      </c>
      <c r="K104" s="8">
        <v>610599.4483601012</v>
      </c>
    </row>
    <row r="105" spans="1:15" x14ac:dyDescent="0.4">
      <c r="A105" s="5"/>
      <c r="B105" s="6"/>
      <c r="C105" s="6"/>
      <c r="D105" s="6"/>
      <c r="E105" s="6"/>
      <c r="F105" s="6">
        <v>75</v>
      </c>
      <c r="G105" s="8">
        <v>1211223.8780428071</v>
      </c>
      <c r="H105" s="8">
        <v>42100.466383339728</v>
      </c>
      <c r="I105" s="8">
        <v>1171581.3983468097</v>
      </c>
      <c r="J105" s="8">
        <v>672129.41148147965</v>
      </c>
      <c r="K105" s="8">
        <v>499451.98686533002</v>
      </c>
    </row>
    <row r="106" spans="1:15" x14ac:dyDescent="0.4">
      <c r="A106" s="5"/>
      <c r="B106" s="6"/>
      <c r="C106" s="6"/>
      <c r="D106" s="6"/>
      <c r="E106" s="6"/>
      <c r="F106" s="6">
        <v>94.500000000000014</v>
      </c>
      <c r="G106" s="8">
        <v>7460695.7565159742</v>
      </c>
      <c r="H106" s="8">
        <v>96310.236398903202</v>
      </c>
      <c r="I106" s="8">
        <v>7350677.1630079588</v>
      </c>
      <c r="J106" s="8">
        <v>1953689.1085717904</v>
      </c>
      <c r="K106" s="8">
        <v>5396988.0544361677</v>
      </c>
    </row>
    <row r="107" spans="1:15" x14ac:dyDescent="0.4">
      <c r="A107" s="5"/>
      <c r="B107" s="6"/>
      <c r="C107" s="6"/>
      <c r="D107" s="6"/>
      <c r="E107" s="6"/>
      <c r="F107" s="6">
        <v>94.500000000000014</v>
      </c>
      <c r="G107" s="8">
        <v>8508835.2519829609</v>
      </c>
      <c r="H107" s="8">
        <v>99833.210844190326</v>
      </c>
      <c r="I107" s="8">
        <v>8401087.9678943064</v>
      </c>
      <c r="J107" s="8">
        <v>2401869.9736345955</v>
      </c>
      <c r="K107" s="8">
        <v>5999217.9942597114</v>
      </c>
    </row>
    <row r="108" spans="1:15" x14ac:dyDescent="0.4">
      <c r="A108" s="5"/>
      <c r="B108" s="6"/>
      <c r="C108" s="6"/>
      <c r="D108" s="6"/>
      <c r="E108" s="6"/>
      <c r="F108" s="6">
        <v>94.500000000000014</v>
      </c>
      <c r="G108" s="8">
        <v>8508835.2519829609</v>
      </c>
      <c r="H108" s="8">
        <v>99833.210844190326</v>
      </c>
      <c r="I108" s="8">
        <v>8401087.9678943064</v>
      </c>
      <c r="J108" s="8">
        <v>2401869.9736345955</v>
      </c>
      <c r="K108" s="8">
        <v>5999217.9942597114</v>
      </c>
    </row>
    <row r="109" spans="1:15" x14ac:dyDescent="0.4">
      <c r="A109" s="1">
        <v>20170328</v>
      </c>
      <c r="B109" t="s">
        <v>16</v>
      </c>
      <c r="C109">
        <v>2226</v>
      </c>
      <c r="D109" t="s">
        <v>28</v>
      </c>
      <c r="E109" s="4" t="s">
        <v>19</v>
      </c>
      <c r="F109">
        <v>0</v>
      </c>
      <c r="G109" s="2">
        <v>39761.300210118243</v>
      </c>
      <c r="H109" s="2">
        <v>197.4243828522587</v>
      </c>
      <c r="I109" s="2">
        <v>39654.587270120144</v>
      </c>
      <c r="J109" s="2">
        <v>23890.344497393475</v>
      </c>
      <c r="K109" s="2">
        <v>15764.242772726677</v>
      </c>
      <c r="L109" t="s">
        <v>39</v>
      </c>
      <c r="M109" s="3">
        <f>LINEST(LN(I110:I127),F110:F127,TRUE,FALSE)</f>
        <v>0.12331538488401947</v>
      </c>
      <c r="N109" s="3">
        <f>2*INDEX(LINEST(LN(I110:I127),F110:F127,TRUE,TRUE),2,1)</f>
        <v>3.5054964984251686E-3</v>
      </c>
      <c r="O109" t="s">
        <v>40</v>
      </c>
    </row>
    <row r="110" spans="1:15" x14ac:dyDescent="0.4">
      <c r="E110" s="4" t="s">
        <v>23</v>
      </c>
      <c r="F110">
        <v>25.000000000000007</v>
      </c>
      <c r="G110" s="2">
        <v>124605.30582399687</v>
      </c>
      <c r="H110" s="2">
        <v>5471.0076271879352</v>
      </c>
      <c r="I110" s="2">
        <v>119306.3406189502</v>
      </c>
      <c r="J110" s="2">
        <v>70161.05374150342</v>
      </c>
      <c r="K110" s="2">
        <v>49145.286877446779</v>
      </c>
      <c r="L110" t="s">
        <v>41</v>
      </c>
      <c r="M110" s="3">
        <f>LINEST(LN(K110:K127),F110:F127,TRUE,FALSE)</f>
        <v>0.1285701956491124</v>
      </c>
      <c r="N110" s="3">
        <f>2*INDEX(LINEST(LN(K110:K127),F110:F127,TRUE,TRUE),2,1)</f>
        <v>5.6729847687085949E-3</v>
      </c>
    </row>
    <row r="111" spans="1:15" x14ac:dyDescent="0.4">
      <c r="F111">
        <v>25.000000000000007</v>
      </c>
      <c r="G111" s="2">
        <v>112329.11333939439</v>
      </c>
      <c r="H111" s="2">
        <v>6123.8870395645772</v>
      </c>
      <c r="I111" s="2">
        <v>107090.62235444615</v>
      </c>
      <c r="J111" s="2">
        <v>64978.069671142781</v>
      </c>
      <c r="K111" s="2">
        <v>42112.552683303365</v>
      </c>
    </row>
    <row r="112" spans="1:15" x14ac:dyDescent="0.4">
      <c r="F112">
        <v>25.000000000000007</v>
      </c>
      <c r="G112" s="2">
        <v>125286.32334440887</v>
      </c>
      <c r="H112" s="2">
        <v>5651.3288519553907</v>
      </c>
      <c r="I112" s="2">
        <v>119913.38348405901</v>
      </c>
      <c r="J112" s="2">
        <v>71346.020894702844</v>
      </c>
      <c r="K112" s="2">
        <v>48567.362589356169</v>
      </c>
    </row>
    <row r="113" spans="1:15" x14ac:dyDescent="0.4">
      <c r="F113">
        <v>33.5</v>
      </c>
      <c r="G113" s="2">
        <v>282631.57700483879</v>
      </c>
      <c r="H113" s="2">
        <v>9569.7914051447169</v>
      </c>
      <c r="I113" s="2">
        <v>273373.23247555183</v>
      </c>
      <c r="J113" s="2">
        <v>136077.48751764296</v>
      </c>
      <c r="K113" s="2">
        <v>137295.74495790884</v>
      </c>
    </row>
    <row r="114" spans="1:15" x14ac:dyDescent="0.4">
      <c r="F114">
        <v>33.5</v>
      </c>
      <c r="G114" s="2">
        <v>311736.44468430651</v>
      </c>
      <c r="H114" s="2">
        <v>9521.873989155285</v>
      </c>
      <c r="I114" s="2">
        <v>302680.31054967723</v>
      </c>
      <c r="J114" s="2">
        <v>152837.19103357568</v>
      </c>
      <c r="K114" s="2">
        <v>149843.11951610155</v>
      </c>
    </row>
    <row r="115" spans="1:15" x14ac:dyDescent="0.4">
      <c r="F115">
        <v>33.5</v>
      </c>
      <c r="G115" s="2">
        <v>306835.03734311002</v>
      </c>
      <c r="H115" s="2">
        <v>8893.5930079679601</v>
      </c>
      <c r="I115" s="2">
        <v>298248.12266205996</v>
      </c>
      <c r="J115" s="2">
        <v>150241.89151060471</v>
      </c>
      <c r="K115" s="2">
        <v>148006.2311514552</v>
      </c>
    </row>
    <row r="116" spans="1:15" x14ac:dyDescent="0.4">
      <c r="F116">
        <v>43.5</v>
      </c>
      <c r="G116" s="2">
        <v>1323061.9766801703</v>
      </c>
      <c r="H116" s="2">
        <v>27195.091965179705</v>
      </c>
      <c r="I116" s="2">
        <v>1297325.007913304</v>
      </c>
      <c r="J116" s="2">
        <v>597921.35681758483</v>
      </c>
      <c r="K116" s="2">
        <v>699403.65109571908</v>
      </c>
    </row>
    <row r="117" spans="1:15" x14ac:dyDescent="0.4">
      <c r="F117">
        <v>43.5</v>
      </c>
      <c r="G117" s="2">
        <v>1389373.2407824155</v>
      </c>
      <c r="H117" s="2">
        <v>25524.704416084023</v>
      </c>
      <c r="I117" s="2">
        <v>1367004.0576938288</v>
      </c>
      <c r="J117" s="2">
        <v>618706.96932892513</v>
      </c>
      <c r="K117" s="2">
        <v>748297.0883649037</v>
      </c>
    </row>
    <row r="118" spans="1:15" x14ac:dyDescent="0.4">
      <c r="F118">
        <v>43.5</v>
      </c>
      <c r="G118" s="2">
        <v>1368218.1264077977</v>
      </c>
      <c r="H118" s="2">
        <v>27834.859248270757</v>
      </c>
      <c r="I118" s="2">
        <v>1344506.8910798049</v>
      </c>
      <c r="J118" s="2">
        <v>622190.33375665266</v>
      </c>
      <c r="K118" s="2">
        <v>722316.55732315243</v>
      </c>
    </row>
    <row r="119" spans="1:15" x14ac:dyDescent="0.4">
      <c r="F119">
        <v>51.5</v>
      </c>
      <c r="G119" s="2">
        <v>3101028.8178498638</v>
      </c>
      <c r="H119" s="2">
        <v>35809.840216064498</v>
      </c>
      <c r="I119" s="2">
        <v>3068534.0178420674</v>
      </c>
      <c r="J119" s="2">
        <v>1112737.0629355363</v>
      </c>
      <c r="K119" s="2">
        <v>1955796.9549065307</v>
      </c>
      <c r="L119" s="2"/>
    </row>
    <row r="120" spans="1:15" x14ac:dyDescent="0.4">
      <c r="F120">
        <v>51.5</v>
      </c>
      <c r="G120" s="2">
        <v>3457061.9704698091</v>
      </c>
      <c r="H120" s="2">
        <v>40733.722517497183</v>
      </c>
      <c r="I120" s="2">
        <v>3422153.6405800548</v>
      </c>
      <c r="J120" s="2">
        <v>1275678.7108670855</v>
      </c>
      <c r="K120" s="2">
        <v>2146474.9297129693</v>
      </c>
    </row>
    <row r="121" spans="1:15" x14ac:dyDescent="0.4">
      <c r="F121">
        <v>51.5</v>
      </c>
      <c r="G121" s="2">
        <v>3760801.3520314759</v>
      </c>
      <c r="H121" s="2">
        <v>45629.087059592595</v>
      </c>
      <c r="I121" s="2">
        <v>3722443.7630762127</v>
      </c>
      <c r="J121" s="2">
        <v>1385651.178388379</v>
      </c>
      <c r="K121" s="2">
        <v>2336792.5846878341</v>
      </c>
    </row>
    <row r="122" spans="1:15" x14ac:dyDescent="0.4">
      <c r="F122">
        <v>67</v>
      </c>
      <c r="G122" s="2">
        <v>22483816.531043027</v>
      </c>
      <c r="H122" s="2">
        <v>216346.82102470557</v>
      </c>
      <c r="I122" s="2">
        <v>22309609.579648942</v>
      </c>
      <c r="J122" s="2">
        <v>9207156.2287309766</v>
      </c>
      <c r="K122" s="2">
        <v>13102453.350917963</v>
      </c>
    </row>
    <row r="123" spans="1:15" x14ac:dyDescent="0.4">
      <c r="F123">
        <v>67</v>
      </c>
      <c r="G123" s="2">
        <v>22659122.268419273</v>
      </c>
      <c r="H123" s="2">
        <v>219724.72309834606</v>
      </c>
      <c r="I123" s="2">
        <v>22499807.993283663</v>
      </c>
      <c r="J123" s="2">
        <v>9322946.5895579401</v>
      </c>
      <c r="K123" s="2">
        <v>13176861.403725725</v>
      </c>
    </row>
    <row r="124" spans="1:15" x14ac:dyDescent="0.4">
      <c r="F124">
        <v>67</v>
      </c>
      <c r="G124" s="2">
        <v>21487276.536033429</v>
      </c>
      <c r="H124" s="2">
        <v>219993.15781824215</v>
      </c>
      <c r="I124" s="2">
        <v>21321817.061384257</v>
      </c>
      <c r="J124" s="2">
        <v>8885739.0450585391</v>
      </c>
      <c r="K124" s="2">
        <v>12436078.016325714</v>
      </c>
    </row>
    <row r="125" spans="1:15" x14ac:dyDescent="0.4">
      <c r="F125">
        <v>75</v>
      </c>
      <c r="G125" s="2">
        <v>57961023.690254129</v>
      </c>
      <c r="H125" s="2">
        <v>490356.62767556484</v>
      </c>
      <c r="I125" s="2">
        <v>57585667.313341416</v>
      </c>
      <c r="J125" s="2">
        <v>26809129.111882374</v>
      </c>
      <c r="K125" s="2">
        <v>30776538.201459032</v>
      </c>
    </row>
    <row r="126" spans="1:15" x14ac:dyDescent="0.4">
      <c r="F126">
        <v>75</v>
      </c>
      <c r="G126" s="2">
        <v>45883058.716477893</v>
      </c>
      <c r="H126" s="2">
        <v>428744.72540323297</v>
      </c>
      <c r="I126" s="2">
        <v>45520201.860281773</v>
      </c>
      <c r="J126" s="2">
        <v>21187461.936177429</v>
      </c>
      <c r="K126" s="2">
        <v>24332739.924104348</v>
      </c>
    </row>
    <row r="127" spans="1:15" x14ac:dyDescent="0.4">
      <c r="F127">
        <v>75</v>
      </c>
      <c r="G127" s="2">
        <v>47403688.115913823</v>
      </c>
      <c r="H127" s="2">
        <v>422540.12336290954</v>
      </c>
      <c r="I127" s="2">
        <v>47066892.978349708</v>
      </c>
      <c r="J127" s="2">
        <v>22285538.467411291</v>
      </c>
      <c r="K127" s="2">
        <v>24781354.51093841</v>
      </c>
    </row>
    <row r="128" spans="1:15" x14ac:dyDescent="0.4">
      <c r="A128" s="1">
        <v>20170328</v>
      </c>
      <c r="B128" t="s">
        <v>16</v>
      </c>
      <c r="C128">
        <v>2349</v>
      </c>
      <c r="D128" t="s">
        <v>42</v>
      </c>
      <c r="E128" s="4" t="s">
        <v>19</v>
      </c>
      <c r="F128">
        <v>0</v>
      </c>
      <c r="G128" s="2">
        <v>38674.631337557934</v>
      </c>
      <c r="H128" s="2">
        <v>194.62366209202983</v>
      </c>
      <c r="I128" s="2">
        <v>38516.680794408785</v>
      </c>
      <c r="J128" s="2">
        <v>22114.665571095953</v>
      </c>
      <c r="K128" s="2">
        <v>16402.015223312836</v>
      </c>
      <c r="L128" t="s">
        <v>43</v>
      </c>
      <c r="M128" s="3">
        <f>LINEST(LN(I135:I149),F135:F149,TRUE,FALSE)</f>
        <v>0.11163626588400113</v>
      </c>
      <c r="N128" s="3">
        <f>2*INDEX(LINEST(LN(I135:I149),F135:F149,TRUE,TRUE),2,1)</f>
        <v>6.8796678743880289E-3</v>
      </c>
      <c r="O128" t="s">
        <v>44</v>
      </c>
    </row>
    <row r="129" spans="5:14" customFormat="1" x14ac:dyDescent="0.4">
      <c r="E129" s="4" t="s">
        <v>23</v>
      </c>
      <c r="F129">
        <v>25.000000000000007</v>
      </c>
      <c r="G129" s="2">
        <v>67626.697463259159</v>
      </c>
      <c r="H129" s="2">
        <v>6623.1911796318509</v>
      </c>
      <c r="I129" s="2">
        <v>61823.21819287484</v>
      </c>
      <c r="J129" s="2">
        <v>31716.292573320097</v>
      </c>
      <c r="K129" s="2">
        <v>30106.925619554746</v>
      </c>
      <c r="L129" t="s">
        <v>45</v>
      </c>
      <c r="M129" s="3">
        <f>LINEST(LN(K135:K149),F135:F149,TRUE,FALSE)</f>
        <v>0.1172472342593089</v>
      </c>
      <c r="N129" s="3">
        <f>2*INDEX(LINEST(LN(K135:K149),F135:F149,TRUE,TRUE),2,1)</f>
        <v>1.1860299431154065E-2</v>
      </c>
    </row>
    <row r="130" spans="5:14" customFormat="1" x14ac:dyDescent="0.4">
      <c r="F130">
        <v>25.000000000000007</v>
      </c>
      <c r="G130" s="2">
        <v>68233.956148795041</v>
      </c>
      <c r="H130" s="2">
        <v>6540.3166694425536</v>
      </c>
      <c r="I130" s="2">
        <v>61902.129516123066</v>
      </c>
      <c r="J130" s="2">
        <v>31397.416054166039</v>
      </c>
      <c r="K130" s="2">
        <v>30504.713461957021</v>
      </c>
      <c r="M130" s="3"/>
      <c r="N130" s="3"/>
    </row>
    <row r="131" spans="5:14" customFormat="1" x14ac:dyDescent="0.4">
      <c r="F131">
        <v>25.000000000000007</v>
      </c>
      <c r="G131" s="2">
        <v>71121.472323491005</v>
      </c>
      <c r="H131" s="2">
        <v>6391.0404491690297</v>
      </c>
      <c r="I131" s="2">
        <v>65018.07195024949</v>
      </c>
      <c r="J131" s="2">
        <v>26432.101858956339</v>
      </c>
      <c r="K131" s="2">
        <v>38585.970091293151</v>
      </c>
      <c r="M131" s="3"/>
      <c r="N131" s="3"/>
    </row>
    <row r="132" spans="5:14" customFormat="1" x14ac:dyDescent="0.4">
      <c r="F132">
        <v>33.5</v>
      </c>
      <c r="G132" s="2">
        <v>72331.932766396785</v>
      </c>
      <c r="H132" s="2">
        <v>11898.279995943931</v>
      </c>
      <c r="I132" s="2">
        <v>60677.389182041683</v>
      </c>
      <c r="J132" s="2">
        <v>26401.880447286781</v>
      </c>
      <c r="K132" s="2">
        <v>34275.508734754891</v>
      </c>
      <c r="M132" s="3"/>
      <c r="N132" s="3"/>
    </row>
    <row r="133" spans="5:14" customFormat="1" x14ac:dyDescent="0.4">
      <c r="F133">
        <v>33.5</v>
      </c>
      <c r="G133" s="2">
        <v>71333.918942274104</v>
      </c>
      <c r="H133" s="2">
        <v>12218.356765013636</v>
      </c>
      <c r="I133" s="2">
        <v>59401.525848386365</v>
      </c>
      <c r="J133" s="2">
        <v>25842.92420275338</v>
      </c>
      <c r="K133" s="2">
        <v>33558.601645632982</v>
      </c>
      <c r="M133" s="3"/>
      <c r="N133" s="3"/>
    </row>
    <row r="134" spans="5:14" customFormat="1" x14ac:dyDescent="0.4">
      <c r="F134">
        <v>33.5</v>
      </c>
      <c r="G134" s="2">
        <v>76491.772754830905</v>
      </c>
      <c r="H134" s="2">
        <v>13752.271519845905</v>
      </c>
      <c r="I134" s="2">
        <v>62996.352793043501</v>
      </c>
      <c r="J134" s="2">
        <v>27950.393957971348</v>
      </c>
      <c r="K134" s="2">
        <v>35045.958835072153</v>
      </c>
      <c r="M134" s="3"/>
      <c r="N134" s="3"/>
    </row>
    <row r="135" spans="5:14" customFormat="1" x14ac:dyDescent="0.4">
      <c r="F135">
        <v>43.5</v>
      </c>
      <c r="G135" s="2">
        <v>97194.838119834341</v>
      </c>
      <c r="H135" s="2">
        <v>19411.581161964819</v>
      </c>
      <c r="I135" s="2">
        <v>78308.635737643577</v>
      </c>
      <c r="J135" s="2">
        <v>34439.165821863389</v>
      </c>
      <c r="K135" s="2">
        <v>43869.469915780195</v>
      </c>
      <c r="M135" s="3"/>
      <c r="N135" s="3"/>
    </row>
    <row r="136" spans="5:14" customFormat="1" x14ac:dyDescent="0.4">
      <c r="F136">
        <v>43.5</v>
      </c>
      <c r="G136" s="2">
        <v>92778.191894309421</v>
      </c>
      <c r="H136" s="2">
        <v>21766.466880710239</v>
      </c>
      <c r="I136" s="2">
        <v>71320.705567433455</v>
      </c>
      <c r="J136" s="2">
        <v>30741.120058341756</v>
      </c>
      <c r="K136" s="2">
        <v>40579.585509091688</v>
      </c>
      <c r="M136" s="3"/>
      <c r="N136" s="3"/>
    </row>
    <row r="137" spans="5:14" customFormat="1" x14ac:dyDescent="0.4">
      <c r="F137">
        <v>43.5</v>
      </c>
      <c r="G137" s="2">
        <v>91407.917014997103</v>
      </c>
      <c r="H137" s="2">
        <v>23348.019771662719</v>
      </c>
      <c r="I137" s="2">
        <v>68350.784500619688</v>
      </c>
      <c r="J137" s="2">
        <v>28379.788149233027</v>
      </c>
      <c r="K137" s="2">
        <v>39970.996351386661</v>
      </c>
      <c r="M137" s="3"/>
      <c r="N137" s="3"/>
    </row>
    <row r="138" spans="5:14" customFormat="1" x14ac:dyDescent="0.4">
      <c r="F138">
        <v>51.5</v>
      </c>
      <c r="G138" s="2">
        <v>140165.74151786792</v>
      </c>
      <c r="H138" s="2">
        <v>13618.289128588935</v>
      </c>
      <c r="I138" s="2">
        <v>131962.68240495111</v>
      </c>
      <c r="J138" s="2">
        <v>75444.273222295582</v>
      </c>
      <c r="K138" s="2">
        <v>56518.409182655538</v>
      </c>
      <c r="M138" s="3"/>
      <c r="N138" s="3"/>
    </row>
    <row r="139" spans="5:14" customFormat="1" x14ac:dyDescent="0.4">
      <c r="F139">
        <v>51.5</v>
      </c>
      <c r="G139" s="2">
        <v>111447.90168515492</v>
      </c>
      <c r="H139" s="2">
        <v>25277.39571329717</v>
      </c>
      <c r="I139" s="2">
        <v>86497.283971568148</v>
      </c>
      <c r="J139" s="2">
        <v>38806.751014128444</v>
      </c>
      <c r="K139" s="2">
        <v>47690.532957439726</v>
      </c>
      <c r="M139" s="3"/>
      <c r="N139" s="3"/>
    </row>
    <row r="140" spans="5:14" customFormat="1" x14ac:dyDescent="0.4">
      <c r="F140">
        <v>51.5</v>
      </c>
      <c r="G140" s="2">
        <v>132789.14591932006</v>
      </c>
      <c r="H140" s="2">
        <v>20196.963817930115</v>
      </c>
      <c r="I140" s="2">
        <v>112855.82819068036</v>
      </c>
      <c r="J140" s="2">
        <v>50300.773084549081</v>
      </c>
      <c r="K140" s="2">
        <v>62555.055106131273</v>
      </c>
      <c r="M140" s="3"/>
      <c r="N140" s="3"/>
    </row>
    <row r="141" spans="5:14" customFormat="1" x14ac:dyDescent="0.4">
      <c r="F141">
        <v>67</v>
      </c>
      <c r="G141" s="2">
        <v>720146.26729448733</v>
      </c>
      <c r="H141" s="2">
        <v>43742.501805368833</v>
      </c>
      <c r="I141" s="2">
        <v>675936.93465293117</v>
      </c>
      <c r="J141" s="2">
        <v>473803.46502925118</v>
      </c>
      <c r="K141" s="2">
        <v>202133.46962368002</v>
      </c>
      <c r="M141" s="3"/>
      <c r="N141" s="3"/>
    </row>
    <row r="142" spans="5:14" customFormat="1" x14ac:dyDescent="0.4">
      <c r="F142">
        <v>67</v>
      </c>
      <c r="G142" s="2">
        <v>801866.37848561176</v>
      </c>
      <c r="H142" s="2">
        <v>38364.511907535365</v>
      </c>
      <c r="I142" s="2">
        <v>763945.89129534818</v>
      </c>
      <c r="J142" s="2">
        <v>495176.11349487683</v>
      </c>
      <c r="K142" s="2">
        <v>268769.77780047117</v>
      </c>
      <c r="M142" s="3"/>
      <c r="N142" s="3"/>
    </row>
    <row r="143" spans="5:14" customFormat="1" x14ac:dyDescent="0.4">
      <c r="F143">
        <v>67</v>
      </c>
      <c r="G143" s="2">
        <v>923967.35483868804</v>
      </c>
      <c r="H143" s="2">
        <v>42319.396764799814</v>
      </c>
      <c r="I143" s="2">
        <v>883445.8630488182</v>
      </c>
      <c r="J143" s="2">
        <v>561342.84256872907</v>
      </c>
      <c r="K143" s="2">
        <v>322103.02048008889</v>
      </c>
      <c r="M143" s="3"/>
      <c r="N143" s="3"/>
    </row>
    <row r="144" spans="5:14" customFormat="1" x14ac:dyDescent="0.4">
      <c r="F144">
        <v>75</v>
      </c>
      <c r="G144" s="2">
        <v>2474876.2138021719</v>
      </c>
      <c r="H144" s="2">
        <v>43181.6817645708</v>
      </c>
      <c r="I144" s="2">
        <v>2443404.7095780922</v>
      </c>
      <c r="J144" s="2">
        <v>794624.99780785956</v>
      </c>
      <c r="K144" s="2">
        <v>1648779.7117702328</v>
      </c>
      <c r="M144" s="3"/>
      <c r="N144" s="3"/>
    </row>
    <row r="145" spans="1:15" x14ac:dyDescent="0.4">
      <c r="F145">
        <v>75</v>
      </c>
      <c r="G145" s="2">
        <v>2586643.3148044627</v>
      </c>
      <c r="H145" s="2">
        <v>55200.155005904562</v>
      </c>
      <c r="I145" s="2">
        <v>2535238.1045855549</v>
      </c>
      <c r="J145" s="2">
        <v>790578.56274224352</v>
      </c>
      <c r="K145" s="2">
        <v>1744659.5418433114</v>
      </c>
    </row>
    <row r="146" spans="1:15" x14ac:dyDescent="0.4">
      <c r="F146">
        <v>75</v>
      </c>
      <c r="G146" s="2">
        <v>2373730.5112987165</v>
      </c>
      <c r="H146" s="2">
        <v>57084.49542422696</v>
      </c>
      <c r="I146" s="2">
        <v>2321716.137535491</v>
      </c>
      <c r="J146" s="2">
        <v>763285.84789313911</v>
      </c>
      <c r="K146" s="2">
        <v>1558430.2896423521</v>
      </c>
    </row>
    <row r="147" spans="1:15" x14ac:dyDescent="0.4">
      <c r="F147">
        <v>94.500000000000014</v>
      </c>
      <c r="G147" s="2">
        <v>14022526.935449138</v>
      </c>
      <c r="H147" s="2">
        <v>158073.87331574599</v>
      </c>
      <c r="I147" s="2">
        <v>13854931.555945849</v>
      </c>
      <c r="J147" s="2">
        <v>3933414.933550172</v>
      </c>
      <c r="K147" s="2">
        <v>9921516.6223956775</v>
      </c>
    </row>
    <row r="148" spans="1:15" x14ac:dyDescent="0.4">
      <c r="F148">
        <v>94.500000000000014</v>
      </c>
      <c r="G148" s="2">
        <v>16120279.070102734</v>
      </c>
      <c r="H148" s="2">
        <v>193580.38279540351</v>
      </c>
      <c r="I148" s="2">
        <v>15931614.04272986</v>
      </c>
      <c r="J148" s="2">
        <v>4649679.7896085307</v>
      </c>
      <c r="K148" s="2">
        <v>11281934.253121328</v>
      </c>
    </row>
    <row r="149" spans="1:15" x14ac:dyDescent="0.4">
      <c r="F149">
        <v>94.500000000000014</v>
      </c>
      <c r="G149" s="2">
        <v>21796482.15316854</v>
      </c>
      <c r="H149" s="2">
        <v>262699.72554328182</v>
      </c>
      <c r="I149" s="2">
        <v>21504195.938344277</v>
      </c>
      <c r="J149" s="2">
        <v>6267428.3583812285</v>
      </c>
      <c r="K149" s="2">
        <v>15236767.579963047</v>
      </c>
    </row>
    <row r="150" spans="1:15" x14ac:dyDescent="0.4">
      <c r="A150" s="1">
        <v>20170523</v>
      </c>
      <c r="B150" t="s">
        <v>16</v>
      </c>
      <c r="C150">
        <v>1335</v>
      </c>
      <c r="D150" t="s">
        <v>33</v>
      </c>
      <c r="E150">
        <v>1340</v>
      </c>
      <c r="F150">
        <v>0</v>
      </c>
      <c r="G150" s="2">
        <v>40766.551313108663</v>
      </c>
      <c r="H150" s="2">
        <v>323.77588861310556</v>
      </c>
      <c r="I150" s="2">
        <v>40472.005010903958</v>
      </c>
      <c r="J150" s="2">
        <v>24325.097304006649</v>
      </c>
      <c r="K150" s="2">
        <v>15825.693996231692</v>
      </c>
      <c r="L150" t="s">
        <v>46</v>
      </c>
      <c r="M150" s="3">
        <f>LINEST(LN(I157:I171),F157:F171,TRUE,FALSE)</f>
        <v>0.11398029793575702</v>
      </c>
      <c r="N150" s="3">
        <f>2*INDEX(LINEST(LN(I157:I171),F157:F171,TRUE,TRUE),2,1)</f>
        <v>7.6949230786235844E-3</v>
      </c>
      <c r="O150" t="s">
        <v>47</v>
      </c>
    </row>
    <row r="151" spans="1:15" x14ac:dyDescent="0.4">
      <c r="F151">
        <v>21.000000000000004</v>
      </c>
      <c r="G151" s="2">
        <v>77302.128342402066</v>
      </c>
      <c r="H151" s="2">
        <v>258.7571133552222</v>
      </c>
      <c r="I151" s="2">
        <v>77043.371229046825</v>
      </c>
      <c r="J151" s="2">
        <v>41201.084292457133</v>
      </c>
      <c r="K151" s="2">
        <v>32613.638803860824</v>
      </c>
      <c r="L151" t="s">
        <v>48</v>
      </c>
      <c r="M151" s="3">
        <f>LINEST(LN(K157:K171),F157:F171,TRUE,FALSE)</f>
        <v>0.11776827253490446</v>
      </c>
      <c r="N151" s="3">
        <f>2*INDEX(LINEST(LN(K157:K171),F157:F171,TRUE,TRUE),2,1)</f>
        <v>1.2846972313737631E-2</v>
      </c>
    </row>
    <row r="152" spans="1:15" x14ac:dyDescent="0.4">
      <c r="F152">
        <v>21.000000000000004</v>
      </c>
      <c r="G152" s="2">
        <v>55164.208504890477</v>
      </c>
      <c r="H152" s="2">
        <v>324.53990037300292</v>
      </c>
      <c r="I152" s="2">
        <v>54839.668604517472</v>
      </c>
      <c r="J152" s="2">
        <v>29579.810097726488</v>
      </c>
      <c r="K152" s="2">
        <v>23031.841904838901</v>
      </c>
    </row>
    <row r="153" spans="1:15" x14ac:dyDescent="0.4">
      <c r="F153">
        <v>21.000000000000004</v>
      </c>
      <c r="G153" s="2">
        <v>78247.259889789901</v>
      </c>
      <c r="H153" s="2">
        <v>399.42597322957124</v>
      </c>
      <c r="I153" s="2">
        <v>77847.833916560339</v>
      </c>
      <c r="J153" s="2">
        <v>42869.765368035085</v>
      </c>
      <c r="K153" s="2">
        <v>31044.434313388101</v>
      </c>
    </row>
    <row r="154" spans="1:15" x14ac:dyDescent="0.4">
      <c r="F154">
        <v>28.250000000000004</v>
      </c>
      <c r="G154" s="2">
        <v>77389.468277918262</v>
      </c>
      <c r="H154" s="2">
        <v>1061.6836339088902</v>
      </c>
      <c r="I154" s="2">
        <v>76354.075777683072</v>
      </c>
      <c r="J154" s="2">
        <v>35939.388909625792</v>
      </c>
      <c r="K154" s="2">
        <v>33905.451790036779</v>
      </c>
    </row>
    <row r="155" spans="1:15" x14ac:dyDescent="0.4">
      <c r="F155">
        <v>28.250000000000004</v>
      </c>
      <c r="G155" s="2">
        <v>88614.437709427351</v>
      </c>
      <c r="H155" s="2">
        <v>636.30710048425397</v>
      </c>
      <c r="I155" s="2">
        <v>87978.130608943116</v>
      </c>
      <c r="J155" s="2">
        <v>43595.053828712298</v>
      </c>
      <c r="K155" s="2">
        <v>38252.797584084386</v>
      </c>
    </row>
    <row r="156" spans="1:15" x14ac:dyDescent="0.4">
      <c r="F156">
        <v>28.250000000000004</v>
      </c>
      <c r="G156" s="2">
        <v>76413.134539721417</v>
      </c>
      <c r="H156" s="2">
        <v>607.84547811914376</v>
      </c>
      <c r="I156" s="2">
        <v>75805.289061602278</v>
      </c>
      <c r="J156" s="2">
        <v>34550.916116874017</v>
      </c>
      <c r="K156" s="2">
        <v>34984.509789628049</v>
      </c>
    </row>
    <row r="157" spans="1:15" x14ac:dyDescent="0.4">
      <c r="F157">
        <v>45</v>
      </c>
      <c r="G157" s="2">
        <v>121740.38970342919</v>
      </c>
      <c r="H157" s="2">
        <v>748.74051004195564</v>
      </c>
      <c r="I157" s="2">
        <v>121112.76697583088</v>
      </c>
      <c r="J157" s="2">
        <v>39747.958257532802</v>
      </c>
      <c r="K157" s="2">
        <v>61508.894451838176</v>
      </c>
    </row>
    <row r="158" spans="1:15" x14ac:dyDescent="0.4">
      <c r="F158">
        <v>45</v>
      </c>
      <c r="G158" s="2">
        <v>168039.35861942789</v>
      </c>
      <c r="H158" s="2">
        <v>1922.4578035900031</v>
      </c>
      <c r="I158" s="2">
        <v>166226.18391868327</v>
      </c>
      <c r="J158" s="2">
        <v>61410.382817455356</v>
      </c>
      <c r="K158" s="2">
        <v>84481.156167134293</v>
      </c>
    </row>
    <row r="159" spans="1:15" x14ac:dyDescent="0.4">
      <c r="F159">
        <v>45</v>
      </c>
      <c r="G159" s="2">
        <v>181620.8376449717</v>
      </c>
      <c r="H159" s="2">
        <v>2324.5065744906474</v>
      </c>
      <c r="I159" s="2">
        <v>179387.46922471537</v>
      </c>
      <c r="J159" s="2">
        <v>59572.554912659311</v>
      </c>
      <c r="K159" s="2">
        <v>98325.81345660369</v>
      </c>
    </row>
    <row r="160" spans="1:15" x14ac:dyDescent="0.4">
      <c r="F160">
        <v>51.5</v>
      </c>
      <c r="G160" s="2">
        <v>424672.48013510235</v>
      </c>
      <c r="H160" s="2">
        <v>11502.907138842193</v>
      </c>
      <c r="I160" s="2">
        <v>413464.97763639432</v>
      </c>
      <c r="J160" s="2">
        <v>231837.16881553686</v>
      </c>
      <c r="K160" s="2">
        <v>158637.66198255614</v>
      </c>
    </row>
    <row r="161" spans="1:15" x14ac:dyDescent="0.4">
      <c r="F161">
        <v>51.5</v>
      </c>
      <c r="G161" s="2">
        <v>493106.8308046913</v>
      </c>
      <c r="H161" s="2">
        <v>10472.718894760124</v>
      </c>
      <c r="I161" s="2">
        <v>482985.73037785973</v>
      </c>
      <c r="J161" s="2">
        <v>283261.63926230784</v>
      </c>
      <c r="K161" s="2">
        <v>169454.25721560072</v>
      </c>
    </row>
    <row r="162" spans="1:15" x14ac:dyDescent="0.4">
      <c r="F162">
        <v>51.5</v>
      </c>
      <c r="G162" s="2">
        <v>524708.23739202041</v>
      </c>
      <c r="H162" s="2">
        <v>7596.8752237012086</v>
      </c>
      <c r="I162" s="2">
        <v>517314.87429047498</v>
      </c>
      <c r="J162" s="2">
        <v>323893.75318641152</v>
      </c>
      <c r="K162" s="2">
        <v>165959.08671248335</v>
      </c>
    </row>
    <row r="163" spans="1:15" x14ac:dyDescent="0.4">
      <c r="F163">
        <v>68.25</v>
      </c>
      <c r="G163" s="2">
        <v>4221155.8610326778</v>
      </c>
      <c r="H163" s="2">
        <v>64455.485008953328</v>
      </c>
      <c r="I163" s="2">
        <v>4165472.1479012221</v>
      </c>
      <c r="J163" s="2">
        <v>1214168.6297640274</v>
      </c>
      <c r="K163" s="2">
        <v>2906987.4233654183</v>
      </c>
    </row>
    <row r="164" spans="1:15" x14ac:dyDescent="0.4">
      <c r="F164">
        <v>68.25</v>
      </c>
      <c r="G164" s="2">
        <v>3565745.8284173748</v>
      </c>
      <c r="H164" s="2">
        <v>53572.930634206037</v>
      </c>
      <c r="I164" s="2">
        <v>3512499.881793017</v>
      </c>
      <c r="J164" s="2">
        <v>1070026.5952610977</v>
      </c>
      <c r="K164" s="2">
        <v>2405549.9137931857</v>
      </c>
    </row>
    <row r="165" spans="1:15" x14ac:dyDescent="0.4">
      <c r="F165">
        <v>68.25</v>
      </c>
      <c r="G165" s="2">
        <v>3631118.2391635231</v>
      </c>
      <c r="H165" s="2">
        <v>60990.362727330285</v>
      </c>
      <c r="I165" s="2">
        <v>3569819.6170272292</v>
      </c>
      <c r="J165" s="2">
        <v>1065688.3777061435</v>
      </c>
      <c r="K165" s="2">
        <v>2463283.6850677249</v>
      </c>
    </row>
    <row r="166" spans="1:15" x14ac:dyDescent="0.4">
      <c r="F166">
        <v>75.75</v>
      </c>
      <c r="G166" s="2">
        <v>8947294.9407120962</v>
      </c>
      <c r="H166" s="2">
        <v>120366.67518893028</v>
      </c>
      <c r="I166" s="2">
        <v>8823738.868052993</v>
      </c>
      <c r="J166" s="2">
        <v>2503127.5163579388</v>
      </c>
      <c r="K166" s="2">
        <v>6275964.5262412801</v>
      </c>
    </row>
    <row r="167" spans="1:15" x14ac:dyDescent="0.4">
      <c r="F167">
        <v>75.75</v>
      </c>
      <c r="G167" s="2">
        <v>7572860.185398832</v>
      </c>
      <c r="H167" s="2">
        <v>100011.26279881621</v>
      </c>
      <c r="I167" s="2">
        <v>7475990.7193472814</v>
      </c>
      <c r="J167" s="2">
        <v>2099964.0561682107</v>
      </c>
      <c r="K167" s="2">
        <v>5332671.6812392976</v>
      </c>
    </row>
    <row r="168" spans="1:15" x14ac:dyDescent="0.4">
      <c r="F168">
        <v>75.75</v>
      </c>
      <c r="G168" s="2">
        <v>9295530.2988791671</v>
      </c>
      <c r="H168" s="2">
        <v>118331.04691497839</v>
      </c>
      <c r="I168" s="2">
        <v>9179348.1257036515</v>
      </c>
      <c r="J168" s="2">
        <v>2672653.3781075608</v>
      </c>
      <c r="K168" s="2">
        <v>6448820.5311954208</v>
      </c>
    </row>
    <row r="169" spans="1:15" x14ac:dyDescent="0.4">
      <c r="F169">
        <v>96.249999999999986</v>
      </c>
      <c r="G169" s="2">
        <v>61552981.308482222</v>
      </c>
      <c r="H169" s="2">
        <v>852080.74865132209</v>
      </c>
      <c r="I169" s="2">
        <v>60596813.085127443</v>
      </c>
      <c r="J169" s="2">
        <v>31852054.536763918</v>
      </c>
      <c r="K169" s="2">
        <v>28378677.900490243</v>
      </c>
    </row>
    <row r="170" spans="1:15" x14ac:dyDescent="0.4">
      <c r="F170">
        <v>96.249999999999986</v>
      </c>
      <c r="G170" s="2">
        <v>52619507.644547038</v>
      </c>
      <c r="H170" s="2">
        <v>666625.1166862048</v>
      </c>
      <c r="I170" s="2">
        <v>51950196.041755788</v>
      </c>
      <c r="J170" s="2">
        <v>27188767.659193657</v>
      </c>
      <c r="K170" s="2">
        <v>24377988.7235016</v>
      </c>
    </row>
    <row r="171" spans="1:15" x14ac:dyDescent="0.4">
      <c r="F171">
        <v>96.249999999999986</v>
      </c>
      <c r="G171" s="2">
        <v>54013258.525253735</v>
      </c>
      <c r="H171" s="2">
        <v>735976.23125982843</v>
      </c>
      <c r="I171" s="2">
        <v>53275279.307723463</v>
      </c>
      <c r="J171" s="2">
        <v>27352800.178669017</v>
      </c>
      <c r="K171" s="2">
        <v>25559644.450328603</v>
      </c>
    </row>
    <row r="172" spans="1:15" x14ac:dyDescent="0.4">
      <c r="A172" s="10">
        <v>20170523</v>
      </c>
      <c r="B172" s="11" t="s">
        <v>16</v>
      </c>
      <c r="C172" s="11">
        <v>1335</v>
      </c>
      <c r="D172" s="11" t="s">
        <v>33</v>
      </c>
      <c r="E172" s="11">
        <v>1340</v>
      </c>
      <c r="F172" s="11">
        <v>0</v>
      </c>
      <c r="G172" s="12">
        <v>144636.53125470044</v>
      </c>
      <c r="H172" s="12">
        <v>963.88478692579156</v>
      </c>
      <c r="I172" s="12">
        <v>143674.1320889786</v>
      </c>
      <c r="J172" s="12">
        <v>86783.342022553916</v>
      </c>
      <c r="K172" s="12">
        <v>56497.330225533879</v>
      </c>
      <c r="L172" s="13" t="s">
        <v>49</v>
      </c>
      <c r="M172" s="14">
        <f>LINEST(LN(I179:I187),F179:F187,TRUE,FALSE)</f>
        <v>0.10029230077227271</v>
      </c>
      <c r="N172" s="14">
        <f>2*INDEX(LINEST(LN(I179:I187),F179:F187,TRUE,TRUE),2,1)</f>
        <v>4.312991710402646E-3</v>
      </c>
      <c r="O172" s="13" t="s">
        <v>50</v>
      </c>
    </row>
    <row r="173" spans="1:15" x14ac:dyDescent="0.4">
      <c r="A173" s="13" t="s">
        <v>51</v>
      </c>
      <c r="B173" s="14"/>
      <c r="C173" s="14"/>
      <c r="D173" s="13"/>
      <c r="E173" s="11"/>
      <c r="F173" s="11">
        <v>21.000000000000004</v>
      </c>
      <c r="G173" s="12">
        <v>348699.15002499835</v>
      </c>
      <c r="H173" s="12">
        <v>4216.1057311673922</v>
      </c>
      <c r="I173" s="12">
        <v>344512.0453905997</v>
      </c>
      <c r="J173" s="12">
        <v>160943.21857990266</v>
      </c>
      <c r="K173" s="12">
        <v>166874.6063227742</v>
      </c>
    </row>
    <row r="174" spans="1:15" x14ac:dyDescent="0.4">
      <c r="A174" s="13" t="s">
        <v>52</v>
      </c>
      <c r="B174" s="3"/>
      <c r="C174" s="3"/>
      <c r="E174" s="11"/>
      <c r="F174" s="11">
        <v>21.000000000000004</v>
      </c>
      <c r="G174" s="12">
        <v>317848.54921241407</v>
      </c>
      <c r="H174" s="12">
        <v>2783.4973304917053</v>
      </c>
      <c r="I174" s="12">
        <v>315094.4803279934</v>
      </c>
      <c r="J174" s="12">
        <v>142485.94957758184</v>
      </c>
      <c r="K174" s="12">
        <v>158520.91125720768</v>
      </c>
    </row>
    <row r="175" spans="1:15" x14ac:dyDescent="0.4">
      <c r="A175" s="10" t="s">
        <v>53</v>
      </c>
      <c r="B175" s="11"/>
      <c r="C175" s="11"/>
      <c r="D175" s="11"/>
      <c r="E175" s="11"/>
      <c r="F175" s="11">
        <v>21.000000000000004</v>
      </c>
      <c r="G175" s="12">
        <v>338597.94954416348</v>
      </c>
      <c r="H175" s="12">
        <v>2298.9168634882344</v>
      </c>
      <c r="I175" s="12">
        <v>336328.0255220792</v>
      </c>
      <c r="J175" s="12">
        <v>153859.52040498843</v>
      </c>
      <c r="K175" s="12">
        <v>166118.41136469174</v>
      </c>
    </row>
    <row r="176" spans="1:15" x14ac:dyDescent="0.4">
      <c r="A176" s="10"/>
      <c r="B176" s="11"/>
      <c r="C176" s="11"/>
      <c r="D176" s="11"/>
      <c r="E176" s="11"/>
      <c r="F176" s="11">
        <v>28.250000000000004</v>
      </c>
      <c r="G176" s="12">
        <v>463822.51305302605</v>
      </c>
      <c r="H176" s="12">
        <v>8493.8392236748186</v>
      </c>
      <c r="I176" s="12">
        <v>455724.26159662701</v>
      </c>
      <c r="J176" s="12">
        <v>183360.74791146166</v>
      </c>
      <c r="K176" s="12">
        <v>236788.04432798925</v>
      </c>
    </row>
    <row r="177" spans="1:15" x14ac:dyDescent="0.4">
      <c r="A177" s="10"/>
      <c r="B177" s="11"/>
      <c r="C177" s="11"/>
      <c r="D177" s="11"/>
      <c r="E177" s="11"/>
      <c r="F177" s="11">
        <v>28.250000000000004</v>
      </c>
      <c r="G177" s="12">
        <v>502361.65849411028</v>
      </c>
      <c r="H177" s="12">
        <v>6761.4399803177093</v>
      </c>
      <c r="I177" s="12">
        <v>495809.73365932616</v>
      </c>
      <c r="J177" s="12">
        <v>203469.23809554105</v>
      </c>
      <c r="K177" s="12">
        <v>253516.36567431226</v>
      </c>
    </row>
    <row r="178" spans="1:15" x14ac:dyDescent="0.4">
      <c r="A178" s="10"/>
      <c r="B178" s="11"/>
      <c r="C178" s="11"/>
      <c r="D178" s="11"/>
      <c r="E178" s="11"/>
      <c r="F178" s="11">
        <v>28.250000000000004</v>
      </c>
      <c r="G178" s="12">
        <v>506299.85030927765</v>
      </c>
      <c r="H178" s="12">
        <v>6495.5091023109717</v>
      </c>
      <c r="I178" s="12">
        <v>500111.66230053827</v>
      </c>
      <c r="J178" s="12">
        <v>199368.31427413999</v>
      </c>
      <c r="K178" s="12">
        <v>259460.99626710528</v>
      </c>
    </row>
    <row r="179" spans="1:15" x14ac:dyDescent="0.4">
      <c r="A179" s="10"/>
      <c r="B179" s="11"/>
      <c r="C179" s="11"/>
      <c r="D179" s="11"/>
      <c r="E179" s="11"/>
      <c r="F179" s="11">
        <v>45</v>
      </c>
      <c r="G179" s="12">
        <v>6927372.2571589099</v>
      </c>
      <c r="H179" s="12">
        <v>103912.75868872087</v>
      </c>
      <c r="I179" s="12">
        <v>6827208.096551205</v>
      </c>
      <c r="J179" s="12">
        <v>4263925.0864770655</v>
      </c>
      <c r="K179" s="12">
        <v>2442041.3020681981</v>
      </c>
    </row>
    <row r="180" spans="1:15" x14ac:dyDescent="0.4">
      <c r="A180" s="10"/>
      <c r="B180" s="11"/>
      <c r="C180" s="11"/>
      <c r="D180" s="11"/>
      <c r="E180" s="11"/>
      <c r="F180" s="11">
        <v>45</v>
      </c>
      <c r="G180" s="12">
        <v>7998185.6927874014</v>
      </c>
      <c r="H180" s="12">
        <v>112694.66047371659</v>
      </c>
      <c r="I180" s="12">
        <v>7887604.6190334866</v>
      </c>
      <c r="J180" s="12">
        <v>4898748.0023593763</v>
      </c>
      <c r="K180" s="12">
        <v>2857388.1991008278</v>
      </c>
    </row>
    <row r="181" spans="1:15" x14ac:dyDescent="0.4">
      <c r="A181" s="10"/>
      <c r="B181" s="11"/>
      <c r="C181" s="11"/>
      <c r="D181" s="11"/>
      <c r="E181" s="11"/>
      <c r="F181" s="11">
        <v>45</v>
      </c>
      <c r="G181" s="12">
        <v>8250232.3399331039</v>
      </c>
      <c r="H181" s="12">
        <v>101055.46750887689</v>
      </c>
      <c r="I181" s="12">
        <v>8152737.0783754364</v>
      </c>
      <c r="J181" s="12">
        <v>5122587.8322388064</v>
      </c>
      <c r="K181" s="12">
        <v>2891614.6170583419</v>
      </c>
    </row>
    <row r="182" spans="1:15" x14ac:dyDescent="0.4">
      <c r="A182" s="10"/>
      <c r="B182" s="11"/>
      <c r="C182" s="11"/>
      <c r="D182" s="11"/>
      <c r="E182" s="11"/>
      <c r="F182" s="11">
        <v>51.5</v>
      </c>
      <c r="G182" s="12">
        <v>14938433.475693841</v>
      </c>
      <c r="H182" s="12">
        <v>227812.98545778356</v>
      </c>
      <c r="I182" s="12">
        <v>14709011.163555009</v>
      </c>
      <c r="J182" s="12">
        <v>6093271.8764784643</v>
      </c>
      <c r="K182" s="12">
        <v>8500803.1120194979</v>
      </c>
    </row>
    <row r="183" spans="1:15" x14ac:dyDescent="0.4">
      <c r="A183" s="10"/>
      <c r="B183" s="11"/>
      <c r="C183" s="11"/>
      <c r="D183" s="11"/>
      <c r="E183" s="11"/>
      <c r="F183" s="11">
        <v>51.5</v>
      </c>
      <c r="G183" s="12">
        <v>15667974.409044169</v>
      </c>
      <c r="H183" s="12">
        <v>224288.12490203595</v>
      </c>
      <c r="I183" s="12">
        <v>15446859.891757336</v>
      </c>
      <c r="J183" s="12">
        <v>6014012.2824625457</v>
      </c>
      <c r="K183" s="12">
        <v>9305478.1348771155</v>
      </c>
    </row>
    <row r="184" spans="1:15" x14ac:dyDescent="0.4">
      <c r="A184" s="10"/>
      <c r="B184" s="11"/>
      <c r="C184" s="11"/>
      <c r="D184" s="11"/>
      <c r="E184" s="11"/>
      <c r="F184" s="11">
        <v>51.5</v>
      </c>
      <c r="G184" s="12">
        <v>15013039.679242564</v>
      </c>
      <c r="H184" s="12">
        <v>205373.74053540893</v>
      </c>
      <c r="I184" s="12">
        <v>14803650.09553089</v>
      </c>
      <c r="J184" s="12">
        <v>5882431.826429002</v>
      </c>
      <c r="K184" s="12">
        <v>8816465.5362601038</v>
      </c>
    </row>
    <row r="185" spans="1:15" x14ac:dyDescent="0.4">
      <c r="A185" s="10"/>
      <c r="B185" s="11"/>
      <c r="C185" s="11"/>
      <c r="D185" s="11"/>
      <c r="E185" s="11"/>
      <c r="F185" s="11">
        <v>68.25</v>
      </c>
      <c r="G185" s="12">
        <v>77104175.67693527</v>
      </c>
      <c r="H185" s="12">
        <v>924895.54135938536</v>
      </c>
      <c r="I185" s="12">
        <v>76234373.431343779</v>
      </c>
      <c r="J185" s="12">
        <v>28316872.004466478</v>
      </c>
      <c r="K185" s="12">
        <v>47338029.267965287</v>
      </c>
    </row>
    <row r="186" spans="1:15" x14ac:dyDescent="0.4">
      <c r="A186" s="10"/>
      <c r="B186" s="11"/>
      <c r="C186" s="11"/>
      <c r="D186" s="11"/>
      <c r="E186" s="11"/>
      <c r="F186" s="11">
        <v>68.25</v>
      </c>
      <c r="G186" s="12">
        <v>76636026.628861755</v>
      </c>
      <c r="H186" s="12">
        <v>951690.64298821357</v>
      </c>
      <c r="I186" s="12">
        <v>75810943.01038307</v>
      </c>
      <c r="J186" s="12">
        <v>27901279.610787522</v>
      </c>
      <c r="K186" s="12">
        <v>47395633.860842809</v>
      </c>
    </row>
    <row r="187" spans="1:15" x14ac:dyDescent="0.4">
      <c r="A187" s="10"/>
      <c r="B187" s="11"/>
      <c r="C187" s="11"/>
      <c r="D187" s="11"/>
      <c r="E187" s="11"/>
      <c r="F187" s="11">
        <v>68.25</v>
      </c>
      <c r="G187" s="12">
        <v>85561086.642814249</v>
      </c>
      <c r="H187" s="12">
        <v>926513.48746755428</v>
      </c>
      <c r="I187" s="12">
        <v>84649344.645405605</v>
      </c>
      <c r="J187" s="12">
        <v>31072335.301339008</v>
      </c>
      <c r="K187" s="12">
        <v>53098331.012747109</v>
      </c>
    </row>
    <row r="188" spans="1:15" x14ac:dyDescent="0.4">
      <c r="A188" s="10"/>
      <c r="B188" s="11"/>
      <c r="C188" s="11"/>
      <c r="D188" s="11"/>
      <c r="E188" s="11"/>
      <c r="F188" s="11">
        <v>73</v>
      </c>
      <c r="G188" s="12">
        <v>114267956.07254624</v>
      </c>
      <c r="H188" s="12">
        <v>2561954.5234035989</v>
      </c>
      <c r="I188" s="12">
        <v>111681371.35903226</v>
      </c>
      <c r="J188" s="12">
        <v>38778105.522699662</v>
      </c>
      <c r="K188" s="12">
        <v>70923065.605521947</v>
      </c>
    </row>
    <row r="189" spans="1:15" x14ac:dyDescent="0.4">
      <c r="A189" s="10"/>
      <c r="B189" s="11"/>
      <c r="C189" s="11"/>
      <c r="D189" s="11"/>
      <c r="E189" s="11"/>
      <c r="F189" s="11">
        <v>73</v>
      </c>
      <c r="G189" s="12">
        <v>102211912.78267632</v>
      </c>
      <c r="H189" s="12">
        <v>2242600.1298360112</v>
      </c>
      <c r="I189" s="12">
        <v>99850981.942001268</v>
      </c>
      <c r="J189" s="12">
        <v>35433211.077212371</v>
      </c>
      <c r="K189" s="12">
        <v>63078780.598437823</v>
      </c>
    </row>
    <row r="190" spans="1:15" x14ac:dyDescent="0.4">
      <c r="A190" s="10"/>
      <c r="B190" s="11"/>
      <c r="C190" s="11"/>
      <c r="D190" s="11"/>
      <c r="E190" s="11"/>
      <c r="F190" s="11">
        <v>73</v>
      </c>
      <c r="G190" s="12">
        <v>110953755.16660847</v>
      </c>
      <c r="H190" s="12">
        <v>2171915.6418304527</v>
      </c>
      <c r="I190" s="12">
        <v>109018184.89314844</v>
      </c>
      <c r="J190" s="12">
        <v>38253186.086477704</v>
      </c>
      <c r="K190" s="12">
        <v>69671059.588677853</v>
      </c>
    </row>
    <row r="191" spans="1:15" x14ac:dyDescent="0.4">
      <c r="A191" s="5">
        <v>20170523</v>
      </c>
      <c r="B191" s="6" t="s">
        <v>16</v>
      </c>
      <c r="C191" s="6">
        <v>2226</v>
      </c>
      <c r="D191" s="6" t="s">
        <v>28</v>
      </c>
      <c r="E191" s="6">
        <v>1340</v>
      </c>
      <c r="F191" s="6">
        <v>0</v>
      </c>
      <c r="G191" s="8">
        <v>38579.333495545856</v>
      </c>
      <c r="H191" s="8">
        <v>291.09975845080646</v>
      </c>
      <c r="I191" s="8">
        <v>38250.927388218144</v>
      </c>
      <c r="J191" s="8">
        <v>22765.091490017021</v>
      </c>
      <c r="K191" s="8">
        <v>15293.77737452045</v>
      </c>
      <c r="L191" t="s">
        <v>54</v>
      </c>
      <c r="M191" s="3">
        <f>LINEST(LN(I192:I209),F192:F209,TRUE,FALSE)</f>
        <v>0.12553145748140829</v>
      </c>
      <c r="N191" s="3">
        <f>2*INDEX(LINEST(LN(I192:I209),F192:F209,TRUE,TRUE),2,1)</f>
        <v>5.5244958895405132E-3</v>
      </c>
      <c r="O191" t="s">
        <v>55</v>
      </c>
    </row>
    <row r="192" spans="1:15" x14ac:dyDescent="0.4">
      <c r="A192" s="9" t="s">
        <v>36</v>
      </c>
      <c r="B192" s="6"/>
      <c r="C192" s="6"/>
      <c r="D192" s="6"/>
      <c r="E192" s="6"/>
      <c r="F192" s="6">
        <v>21.000000000000004</v>
      </c>
      <c r="G192" s="8">
        <v>123226.19377244271</v>
      </c>
      <c r="H192" s="8">
        <v>422.31618275949052</v>
      </c>
      <c r="I192" s="8">
        <v>122834.845011955</v>
      </c>
      <c r="J192" s="8">
        <v>68794.557436501171</v>
      </c>
      <c r="K192" s="8">
        <v>50978.652603119779</v>
      </c>
      <c r="L192" s="15" t="s">
        <v>56</v>
      </c>
      <c r="M192" s="3">
        <f>LINEST(LN(K192:K209),F192:F209,TRUE,FALSE)</f>
        <v>0.13202442527870556</v>
      </c>
      <c r="N192" s="3">
        <f>2*INDEX(LINEST(LN(K192:K209),F192:F209,TRUE,TRUE),2,1)</f>
        <v>7.2559620625588656E-3</v>
      </c>
    </row>
    <row r="193" spans="1:12" x14ac:dyDescent="0.4">
      <c r="A193" s="6"/>
      <c r="B193" s="6"/>
      <c r="C193" s="6"/>
      <c r="D193" s="6"/>
      <c r="E193" s="6"/>
      <c r="F193" s="6">
        <v>21.000000000000004</v>
      </c>
      <c r="G193" s="8">
        <v>134697.97090511624</v>
      </c>
      <c r="H193" s="8">
        <v>779.99502829009441</v>
      </c>
      <c r="I193" s="8">
        <v>133917.97587682612</v>
      </c>
      <c r="J193" s="8">
        <v>74453.582437643126</v>
      </c>
      <c r="K193" s="8">
        <v>56463.959337596563</v>
      </c>
      <c r="L193" s="2"/>
    </row>
    <row r="194" spans="1:12" x14ac:dyDescent="0.4">
      <c r="A194" s="6"/>
      <c r="B194" s="6"/>
      <c r="C194" s="6"/>
      <c r="D194" s="6"/>
      <c r="E194" s="6"/>
      <c r="F194" s="6">
        <v>21.000000000000004</v>
      </c>
      <c r="G194" s="8">
        <v>142352.3392492939</v>
      </c>
      <c r="H194" s="8">
        <v>485.72962431809151</v>
      </c>
      <c r="I194" s="8">
        <v>141866.60962497583</v>
      </c>
      <c r="J194" s="8">
        <v>80385.199843154347</v>
      </c>
      <c r="K194" s="8">
        <v>57830.426342101433</v>
      </c>
    </row>
    <row r="195" spans="1:12" x14ac:dyDescent="0.4">
      <c r="A195" s="6"/>
      <c r="B195" s="6"/>
      <c r="C195" s="6"/>
      <c r="D195" s="6"/>
      <c r="E195" s="6"/>
      <c r="F195" s="6">
        <v>28.250000000000004</v>
      </c>
      <c r="G195" s="8">
        <v>292784.20435287297</v>
      </c>
      <c r="H195" s="8">
        <v>961.57750465613117</v>
      </c>
      <c r="I195" s="8">
        <v>291922.09950098541</v>
      </c>
      <c r="J195" s="8">
        <v>143963.15024337606</v>
      </c>
      <c r="K195" s="8">
        <v>139501.748763654</v>
      </c>
    </row>
    <row r="196" spans="1:12" x14ac:dyDescent="0.4">
      <c r="A196" s="6"/>
      <c r="B196" s="6"/>
      <c r="C196" s="6"/>
      <c r="D196" s="6"/>
      <c r="E196" s="6"/>
      <c r="F196" s="6">
        <v>28.250000000000004</v>
      </c>
      <c r="G196" s="8">
        <v>300111.65314767236</v>
      </c>
      <c r="H196" s="8">
        <v>967.08995566328861</v>
      </c>
      <c r="I196" s="8">
        <v>299176.65262233419</v>
      </c>
      <c r="J196" s="8">
        <v>148240.44693433394</v>
      </c>
      <c r="K196" s="8">
        <v>142094.17929136794</v>
      </c>
    </row>
    <row r="197" spans="1:12" x14ac:dyDescent="0.4">
      <c r="A197" s="6"/>
      <c r="B197" s="6"/>
      <c r="C197" s="6"/>
      <c r="D197" s="6"/>
      <c r="E197" s="6"/>
      <c r="F197" s="6">
        <v>28.250000000000004</v>
      </c>
      <c r="G197" s="8">
        <v>285422.79269107146</v>
      </c>
      <c r="H197" s="8">
        <v>977.82303024182306</v>
      </c>
      <c r="I197" s="8">
        <v>284584.26386867353</v>
      </c>
      <c r="J197" s="8">
        <v>144777.84488144831</v>
      </c>
      <c r="K197" s="8">
        <v>130581.32093105253</v>
      </c>
    </row>
    <row r="198" spans="1:12" x14ac:dyDescent="0.4">
      <c r="A198" s="6"/>
      <c r="B198" s="6"/>
      <c r="C198" s="6"/>
      <c r="D198" s="6"/>
      <c r="E198" s="6"/>
      <c r="F198" s="6">
        <v>45</v>
      </c>
      <c r="G198" s="8">
        <v>3935096.3735999651</v>
      </c>
      <c r="H198" s="8">
        <v>28678.955311759237</v>
      </c>
      <c r="I198" s="8">
        <v>3904432.3703830987</v>
      </c>
      <c r="J198" s="8">
        <v>1572165.2961376901</v>
      </c>
      <c r="K198" s="8">
        <v>2269295.4408426993</v>
      </c>
    </row>
    <row r="199" spans="1:12" x14ac:dyDescent="0.4">
      <c r="A199" s="6"/>
      <c r="B199" s="6"/>
      <c r="C199" s="6"/>
      <c r="D199" s="6"/>
      <c r="E199" s="6"/>
      <c r="F199" s="6">
        <v>45</v>
      </c>
      <c r="G199" s="8">
        <v>4372488.3927213484</v>
      </c>
      <c r="H199" s="8">
        <v>30059.883426973331</v>
      </c>
      <c r="I199" s="8">
        <v>4345444.2101715347</v>
      </c>
      <c r="J199" s="8">
        <v>1715558.0205198277</v>
      </c>
      <c r="K199" s="8">
        <v>2554687.8632031353</v>
      </c>
    </row>
    <row r="200" spans="1:12" x14ac:dyDescent="0.4">
      <c r="A200" s="6"/>
      <c r="B200" s="6"/>
      <c r="C200" s="6"/>
      <c r="D200" s="6"/>
      <c r="E200" s="6"/>
      <c r="F200" s="6">
        <v>45</v>
      </c>
      <c r="G200" s="8">
        <v>4255019.7071148567</v>
      </c>
      <c r="H200" s="8">
        <v>29987.872821575871</v>
      </c>
      <c r="I200" s="8">
        <v>4223096.3059094157</v>
      </c>
      <c r="J200" s="8">
        <v>1691389.9106918471</v>
      </c>
      <c r="K200" s="8">
        <v>2462831.1133274529</v>
      </c>
    </row>
    <row r="201" spans="1:12" x14ac:dyDescent="0.4">
      <c r="A201" s="6"/>
      <c r="B201" s="6"/>
      <c r="C201" s="6"/>
      <c r="D201" s="6"/>
      <c r="E201" s="6"/>
      <c r="F201" s="6">
        <v>51.5</v>
      </c>
      <c r="G201" s="8">
        <v>7380323.1604435286</v>
      </c>
      <c r="H201" s="8">
        <v>31537.481378504883</v>
      </c>
      <c r="I201" s="8">
        <v>7345992.1584850606</v>
      </c>
      <c r="J201" s="8">
        <v>2565245.065502929</v>
      </c>
      <c r="K201" s="8">
        <v>4698066.1348715583</v>
      </c>
    </row>
    <row r="202" spans="1:12" x14ac:dyDescent="0.4">
      <c r="A202" s="6"/>
      <c r="B202" s="6"/>
      <c r="C202" s="6"/>
      <c r="D202" s="6"/>
      <c r="E202" s="6"/>
      <c r="F202" s="6">
        <v>51.5</v>
      </c>
      <c r="G202" s="8">
        <v>7978137.4485223852</v>
      </c>
      <c r="H202" s="8">
        <v>35126.774061544733</v>
      </c>
      <c r="I202" s="8">
        <v>7961367.1106763063</v>
      </c>
      <c r="J202" s="8">
        <v>2792969.1339874226</v>
      </c>
      <c r="K202" s="8">
        <v>5071823.0844624955</v>
      </c>
    </row>
    <row r="203" spans="1:12" x14ac:dyDescent="0.4">
      <c r="A203" s="6"/>
      <c r="B203" s="6"/>
      <c r="C203" s="6"/>
      <c r="D203" s="6"/>
      <c r="E203" s="6"/>
      <c r="F203" s="6">
        <v>51.5</v>
      </c>
      <c r="G203" s="8">
        <v>7341256.0149196712</v>
      </c>
      <c r="H203" s="8">
        <v>29975.407041619732</v>
      </c>
      <c r="I203" s="8">
        <v>7323919.5294980798</v>
      </c>
      <c r="J203" s="8">
        <v>2518639.8644330604</v>
      </c>
      <c r="K203" s="8">
        <v>4719538.8646000773</v>
      </c>
    </row>
    <row r="204" spans="1:12" x14ac:dyDescent="0.4">
      <c r="A204" s="6"/>
      <c r="B204" s="6"/>
      <c r="C204" s="6"/>
      <c r="D204" s="6"/>
      <c r="E204" s="6"/>
      <c r="F204" s="6">
        <v>68.25</v>
      </c>
      <c r="G204" s="8">
        <v>55282224.044079289</v>
      </c>
      <c r="H204" s="8">
        <v>970639.0907624088</v>
      </c>
      <c r="I204" s="8">
        <v>54350609.852761194</v>
      </c>
      <c r="J204" s="8">
        <v>23277674.233904026</v>
      </c>
      <c r="K204" s="8">
        <v>30863003.116385639</v>
      </c>
    </row>
    <row r="205" spans="1:12" x14ac:dyDescent="0.4">
      <c r="A205" s="6"/>
      <c r="B205" s="6"/>
      <c r="C205" s="6"/>
      <c r="D205" s="6"/>
      <c r="E205" s="6"/>
      <c r="F205" s="6">
        <v>68.25</v>
      </c>
      <c r="G205" s="8">
        <v>61364979.841484964</v>
      </c>
      <c r="H205" s="8">
        <v>1109973.1938138399</v>
      </c>
      <c r="I205" s="8">
        <v>60291898.66233322</v>
      </c>
      <c r="J205" s="8">
        <v>25905722.208988573</v>
      </c>
      <c r="K205" s="8">
        <v>34137241.61105828</v>
      </c>
    </row>
    <row r="206" spans="1:12" x14ac:dyDescent="0.4">
      <c r="A206" s="6"/>
      <c r="B206" s="6"/>
      <c r="C206" s="6"/>
      <c r="D206" s="6"/>
      <c r="E206" s="6"/>
      <c r="F206" s="6">
        <v>68.25</v>
      </c>
      <c r="G206" s="8">
        <v>54354912.32251548</v>
      </c>
      <c r="H206" s="8">
        <v>1043030.1229763478</v>
      </c>
      <c r="I206" s="8">
        <v>53313606.733588025</v>
      </c>
      <c r="J206" s="8">
        <v>22353485.517425828</v>
      </c>
      <c r="K206" s="8">
        <v>30734541.932659954</v>
      </c>
    </row>
    <row r="207" spans="1:12" x14ac:dyDescent="0.4">
      <c r="A207" s="6"/>
      <c r="B207" s="6"/>
      <c r="C207" s="6"/>
      <c r="D207" s="6"/>
      <c r="E207" s="6"/>
      <c r="F207" s="6">
        <v>73</v>
      </c>
      <c r="G207" s="8">
        <v>87001664.868718535</v>
      </c>
      <c r="H207" s="8">
        <v>2205754.2724170079</v>
      </c>
      <c r="I207" s="8">
        <v>84581822.910476312</v>
      </c>
      <c r="J207" s="8">
        <v>33404192.775534615</v>
      </c>
      <c r="K207" s="8">
        <v>50820213.832658537</v>
      </c>
    </row>
    <row r="208" spans="1:12" x14ac:dyDescent="0.4">
      <c r="A208" s="6"/>
      <c r="B208" s="6"/>
      <c r="C208" s="6"/>
      <c r="D208" s="6"/>
      <c r="E208" s="6"/>
      <c r="F208" s="6">
        <v>73</v>
      </c>
      <c r="G208" s="8">
        <v>75769692.758595213</v>
      </c>
      <c r="H208" s="8">
        <v>1845498.250978176</v>
      </c>
      <c r="I208" s="8">
        <v>74110334.327873439</v>
      </c>
      <c r="J208" s="8">
        <v>29789836.57017564</v>
      </c>
      <c r="K208" s="8">
        <v>43956438.910828263</v>
      </c>
    </row>
    <row r="209" spans="1:14" x14ac:dyDescent="0.4">
      <c r="A209" s="5"/>
      <c r="B209" s="6"/>
      <c r="C209" s="6"/>
      <c r="D209" s="6"/>
      <c r="E209" s="6"/>
      <c r="F209" s="6">
        <v>73</v>
      </c>
      <c r="G209" s="8">
        <v>73672699.245490327</v>
      </c>
      <c r="H209" s="8">
        <v>1742012.1755181309</v>
      </c>
      <c r="I209" s="8">
        <v>71905494.532482877</v>
      </c>
      <c r="J209" s="8">
        <v>27153337.507586684</v>
      </c>
      <c r="K209" s="8">
        <v>44518679.649934478</v>
      </c>
    </row>
    <row r="210" spans="1:14" x14ac:dyDescent="0.4">
      <c r="A210" s="1">
        <v>20170606</v>
      </c>
      <c r="B210" t="s">
        <v>16</v>
      </c>
      <c r="C210">
        <v>1335</v>
      </c>
      <c r="D210" t="s">
        <v>33</v>
      </c>
      <c r="E210">
        <v>1340</v>
      </c>
      <c r="F210">
        <v>0</v>
      </c>
      <c r="G210" s="2">
        <v>35140.413286050083</v>
      </c>
      <c r="H210" s="2">
        <v>184.07316548837539</v>
      </c>
      <c r="I210" s="2">
        <v>34951.532951839436</v>
      </c>
      <c r="J210" s="2">
        <v>21895.755450704477</v>
      </c>
      <c r="K210" s="2">
        <v>12706.766830865421</v>
      </c>
      <c r="L210" t="s">
        <v>57</v>
      </c>
      <c r="M210" s="3">
        <f>LINEST(LN(I220:I228),F220:F228,TRUE,FALSE)</f>
        <v>0.1040160335043885</v>
      </c>
      <c r="N210" s="3">
        <f>2*INDEX(LINEST(LN(I220:I228),F220:F228,TRUE,TRUE),2,1)</f>
        <v>1.4879233750643758E-2</v>
      </c>
    </row>
    <row r="211" spans="1:14" x14ac:dyDescent="0.4">
      <c r="F211">
        <v>26.750000000000004</v>
      </c>
      <c r="G211" s="2">
        <v>77134.910578279407</v>
      </c>
      <c r="H211" s="2">
        <v>696.78995951429567</v>
      </c>
      <c r="I211" s="2">
        <v>76438.120618765097</v>
      </c>
      <c r="J211" s="2">
        <v>39716.949267883851</v>
      </c>
      <c r="K211" s="2">
        <v>32323.189920145687</v>
      </c>
      <c r="L211" t="s">
        <v>58</v>
      </c>
      <c r="M211" s="3">
        <f>LINEST(LN(K220:K228),F220:F228,TRUE,FALSE)</f>
        <v>0.1160678248971119</v>
      </c>
      <c r="N211" s="3">
        <f>2*INDEX(LINEST(LN(K220:K228),F220:F228,TRUE,TRUE),2,1)</f>
        <v>1.5332844177051344E-2</v>
      </c>
    </row>
    <row r="212" spans="1:14" x14ac:dyDescent="0.4">
      <c r="F212">
        <v>26.750000000000004</v>
      </c>
      <c r="G212" s="2">
        <v>95523.092365815479</v>
      </c>
      <c r="H212" s="2">
        <v>511.24611905603166</v>
      </c>
      <c r="I212" s="2">
        <v>94981.942590901628</v>
      </c>
      <c r="J212" s="2">
        <v>48662.144098698722</v>
      </c>
      <c r="K212" s="2">
        <v>39937.317447238311</v>
      </c>
      <c r="L212" s="2"/>
    </row>
    <row r="213" spans="1:14" x14ac:dyDescent="0.4">
      <c r="F213">
        <v>26.750000000000004</v>
      </c>
      <c r="G213" s="2">
        <v>291214.97555091238</v>
      </c>
      <c r="H213" s="2">
        <v>2422.9483270434475</v>
      </c>
      <c r="I213" s="2">
        <v>288313.27495238988</v>
      </c>
      <c r="J213" s="2">
        <v>137606.09180430305</v>
      </c>
      <c r="K213" s="2">
        <v>143299.46147929961</v>
      </c>
    </row>
    <row r="214" spans="1:14" x14ac:dyDescent="0.4">
      <c r="F214">
        <v>44</v>
      </c>
      <c r="G214" s="2">
        <v>89927.890846651877</v>
      </c>
      <c r="H214" s="2">
        <v>1279.725111320977</v>
      </c>
      <c r="I214" s="2">
        <v>88585.167833032334</v>
      </c>
      <c r="J214" s="2">
        <v>38426.27232663711</v>
      </c>
      <c r="K214" s="2">
        <v>38997.326257772373</v>
      </c>
    </row>
    <row r="215" spans="1:14" x14ac:dyDescent="0.4">
      <c r="F215">
        <v>44</v>
      </c>
      <c r="G215" s="2">
        <v>79431.185235814206</v>
      </c>
      <c r="H215" s="2">
        <v>1048.9806560629431</v>
      </c>
      <c r="I215" s="2">
        <v>78363.329143900264</v>
      </c>
      <c r="J215" s="2">
        <v>29932.736508184815</v>
      </c>
      <c r="K215" s="2">
        <v>37838.248310394876</v>
      </c>
    </row>
    <row r="216" spans="1:14" x14ac:dyDescent="0.4">
      <c r="F216">
        <v>44</v>
      </c>
      <c r="G216" s="2">
        <v>80449.212574383389</v>
      </c>
      <c r="H216" s="2">
        <v>482.40035546049825</v>
      </c>
      <c r="I216" s="2">
        <v>79947.908757183512</v>
      </c>
      <c r="J216" s="2">
        <v>33241.883162236358</v>
      </c>
      <c r="K216" s="2">
        <v>34882.245399881998</v>
      </c>
    </row>
    <row r="217" spans="1:14" x14ac:dyDescent="0.4">
      <c r="F217">
        <v>52.5</v>
      </c>
      <c r="G217" s="2">
        <v>120064.70269615564</v>
      </c>
      <c r="H217" s="2">
        <v>1997.3327181830268</v>
      </c>
      <c r="I217" s="2">
        <v>117763.98706401676</v>
      </c>
      <c r="J217" s="2">
        <v>36215.815392737153</v>
      </c>
      <c r="K217" s="2">
        <v>62450.871683911922</v>
      </c>
    </row>
    <row r="218" spans="1:14" x14ac:dyDescent="0.4">
      <c r="F218">
        <v>52.5</v>
      </c>
      <c r="G218" s="2">
        <v>109518.93783990496</v>
      </c>
      <c r="H218" s="2">
        <v>1769.6576955905114</v>
      </c>
      <c r="I218" s="2">
        <v>107587.31835893539</v>
      </c>
      <c r="J218" s="2">
        <v>33750.551801524743</v>
      </c>
      <c r="K218" s="2">
        <v>56592.878477217433</v>
      </c>
    </row>
    <row r="219" spans="1:14" x14ac:dyDescent="0.4">
      <c r="F219">
        <v>52.5</v>
      </c>
      <c r="G219" s="2">
        <v>95229.875867312629</v>
      </c>
      <c r="H219" s="2">
        <v>919.96079186635484</v>
      </c>
      <c r="I219" s="2">
        <v>94262.120098650368</v>
      </c>
      <c r="J219" s="2">
        <v>30528.932058006918</v>
      </c>
      <c r="K219" s="2">
        <v>47550.977603653351</v>
      </c>
    </row>
    <row r="220" spans="1:14" x14ac:dyDescent="0.4">
      <c r="F220">
        <v>68.5</v>
      </c>
      <c r="G220" s="2">
        <v>259747.22877640405</v>
      </c>
      <c r="H220" s="2">
        <v>1765.3206056203733</v>
      </c>
      <c r="I220" s="2">
        <v>257783.02352542512</v>
      </c>
      <c r="J220" s="2">
        <v>90590.565393812736</v>
      </c>
      <c r="K220" s="2">
        <v>132786.76319705168</v>
      </c>
    </row>
    <row r="221" spans="1:14" x14ac:dyDescent="0.4">
      <c r="F221">
        <v>68.5</v>
      </c>
      <c r="G221" s="2">
        <v>187628.14055903052</v>
      </c>
      <c r="H221" s="2">
        <v>1264.4223057922536</v>
      </c>
      <c r="I221" s="2">
        <v>186295.86225600188</v>
      </c>
      <c r="J221" s="2">
        <v>50335.177761474173</v>
      </c>
      <c r="K221" s="2">
        <v>108015.17918571873</v>
      </c>
    </row>
    <row r="222" spans="1:14" x14ac:dyDescent="0.4">
      <c r="F222">
        <v>68.5</v>
      </c>
      <c r="G222" s="2">
        <v>281963.06279529794</v>
      </c>
      <c r="H222" s="2">
        <v>1250.7736596066852</v>
      </c>
      <c r="I222" s="2">
        <v>280600.67381356738</v>
      </c>
      <c r="J222" s="2">
        <v>116918.36237943439</v>
      </c>
      <c r="K222" s="2">
        <v>134797.48618396427</v>
      </c>
    </row>
    <row r="223" spans="1:14" x14ac:dyDescent="0.4">
      <c r="F223">
        <v>75.75</v>
      </c>
      <c r="G223" s="2">
        <v>767652.04201502132</v>
      </c>
      <c r="H223" s="2">
        <v>15771.018298146961</v>
      </c>
      <c r="I223" s="2">
        <v>751219.51831291802</v>
      </c>
      <c r="J223" s="2">
        <v>299505.85126853082</v>
      </c>
      <c r="K223" s="2">
        <v>434139.41349332745</v>
      </c>
    </row>
    <row r="224" spans="1:14" x14ac:dyDescent="0.4">
      <c r="F224">
        <v>75.75</v>
      </c>
      <c r="G224" s="2">
        <v>424805.77045717771</v>
      </c>
      <c r="H224" s="2">
        <v>11086.174621896907</v>
      </c>
      <c r="I224" s="2">
        <v>413212.53963965719</v>
      </c>
      <c r="J224" s="2">
        <v>172684.38994001923</v>
      </c>
      <c r="K224" s="2">
        <v>223254.2393575286</v>
      </c>
    </row>
    <row r="225" spans="1:14" x14ac:dyDescent="0.4">
      <c r="F225">
        <v>75.75</v>
      </c>
      <c r="G225" s="2">
        <v>396966.44135819055</v>
      </c>
      <c r="H225" s="2">
        <v>9371.5346835251512</v>
      </c>
      <c r="I225" s="2">
        <v>386916.46918579482</v>
      </c>
      <c r="J225" s="2">
        <v>172475.0942389117</v>
      </c>
      <c r="K225" s="2">
        <v>200165.55129514489</v>
      </c>
    </row>
    <row r="226" spans="1:14" x14ac:dyDescent="0.4">
      <c r="F226">
        <v>93.5</v>
      </c>
      <c r="G226" s="2">
        <v>3031164.0678142151</v>
      </c>
      <c r="H226" s="2">
        <v>61746.244216133877</v>
      </c>
      <c r="I226" s="2">
        <v>2967909.6663656887</v>
      </c>
      <c r="J226" s="2">
        <v>823676.74058423925</v>
      </c>
      <c r="K226" s="2">
        <v>2108206.4977600914</v>
      </c>
    </row>
    <row r="227" spans="1:14" x14ac:dyDescent="0.4">
      <c r="F227">
        <v>93.5</v>
      </c>
      <c r="G227" s="2">
        <v>3680817.7898329571</v>
      </c>
      <c r="H227" s="2">
        <v>77122.270541338701</v>
      </c>
      <c r="I227" s="2">
        <v>3601930.0304649151</v>
      </c>
      <c r="J227" s="2">
        <v>1081965.0110614209</v>
      </c>
      <c r="K227" s="2">
        <v>2484833.3224837324</v>
      </c>
    </row>
    <row r="228" spans="1:14" x14ac:dyDescent="0.4">
      <c r="F228">
        <v>93.5</v>
      </c>
      <c r="G228" s="2">
        <v>3092173.5139876171</v>
      </c>
      <c r="H228" s="2">
        <v>66667.356309571434</v>
      </c>
      <c r="I228" s="2">
        <v>3024081.7963520568</v>
      </c>
      <c r="J228" s="2">
        <v>882873.37365588429</v>
      </c>
      <c r="K228" s="2">
        <v>2110479.089181127</v>
      </c>
    </row>
    <row r="229" spans="1:14" x14ac:dyDescent="0.4">
      <c r="A229" s="1">
        <v>20170606</v>
      </c>
      <c r="B229" t="s">
        <v>16</v>
      </c>
      <c r="C229">
        <v>2226</v>
      </c>
      <c r="D229" t="s">
        <v>28</v>
      </c>
      <c r="E229">
        <v>1340</v>
      </c>
      <c r="F229">
        <v>0</v>
      </c>
      <c r="G229" s="2">
        <v>37054.059980301012</v>
      </c>
      <c r="H229" s="2">
        <v>185.65268059741439</v>
      </c>
      <c r="I229" s="2">
        <v>36832.902085901071</v>
      </c>
      <c r="J229" s="2">
        <v>23306.667741890022</v>
      </c>
      <c r="K229" s="2">
        <v>13173.030679054182</v>
      </c>
      <c r="L229" t="s">
        <v>59</v>
      </c>
      <c r="M229" s="3">
        <f>LINEST(LN(I233:I247),F233:F247,TRUE,FALSE)</f>
        <v>0.12096076048241627</v>
      </c>
      <c r="N229" s="3">
        <f>2*INDEX(LINEST(LN(I233:I247),F233:F247,TRUE,TRUE),2,1)</f>
        <v>3.3135338366795252E-3</v>
      </c>
    </row>
    <row r="230" spans="1:14" x14ac:dyDescent="0.4">
      <c r="F230">
        <v>19.75</v>
      </c>
      <c r="G230" s="2">
        <v>123918.09946169492</v>
      </c>
      <c r="H230" s="2">
        <v>530.54306161409045</v>
      </c>
      <c r="I230" s="2">
        <v>123317.67175553262</v>
      </c>
      <c r="J230" s="2">
        <v>68788.616882449351</v>
      </c>
      <c r="K230" s="2">
        <v>45714.128108054516</v>
      </c>
      <c r="L230" t="s">
        <v>60</v>
      </c>
      <c r="M230" s="3">
        <f>LINEST(LN(K233:K247),F233:F247,TRUE,FALSE)</f>
        <v>0.1244859668437366</v>
      </c>
      <c r="N230" s="3">
        <f>2*INDEX(LINEST(LN(K233:K247),F233:F247,TRUE,TRUE),2,1)</f>
        <v>6.3994752320421303E-3</v>
      </c>
    </row>
    <row r="231" spans="1:14" x14ac:dyDescent="0.4">
      <c r="F231">
        <v>19.75</v>
      </c>
      <c r="G231" s="2">
        <v>99420.712954547547</v>
      </c>
      <c r="H231" s="2">
        <v>224.38575070154016</v>
      </c>
      <c r="I231" s="2">
        <v>99148.843823029296</v>
      </c>
      <c r="J231" s="2">
        <v>55032.72834099902</v>
      </c>
      <c r="K231" s="2">
        <v>38882.666576902164</v>
      </c>
    </row>
    <row r="232" spans="1:14" x14ac:dyDescent="0.4">
      <c r="F232">
        <v>19.75</v>
      </c>
      <c r="G232" s="2">
        <v>101557.75230538943</v>
      </c>
      <c r="H232" s="2">
        <v>285.63265594929993</v>
      </c>
      <c r="I232" s="2">
        <v>101272.11964944015</v>
      </c>
      <c r="J232" s="2">
        <v>56156.224399450599</v>
      </c>
      <c r="K232" s="2">
        <v>41309.797050660527</v>
      </c>
    </row>
    <row r="233" spans="1:14" x14ac:dyDescent="0.4">
      <c r="F233">
        <v>26.750000000000004</v>
      </c>
      <c r="G233" s="2">
        <v>164053.08585143296</v>
      </c>
      <c r="H233" s="2">
        <v>293.71587937263735</v>
      </c>
      <c r="I233" s="2">
        <v>163726.46145773015</v>
      </c>
      <c r="J233" s="2">
        <v>84264.817855540125</v>
      </c>
      <c r="K233" s="2">
        <v>73068.017112088564</v>
      </c>
      <c r="L233" s="2"/>
    </row>
    <row r="234" spans="1:14" x14ac:dyDescent="0.4">
      <c r="F234">
        <v>26.750000000000004</v>
      </c>
      <c r="G234" s="2">
        <v>182638.9557061567</v>
      </c>
      <c r="H234" s="2">
        <v>165.41265411797153</v>
      </c>
      <c r="I234" s="2">
        <v>182431.21061153509</v>
      </c>
      <c r="J234" s="2">
        <v>97182.659238932101</v>
      </c>
      <c r="K234" s="2">
        <v>78304.242885090222</v>
      </c>
    </row>
    <row r="235" spans="1:14" x14ac:dyDescent="0.4">
      <c r="F235">
        <v>26.750000000000004</v>
      </c>
      <c r="G235" s="2">
        <v>174982.20362314468</v>
      </c>
      <c r="H235" s="2">
        <v>180.885044247358</v>
      </c>
      <c r="I235" s="2">
        <v>174801.31857889731</v>
      </c>
      <c r="J235" s="2">
        <v>91749.242548753231</v>
      </c>
      <c r="K235" s="2">
        <v>77996.448699624889</v>
      </c>
    </row>
    <row r="236" spans="1:14" x14ac:dyDescent="0.4">
      <c r="F236">
        <v>44</v>
      </c>
      <c r="G236" s="2">
        <v>1731282.3960774203</v>
      </c>
      <c r="H236" s="2">
        <v>7161.183602046397</v>
      </c>
      <c r="I236" s="2">
        <v>1723467.5493771106</v>
      </c>
      <c r="J236" s="2">
        <v>726547.00051683723</v>
      </c>
      <c r="K236" s="2">
        <v>959736.66182751267</v>
      </c>
    </row>
    <row r="237" spans="1:14" x14ac:dyDescent="0.4">
      <c r="F237">
        <v>44</v>
      </c>
      <c r="G237" s="2">
        <v>1874564.3820454921</v>
      </c>
      <c r="H237" s="2">
        <v>7078.1872384269464</v>
      </c>
      <c r="I237" s="2">
        <v>1867070.8661621895</v>
      </c>
      <c r="J237" s="2">
        <v>775349.11419617001</v>
      </c>
      <c r="K237" s="2">
        <v>1054458.2923204598</v>
      </c>
    </row>
    <row r="238" spans="1:14" x14ac:dyDescent="0.4">
      <c r="F238">
        <v>44</v>
      </c>
      <c r="G238" s="2">
        <v>1821395.6039331143</v>
      </c>
      <c r="H238" s="2">
        <v>4234.7256405346316</v>
      </c>
      <c r="I238" s="2">
        <v>1816746.9826136902</v>
      </c>
      <c r="J238" s="2">
        <v>742703.08968998224</v>
      </c>
      <c r="K238" s="2">
        <v>1039298.2041730945</v>
      </c>
    </row>
    <row r="239" spans="1:14" x14ac:dyDescent="0.4">
      <c r="F239">
        <v>52.5</v>
      </c>
      <c r="G239" s="2">
        <v>4510096.4978020117</v>
      </c>
      <c r="H239" s="2">
        <v>43853.564951842578</v>
      </c>
      <c r="I239" s="2">
        <v>4463616.1408463027</v>
      </c>
      <c r="J239" s="2">
        <v>1511467.9246776409</v>
      </c>
      <c r="K239" s="2">
        <v>2883070.2283847411</v>
      </c>
    </row>
    <row r="240" spans="1:14" x14ac:dyDescent="0.4">
      <c r="F240">
        <v>52.5</v>
      </c>
      <c r="G240" s="2">
        <v>4487152.2629691949</v>
      </c>
      <c r="H240" s="2">
        <v>22698.340644805245</v>
      </c>
      <c r="I240" s="2">
        <v>4463453.5153310783</v>
      </c>
      <c r="J240" s="2">
        <v>1524360.3780328643</v>
      </c>
      <c r="K240" s="2">
        <v>2880620.2403301331</v>
      </c>
    </row>
    <row r="241" spans="1:14" x14ac:dyDescent="0.4">
      <c r="F241">
        <v>52.5</v>
      </c>
      <c r="G241" s="2">
        <v>5032292.3885041131</v>
      </c>
      <c r="H241" s="2">
        <v>31693.529517026971</v>
      </c>
      <c r="I241" s="2">
        <v>4998753.8220760599</v>
      </c>
      <c r="J241" s="2">
        <v>1714201.6737347743</v>
      </c>
      <c r="K241" s="2">
        <v>3200126.902821268</v>
      </c>
    </row>
    <row r="242" spans="1:14" x14ac:dyDescent="0.4">
      <c r="F242">
        <v>68.5</v>
      </c>
      <c r="G242" s="2">
        <v>28622817.450876802</v>
      </c>
      <c r="H242" s="2">
        <v>218055.95642982642</v>
      </c>
      <c r="I242" s="2">
        <v>28390019.055988479</v>
      </c>
      <c r="J242" s="2">
        <v>12518225.896628113</v>
      </c>
      <c r="K242" s="2">
        <v>15696922.987970604</v>
      </c>
    </row>
    <row r="243" spans="1:14" x14ac:dyDescent="0.4">
      <c r="F243">
        <v>68.5</v>
      </c>
      <c r="G243" s="2">
        <v>28197877.439353526</v>
      </c>
      <c r="H243" s="2">
        <v>176561.5001583311</v>
      </c>
      <c r="I243" s="2">
        <v>28009135.255732901</v>
      </c>
      <c r="J243" s="2">
        <v>12273142.951005768</v>
      </c>
      <c r="K243" s="2">
        <v>15543689.116976062</v>
      </c>
    </row>
    <row r="244" spans="1:14" x14ac:dyDescent="0.4">
      <c r="F244">
        <v>68.5</v>
      </c>
      <c r="G244" s="2">
        <v>31558486.463158023</v>
      </c>
      <c r="H244" s="2">
        <v>186743.14983087534</v>
      </c>
      <c r="I244" s="2">
        <v>31359493.417583875</v>
      </c>
      <c r="J244" s="2">
        <v>13967168.87651404</v>
      </c>
      <c r="K244" s="2">
        <v>17185608.568924882</v>
      </c>
    </row>
    <row r="245" spans="1:14" x14ac:dyDescent="0.4">
      <c r="F245">
        <v>72.5</v>
      </c>
      <c r="G245" s="2">
        <v>44798404.293815255</v>
      </c>
      <c r="H245" s="2">
        <v>23077.384342302739</v>
      </c>
      <c r="I245" s="2">
        <v>44770809.875986606</v>
      </c>
      <c r="J245" s="2">
        <v>20076052.581569374</v>
      </c>
      <c r="K245" s="2">
        <v>24068587.485214058</v>
      </c>
    </row>
    <row r="246" spans="1:14" x14ac:dyDescent="0.4">
      <c r="F246">
        <v>72.5</v>
      </c>
      <c r="G246" s="2">
        <v>46983608.878286444</v>
      </c>
      <c r="H246" s="2">
        <v>43378.393541386125</v>
      </c>
      <c r="I246" s="2">
        <v>46931686.073570915</v>
      </c>
      <c r="J246" s="2">
        <v>21932474.136520837</v>
      </c>
      <c r="K246" s="2">
        <v>24401681.842097968</v>
      </c>
    </row>
    <row r="247" spans="1:14" x14ac:dyDescent="0.4">
      <c r="F247">
        <v>72.5</v>
      </c>
      <c r="G247" s="2">
        <v>47804328.557521544</v>
      </c>
      <c r="H247" s="2">
        <v>41703.142318868588</v>
      </c>
      <c r="I247" s="2">
        <v>47762625.415202685</v>
      </c>
      <c r="J247" s="2">
        <v>21584454.860728439</v>
      </c>
      <c r="K247" s="2">
        <v>25697869.673418466</v>
      </c>
    </row>
    <row r="248" spans="1:14" x14ac:dyDescent="0.4">
      <c r="A248" s="1">
        <v>20180810</v>
      </c>
      <c r="B248" t="s">
        <v>61</v>
      </c>
      <c r="C248">
        <v>1335</v>
      </c>
      <c r="D248" t="s">
        <v>33</v>
      </c>
      <c r="E248">
        <v>1340</v>
      </c>
      <c r="F248">
        <v>0</v>
      </c>
      <c r="G248" s="2">
        <v>37200.969223037442</v>
      </c>
      <c r="H248" s="2">
        <v>226.72685680759085</v>
      </c>
      <c r="I248" s="2">
        <v>36970.876926318997</v>
      </c>
      <c r="J248" s="2">
        <v>21934.539980124344</v>
      </c>
      <c r="K248" s="2">
        <v>14810.399899056967</v>
      </c>
      <c r="L248" t="s">
        <v>62</v>
      </c>
      <c r="M248" s="3">
        <f>LINEST(LN(I249:I263),F249:F263,TRUE,FALSE)</f>
        <v>0.10440660361307857</v>
      </c>
      <c r="N248" s="3">
        <f>2*INDEX(LINEST(LN(I249:I263),F249:F263,TRUE,TRUE),2,1)</f>
        <v>9.0927468375616317E-3</v>
      </c>
    </row>
    <row r="249" spans="1:14" x14ac:dyDescent="0.4">
      <c r="F249">
        <v>48</v>
      </c>
      <c r="G249" s="2">
        <v>159371.89829978961</v>
      </c>
      <c r="H249" s="2">
        <v>33960.479765010008</v>
      </c>
      <c r="I249" s="2">
        <v>125263.06606182481</v>
      </c>
      <c r="J249" s="2">
        <v>38822.523662131622</v>
      </c>
      <c r="K249" s="2">
        <v>72470.701413587638</v>
      </c>
      <c r="L249" t="s">
        <v>41</v>
      </c>
      <c r="M249" s="3">
        <f>LINEST(LN(K249:K263),F249:F263,TRUE,FALSE)</f>
        <v>0.10395702894904206</v>
      </c>
      <c r="N249" s="3">
        <f>2*INDEX(LINEST(LN(K249:K263),F249:F263,TRUE,TRUE),2,1)</f>
        <v>1.0906124354822227E-2</v>
      </c>
    </row>
    <row r="250" spans="1:14" x14ac:dyDescent="0.4">
      <c r="F250">
        <v>48</v>
      </c>
      <c r="G250" s="2">
        <v>150733.17862962771</v>
      </c>
      <c r="H250" s="2">
        <v>34438.990793983183</v>
      </c>
      <c r="I250" s="2">
        <v>116141.95907740762</v>
      </c>
      <c r="J250" s="2">
        <v>36141.168762324036</v>
      </c>
      <c r="K250" s="2">
        <v>71173.597803471785</v>
      </c>
      <c r="L250" t="s">
        <v>63</v>
      </c>
      <c r="M250" s="3">
        <f>LINEST(LN(I249:I261),F249:F261,TRUE,FALSE)</f>
        <v>0.10838857916046561</v>
      </c>
      <c r="N250" s="3">
        <f>2*INDEX(LINEST(LN(I251:I265),F251:F265,TRUE,TRUE),2,1)</f>
        <v>1.3786075114718849E-2</v>
      </c>
    </row>
    <row r="251" spans="1:14" x14ac:dyDescent="0.4">
      <c r="F251">
        <v>48</v>
      </c>
      <c r="G251" s="2">
        <v>156505.36305988976</v>
      </c>
      <c r="H251" s="2">
        <v>31382.579760456643</v>
      </c>
      <c r="I251" s="2">
        <v>125008.23606138011</v>
      </c>
      <c r="J251" s="2">
        <v>37274.568455748908</v>
      </c>
      <c r="K251" s="2">
        <v>71796.055669270791</v>
      </c>
      <c r="L251" t="s">
        <v>41</v>
      </c>
      <c r="M251" s="3">
        <f>LINEST(LN(K249:K261),F249:F261,TRUE,FALSE)</f>
        <v>0.10776046703145903</v>
      </c>
      <c r="N251" s="3">
        <f>2*INDEX(LINEST(LN(I249:I263),F249:F263,TRUE,TRUE),2,1)</f>
        <v>9.0927468375616317E-3</v>
      </c>
    </row>
    <row r="252" spans="1:14" x14ac:dyDescent="0.4">
      <c r="F252">
        <v>68</v>
      </c>
      <c r="G252" s="2">
        <v>448375.75176572276</v>
      </c>
      <c r="H252" s="2">
        <v>49329.274171694029</v>
      </c>
      <c r="I252" s="2">
        <v>398727.45078340307</v>
      </c>
      <c r="J252" s="2">
        <v>189553.35469966795</v>
      </c>
      <c r="K252" s="2">
        <v>186060.61333399193</v>
      </c>
      <c r="L252" s="2"/>
    </row>
    <row r="253" spans="1:14" x14ac:dyDescent="0.4">
      <c r="F253">
        <v>68</v>
      </c>
      <c r="G253" s="2">
        <v>468446.94091621233</v>
      </c>
      <c r="H253" s="2">
        <v>54252.64686341583</v>
      </c>
      <c r="I253" s="2">
        <v>413862.8354983133</v>
      </c>
      <c r="J253" s="2">
        <v>208848.74916636542</v>
      </c>
      <c r="K253" s="2">
        <v>187237.3729190249</v>
      </c>
      <c r="L253" s="2"/>
    </row>
    <row r="254" spans="1:14" x14ac:dyDescent="0.4">
      <c r="F254">
        <v>75.5</v>
      </c>
      <c r="G254" s="2">
        <v>3329413.5092172609</v>
      </c>
      <c r="H254" s="2">
        <v>115978.67326640531</v>
      </c>
      <c r="I254" s="2">
        <v>3212404.8867652449</v>
      </c>
      <c r="J254" s="2">
        <v>1038017.6295725816</v>
      </c>
      <c r="K254" s="2">
        <v>2121563.1663304614</v>
      </c>
    </row>
    <row r="255" spans="1:14" x14ac:dyDescent="0.4">
      <c r="F255">
        <v>75.5</v>
      </c>
      <c r="G255" s="2">
        <v>2980648.3122247928</v>
      </c>
      <c r="H255" s="2">
        <v>106743.62912949116</v>
      </c>
      <c r="I255" s="2">
        <v>2872721.5612880397</v>
      </c>
      <c r="J255" s="2">
        <v>950475.81496410712</v>
      </c>
      <c r="K255" s="2">
        <v>1876506.4342647956</v>
      </c>
    </row>
    <row r="256" spans="1:14" x14ac:dyDescent="0.4">
      <c r="F256">
        <v>91</v>
      </c>
      <c r="G256" s="2">
        <v>8921118.1275145169</v>
      </c>
      <c r="H256" s="2">
        <v>281722.26150034613</v>
      </c>
      <c r="I256" s="2">
        <v>8638494.3037298955</v>
      </c>
      <c r="J256" s="2">
        <v>2841822.2642673277</v>
      </c>
      <c r="K256" s="2">
        <v>5756928.3566596257</v>
      </c>
    </row>
    <row r="257" spans="1:14" x14ac:dyDescent="0.4">
      <c r="F257">
        <v>91</v>
      </c>
      <c r="G257" s="2">
        <v>9322081.1638376154</v>
      </c>
      <c r="H257" s="2">
        <v>294438.91311344254</v>
      </c>
      <c r="I257" s="2">
        <v>9026549.0359825213</v>
      </c>
      <c r="J257" s="2">
        <v>3020339.4166494356</v>
      </c>
      <c r="K257" s="2">
        <v>5963712.6992469179</v>
      </c>
    </row>
    <row r="258" spans="1:14" x14ac:dyDescent="0.4">
      <c r="F258">
        <v>99.5</v>
      </c>
      <c r="G258" s="2">
        <v>37851201.150521129</v>
      </c>
      <c r="H258" s="2">
        <v>984258.61444428947</v>
      </c>
      <c r="I258" s="2">
        <v>36861544.396535955</v>
      </c>
      <c r="J258" s="2">
        <v>17131500.207294956</v>
      </c>
      <c r="K258" s="2">
        <v>19457550.628235407</v>
      </c>
    </row>
    <row r="259" spans="1:14" x14ac:dyDescent="0.4">
      <c r="F259">
        <v>99.5</v>
      </c>
      <c r="G259" s="2">
        <v>25636686.263870839</v>
      </c>
      <c r="H259" s="2">
        <v>794909.44085368013</v>
      </c>
      <c r="I259" s="2">
        <v>24837911.399130613</v>
      </c>
      <c r="J259" s="2">
        <v>11741548.530667191</v>
      </c>
      <c r="K259" s="2">
        <v>12981684.452868868</v>
      </c>
    </row>
    <row r="260" spans="1:14" x14ac:dyDescent="0.4">
      <c r="F260">
        <v>107.49999999999999</v>
      </c>
      <c r="G260" s="2">
        <v>68412443.837905854</v>
      </c>
      <c r="H260" s="2">
        <v>1340649.9590545383</v>
      </c>
      <c r="I260" s="2">
        <v>67063259.831328005</v>
      </c>
      <c r="J260" s="2">
        <v>25976591.376925439</v>
      </c>
      <c r="K260" s="2">
        <v>37307438.960305862</v>
      </c>
    </row>
    <row r="261" spans="1:14" x14ac:dyDescent="0.4">
      <c r="F261">
        <v>107.49999999999999</v>
      </c>
      <c r="G261" s="2">
        <v>69327256.876508713</v>
      </c>
      <c r="H261" s="2">
        <v>1483982.6032539979</v>
      </c>
      <c r="I261" s="2">
        <v>67832161.801626652</v>
      </c>
      <c r="J261" s="2">
        <v>31189798.091707505</v>
      </c>
      <c r="K261" s="2">
        <v>33462742.536926288</v>
      </c>
    </row>
    <row r="262" spans="1:14" x14ac:dyDescent="0.4">
      <c r="F262">
        <v>115.74999999999999</v>
      </c>
      <c r="G262" s="2">
        <v>104602651.08252335</v>
      </c>
      <c r="H262" s="2">
        <v>2608084.6908104923</v>
      </c>
      <c r="I262" s="2">
        <v>101991734.98074093</v>
      </c>
      <c r="J262" s="2">
        <v>40902414.891570158</v>
      </c>
      <c r="K262" s="2">
        <v>59890269.34238138</v>
      </c>
    </row>
    <row r="263" spans="1:14" x14ac:dyDescent="0.4">
      <c r="F263">
        <v>115.74999999999999</v>
      </c>
      <c r="G263" s="2">
        <v>84813925.04753688</v>
      </c>
      <c r="H263" s="2">
        <v>1692717.554793518</v>
      </c>
      <c r="I263" s="2">
        <v>83113407.864987984</v>
      </c>
      <c r="J263" s="2">
        <v>37073925.260956839</v>
      </c>
      <c r="K263" s="2">
        <v>45418020.821794093</v>
      </c>
    </row>
    <row r="264" spans="1:14" x14ac:dyDescent="0.4">
      <c r="A264" s="1">
        <v>20180810</v>
      </c>
      <c r="B264" t="s">
        <v>61</v>
      </c>
      <c r="C264">
        <v>2349</v>
      </c>
      <c r="D264" t="s">
        <v>64</v>
      </c>
      <c r="E264">
        <v>1340</v>
      </c>
      <c r="F264">
        <v>0</v>
      </c>
      <c r="G264" s="2">
        <v>35152.620447860674</v>
      </c>
      <c r="H264" s="2">
        <v>244.26417823010462</v>
      </c>
      <c r="I264" s="2">
        <v>34905.072985374194</v>
      </c>
      <c r="J264" s="2">
        <v>19743.864590815479</v>
      </c>
      <c r="K264" s="2">
        <v>14955.586959740673</v>
      </c>
      <c r="L264" t="s">
        <v>65</v>
      </c>
      <c r="M264" s="3">
        <f>LINEST(LN(I265:I275),F265:F275,TRUE,FALSE)</f>
        <v>0.10837208159239972</v>
      </c>
      <c r="N264" s="3">
        <f>2*INDEX(LINEST(LN(I265:I275),F265:F275,TRUE,TRUE),2,1)</f>
        <v>9.6165705338578378E-3</v>
      </c>
    </row>
    <row r="265" spans="1:14" x14ac:dyDescent="0.4">
      <c r="F265">
        <v>48</v>
      </c>
      <c r="G265" s="2">
        <v>426428.4572368465</v>
      </c>
      <c r="H265" s="2">
        <v>67909.565952969686</v>
      </c>
      <c r="I265" s="2">
        <v>358237.86087230028</v>
      </c>
      <c r="J265" s="2">
        <v>178339.81502817461</v>
      </c>
      <c r="K265" s="2">
        <v>174454.40042415046</v>
      </c>
      <c r="L265" t="s">
        <v>41</v>
      </c>
      <c r="M265" s="3">
        <f>LINEST(LN(K265:K275),F265:F275,TRUE,FALSE)</f>
        <v>0.11430041909414136</v>
      </c>
      <c r="N265" s="3">
        <f>2*INDEX(LINEST(LN(K265:K275),F265:F275,TRUE,TRUE),2,1)</f>
        <v>1.211454531812633E-2</v>
      </c>
    </row>
    <row r="266" spans="1:14" x14ac:dyDescent="0.4">
      <c r="F266">
        <v>48</v>
      </c>
      <c r="G266" s="2">
        <v>421155.21247769316</v>
      </c>
      <c r="H266" s="2">
        <v>69655.46266590395</v>
      </c>
      <c r="I266" s="2">
        <v>351325.76021207217</v>
      </c>
      <c r="J266" s="2">
        <v>174937.04980892167</v>
      </c>
      <c r="K266" s="2">
        <v>169590.05731126427</v>
      </c>
      <c r="L266" s="13"/>
      <c r="M266" s="14"/>
      <c r="N266" s="14"/>
    </row>
    <row r="267" spans="1:14" x14ac:dyDescent="0.4">
      <c r="F267">
        <v>48</v>
      </c>
      <c r="G267" s="2">
        <v>350023.2124543541</v>
      </c>
      <c r="H267" s="2">
        <v>59612.146608994401</v>
      </c>
      <c r="I267" s="2">
        <v>290130.07378776988</v>
      </c>
      <c r="J267" s="2">
        <v>137903.74316503096</v>
      </c>
      <c r="K267" s="2">
        <v>148220.33992359569</v>
      </c>
    </row>
    <row r="268" spans="1:14" x14ac:dyDescent="0.4">
      <c r="F268">
        <v>68</v>
      </c>
      <c r="G268" s="2">
        <v>4256733.5061399154</v>
      </c>
      <c r="H268" s="2">
        <v>141828.82009293401</v>
      </c>
      <c r="I268" s="2">
        <v>4114519.6960725137</v>
      </c>
      <c r="J268" s="2">
        <v>1266207.6761147361</v>
      </c>
      <c r="K268" s="2">
        <v>2810874.0248033246</v>
      </c>
    </row>
    <row r="269" spans="1:14" x14ac:dyDescent="0.4">
      <c r="F269">
        <v>68</v>
      </c>
      <c r="G269" s="2">
        <v>3904011.5031040898</v>
      </c>
      <c r="H269" s="2">
        <v>137916.39045368531</v>
      </c>
      <c r="I269" s="2">
        <v>3765698.660590522</v>
      </c>
      <c r="J269" s="2">
        <v>1201046.0573634657</v>
      </c>
      <c r="K269" s="2">
        <v>2534070.45329209</v>
      </c>
    </row>
    <row r="270" spans="1:14" x14ac:dyDescent="0.4">
      <c r="F270">
        <v>75.5</v>
      </c>
      <c r="G270" s="2">
        <v>13427665.747767925</v>
      </c>
      <c r="H270" s="2">
        <v>623005.2767308373</v>
      </c>
      <c r="I270" s="2">
        <v>12802134.660883067</v>
      </c>
      <c r="J270" s="2">
        <v>3869126.5077436017</v>
      </c>
      <c r="K270" s="2">
        <v>8867074.6863241438</v>
      </c>
    </row>
    <row r="271" spans="1:14" x14ac:dyDescent="0.4">
      <c r="F271">
        <v>75.5</v>
      </c>
      <c r="G271" s="2">
        <v>14358994.924512889</v>
      </c>
      <c r="H271" s="2">
        <v>645785.6120416068</v>
      </c>
      <c r="I271" s="2">
        <v>13711703.920099251</v>
      </c>
      <c r="J271" s="2">
        <v>4255640.8329591639</v>
      </c>
      <c r="K271" s="2">
        <v>9386687.9777671546</v>
      </c>
    </row>
    <row r="272" spans="1:14" x14ac:dyDescent="0.4">
      <c r="F272">
        <v>91</v>
      </c>
      <c r="G272" s="2">
        <v>38617205.031241849</v>
      </c>
      <c r="H272" s="2">
        <v>2023417.6758141695</v>
      </c>
      <c r="I272" s="2">
        <v>36592314.443614922</v>
      </c>
      <c r="J272" s="2">
        <v>13651145.241805822</v>
      </c>
      <c r="K272" s="2">
        <v>22694111.071663797</v>
      </c>
    </row>
    <row r="273" spans="1:14" x14ac:dyDescent="0.4">
      <c r="F273">
        <v>91</v>
      </c>
      <c r="G273" s="2">
        <v>40478135.770710006</v>
      </c>
      <c r="H273" s="2">
        <v>2231022.5474194088</v>
      </c>
      <c r="I273" s="2">
        <v>38243041.736016683</v>
      </c>
      <c r="J273" s="2">
        <v>13974448.728435451</v>
      </c>
      <c r="K273" s="2">
        <v>24071874.277091697</v>
      </c>
    </row>
    <row r="274" spans="1:14" x14ac:dyDescent="0.4">
      <c r="F274">
        <v>99.5</v>
      </c>
      <c r="G274" s="2">
        <v>94810811.39498879</v>
      </c>
      <c r="H274" s="2">
        <v>4321391.2908468638</v>
      </c>
      <c r="I274" s="2">
        <v>90473981.650456697</v>
      </c>
      <c r="J274" s="2">
        <v>26360513.491936132</v>
      </c>
      <c r="K274" s="2">
        <v>63613681.495548524</v>
      </c>
    </row>
    <row r="275" spans="1:14" x14ac:dyDescent="0.4">
      <c r="F275">
        <v>99.5</v>
      </c>
      <c r="G275" s="2">
        <v>86717849.840529278</v>
      </c>
      <c r="H275" s="2">
        <v>4491682.7994609522</v>
      </c>
      <c r="I275" s="2">
        <v>82218730.881300628</v>
      </c>
      <c r="J275" s="2">
        <v>24207130.389208965</v>
      </c>
      <c r="K275" s="2">
        <v>57532083.692918614</v>
      </c>
    </row>
    <row r="276" spans="1:14" x14ac:dyDescent="0.4">
      <c r="F276">
        <v>115.74999999999999</v>
      </c>
      <c r="G276" s="2">
        <v>130842640.61091486</v>
      </c>
      <c r="H276" s="2">
        <v>6055825.6519398363</v>
      </c>
      <c r="I276" s="2">
        <v>124768390.00807545</v>
      </c>
      <c r="J276" s="2">
        <v>24553834.151546288</v>
      </c>
      <c r="K276" s="2">
        <v>98828684.72008352</v>
      </c>
    </row>
    <row r="277" spans="1:14" x14ac:dyDescent="0.4">
      <c r="F277">
        <v>115.74999999999999</v>
      </c>
      <c r="G277" s="2">
        <v>129540750.68953443</v>
      </c>
      <c r="H277" s="2">
        <v>5740661.3189764526</v>
      </c>
      <c r="I277" s="2">
        <v>123794127.98049079</v>
      </c>
      <c r="J277" s="2">
        <v>24105326.70245092</v>
      </c>
      <c r="K277" s="2">
        <v>98488516.17659688</v>
      </c>
    </row>
    <row r="278" spans="1:14" x14ac:dyDescent="0.4">
      <c r="A278" s="1">
        <v>20190215</v>
      </c>
      <c r="B278" t="s">
        <v>16</v>
      </c>
      <c r="C278">
        <v>1335</v>
      </c>
      <c r="D278" t="s">
        <v>33</v>
      </c>
      <c r="E278">
        <v>1340</v>
      </c>
      <c r="F278">
        <v>0</v>
      </c>
      <c r="G278" s="2">
        <v>37190.310804199078</v>
      </c>
      <c r="H278" s="2">
        <v>165.76557374265587</v>
      </c>
      <c r="I278" s="2">
        <v>37024.545230456417</v>
      </c>
      <c r="J278" s="2">
        <v>19731.605820428704</v>
      </c>
      <c r="K278" s="2">
        <v>17172.843123747622</v>
      </c>
      <c r="L278" t="s">
        <v>66</v>
      </c>
      <c r="M278" s="3">
        <f>LINEST(LN(I281:I294),F281:F294,TRUE,FALSE)</f>
        <v>9.7779338831973775E-2</v>
      </c>
      <c r="N278" s="3">
        <f>2*INDEX(LINEST(LN(I281:I294),F281:F294,TRUE,TRUE),2,1)</f>
        <v>8.823734927552682E-3</v>
      </c>
    </row>
    <row r="279" spans="1:14" x14ac:dyDescent="0.4">
      <c r="F279">
        <v>42.250000000000007</v>
      </c>
      <c r="G279" s="2">
        <v>99011.016877159986</v>
      </c>
      <c r="H279" s="2">
        <v>23631.452122618077</v>
      </c>
      <c r="I279" s="2">
        <v>75211.836560468815</v>
      </c>
      <c r="J279" s="2">
        <v>40107.173312218416</v>
      </c>
      <c r="K279" s="2">
        <v>15612.859067978832</v>
      </c>
      <c r="L279" t="s">
        <v>41</v>
      </c>
      <c r="M279" s="3">
        <f>LINEST(LN(K281:K294),F281:F294,TRUE,FALSE)</f>
        <v>0.10427193936311406</v>
      </c>
      <c r="N279" s="3">
        <f>2*INDEX(LINEST(LN(K281:K294),F281:F294,TRUE,TRUE),2,1)</f>
        <v>9.6234012848456906E-3</v>
      </c>
    </row>
    <row r="280" spans="1:14" x14ac:dyDescent="0.4">
      <c r="F280">
        <v>42.250000000000007</v>
      </c>
      <c r="G280" s="2">
        <v>92459.781237827861</v>
      </c>
      <c r="H280" s="2">
        <v>26868.533601669573</v>
      </c>
      <c r="I280" s="2">
        <v>65312.400856464155</v>
      </c>
      <c r="J280" s="2">
        <v>40854.957424528402</v>
      </c>
      <c r="K280" s="2">
        <v>15820.885980093883</v>
      </c>
    </row>
    <row r="281" spans="1:14" x14ac:dyDescent="0.4">
      <c r="F281">
        <v>51.75</v>
      </c>
      <c r="G281" s="2">
        <v>103591.49023044687</v>
      </c>
      <c r="H281" s="2">
        <v>26349.290552472081</v>
      </c>
      <c r="I281" s="2">
        <v>77151.580665693575</v>
      </c>
      <c r="J281" s="2">
        <v>38142.434391635572</v>
      </c>
      <c r="K281" s="2">
        <v>25065.047997912105</v>
      </c>
    </row>
    <row r="282" spans="1:14" x14ac:dyDescent="0.4">
      <c r="F282">
        <v>51.75</v>
      </c>
      <c r="G282" s="2">
        <v>103980.10171704819</v>
      </c>
      <c r="H282" s="2">
        <v>23866.499893623466</v>
      </c>
      <c r="I282" s="2">
        <v>79923.845328550393</v>
      </c>
      <c r="J282" s="2">
        <v>37414.554711773977</v>
      </c>
      <c r="K282" s="2">
        <v>33096.372770000351</v>
      </c>
    </row>
    <row r="283" spans="1:14" x14ac:dyDescent="0.4">
      <c r="F283">
        <v>65.5</v>
      </c>
      <c r="G283" s="2">
        <v>280694.53344927146</v>
      </c>
      <c r="H283" s="2">
        <v>33238.841814584208</v>
      </c>
      <c r="I283" s="2">
        <v>247339.56321203266</v>
      </c>
      <c r="J283" s="2">
        <v>97153.824322430548</v>
      </c>
      <c r="K283" s="2">
        <v>139777.50432373944</v>
      </c>
    </row>
    <row r="284" spans="1:14" x14ac:dyDescent="0.4">
      <c r="F284">
        <v>65.5</v>
      </c>
      <c r="G284" s="2">
        <v>224891.85847488398</v>
      </c>
      <c r="H284" s="2">
        <v>28850.006357782248</v>
      </c>
      <c r="I284" s="2">
        <v>195889.47031089335</v>
      </c>
      <c r="J284" s="2">
        <v>92895.298215830247</v>
      </c>
      <c r="K284" s="2">
        <v>89616.92384706263</v>
      </c>
    </row>
    <row r="285" spans="1:14" x14ac:dyDescent="0.4">
      <c r="F285">
        <v>72.25</v>
      </c>
      <c r="G285" s="2">
        <v>235098.6914663128</v>
      </c>
      <c r="H285" s="2">
        <v>30661.232684133192</v>
      </c>
      <c r="I285" s="2">
        <v>204338.25384382278</v>
      </c>
      <c r="J285" s="2">
        <v>73094.425615056607</v>
      </c>
      <c r="K285" s="2">
        <v>118041.51381140003</v>
      </c>
    </row>
    <row r="286" spans="1:14" x14ac:dyDescent="0.4">
      <c r="F286">
        <v>72.25</v>
      </c>
      <c r="G286" s="2">
        <v>467810.48578416137</v>
      </c>
      <c r="H286" s="2">
        <v>37324.174544780457</v>
      </c>
      <c r="I286" s="2">
        <v>430300.14535636024</v>
      </c>
      <c r="J286" s="2">
        <v>230062.69760879755</v>
      </c>
      <c r="K286" s="2">
        <v>192570.39886219005</v>
      </c>
    </row>
    <row r="287" spans="1:14" x14ac:dyDescent="0.4">
      <c r="F287">
        <v>78.5</v>
      </c>
      <c r="G287" s="2">
        <v>1032143.6017404537</v>
      </c>
      <c r="H287" s="2">
        <v>54384.102052639348</v>
      </c>
      <c r="I287" s="2">
        <v>977405.79910947953</v>
      </c>
      <c r="J287" s="2">
        <v>442014.51846854261</v>
      </c>
      <c r="K287" s="2">
        <v>526530.29007605196</v>
      </c>
    </row>
    <row r="288" spans="1:14" x14ac:dyDescent="0.4">
      <c r="F288">
        <v>78.5</v>
      </c>
      <c r="G288" s="2">
        <v>1561566.5886853395</v>
      </c>
      <c r="H288" s="2">
        <v>58848.630912886038</v>
      </c>
      <c r="I288" s="2">
        <v>1502295.8420683742</v>
      </c>
      <c r="J288" s="2">
        <v>440297.96038660326</v>
      </c>
      <c r="K288" s="2">
        <v>1045560.8290128475</v>
      </c>
    </row>
    <row r="289" spans="1:14" x14ac:dyDescent="0.4">
      <c r="F289">
        <v>92.5</v>
      </c>
      <c r="G289" s="2">
        <v>3261659.5860851589</v>
      </c>
      <c r="H289" s="2">
        <v>98364.299245083763</v>
      </c>
      <c r="I289" s="2">
        <v>3162838.4681461314</v>
      </c>
      <c r="J289" s="2">
        <v>746047.82600339421</v>
      </c>
      <c r="K289" s="2">
        <v>2390676.2895470024</v>
      </c>
    </row>
    <row r="290" spans="1:14" x14ac:dyDescent="0.4">
      <c r="F290">
        <v>92.5</v>
      </c>
      <c r="G290" s="2">
        <v>3594139.7168524005</v>
      </c>
      <c r="H290" s="2">
        <v>114866.10867224056</v>
      </c>
      <c r="I290" s="2">
        <v>3478938.7426847555</v>
      </c>
      <c r="J290" s="2">
        <v>852952.53595739673</v>
      </c>
      <c r="K290" s="2">
        <v>2598628.9182292409</v>
      </c>
    </row>
    <row r="291" spans="1:14" x14ac:dyDescent="0.4">
      <c r="F291">
        <v>102.24999999999999</v>
      </c>
      <c r="G291" s="2">
        <v>8839575.0170998592</v>
      </c>
      <c r="H291" s="2">
        <v>275623.02766858652</v>
      </c>
      <c r="I291" s="2">
        <v>8563463.9400148336</v>
      </c>
      <c r="J291" s="2">
        <v>2709633.527656605</v>
      </c>
      <c r="K291" s="2">
        <v>5823170.1021144055</v>
      </c>
    </row>
    <row r="292" spans="1:14" x14ac:dyDescent="0.4">
      <c r="F292">
        <v>102.24999999999999</v>
      </c>
      <c r="G292" s="2">
        <v>6721447.8638391569</v>
      </c>
      <c r="H292" s="2">
        <v>218680.88218486524</v>
      </c>
      <c r="I292" s="2">
        <v>6502148.4116274333</v>
      </c>
      <c r="J292" s="2">
        <v>1911689.1763282628</v>
      </c>
      <c r="K292" s="2">
        <v>4553175.6867135037</v>
      </c>
    </row>
    <row r="293" spans="1:14" x14ac:dyDescent="0.4">
      <c r="F293">
        <v>114.5</v>
      </c>
      <c r="G293" s="2">
        <v>31456765.176209673</v>
      </c>
      <c r="H293" s="2">
        <v>982732.63137538289</v>
      </c>
      <c r="I293" s="2">
        <v>30469570.474877469</v>
      </c>
      <c r="J293" s="2">
        <v>14992289.617746286</v>
      </c>
      <c r="K293" s="2">
        <v>15380216.342748562</v>
      </c>
    </row>
    <row r="294" spans="1:14" x14ac:dyDescent="0.4">
      <c r="F294">
        <v>114.5</v>
      </c>
      <c r="G294" s="2">
        <v>39932075.539930575</v>
      </c>
      <c r="H294" s="2">
        <v>1160380.1464125779</v>
      </c>
      <c r="I294" s="2">
        <v>38769130.20499678</v>
      </c>
      <c r="J294" s="2">
        <v>19539287.216239177</v>
      </c>
      <c r="K294" s="2">
        <v>19097081.349685553</v>
      </c>
    </row>
    <row r="295" spans="1:14" x14ac:dyDescent="0.4">
      <c r="A295" s="1">
        <v>20190215</v>
      </c>
      <c r="B295" t="s">
        <v>16</v>
      </c>
      <c r="C295">
        <v>1335</v>
      </c>
      <c r="D295" t="s">
        <v>33</v>
      </c>
      <c r="E295">
        <v>1340</v>
      </c>
      <c r="F295">
        <v>0</v>
      </c>
      <c r="G295" s="2">
        <v>32209.383811243537</v>
      </c>
      <c r="H295" s="2">
        <v>57.680378207301018</v>
      </c>
      <c r="I295" s="2">
        <v>32150.634596006621</v>
      </c>
      <c r="J295" s="2">
        <v>19295.871726119447</v>
      </c>
      <c r="K295" s="2">
        <v>12771.255914750331</v>
      </c>
      <c r="L295" t="s">
        <v>66</v>
      </c>
      <c r="M295" s="3">
        <f>LINEST(LN(I298:I311),F298:F311,TRUE,FALSE)</f>
        <v>0.10079176043817088</v>
      </c>
      <c r="N295" s="3">
        <f>2*INDEX(LINEST(LN(I298:I311),F298:F311,TRUE,TRUE),2,1)</f>
        <v>8.070451503765879E-3</v>
      </c>
    </row>
    <row r="296" spans="1:14" x14ac:dyDescent="0.4">
      <c r="F296">
        <v>42.250000000000007</v>
      </c>
      <c r="G296" s="2">
        <v>84841.952311738409</v>
      </c>
      <c r="H296" s="2">
        <v>22169.948603389981</v>
      </c>
      <c r="I296" s="2">
        <v>62614.997605436583</v>
      </c>
      <c r="J296" s="2">
        <v>34212.848024982202</v>
      </c>
      <c r="K296" s="2">
        <v>24966.776711241462</v>
      </c>
      <c r="L296" t="s">
        <v>41</v>
      </c>
      <c r="M296" s="3">
        <f>LINEST(LN(K298:K311),F298:F311,TRUE,FALSE)</f>
        <v>0.10957032077004621</v>
      </c>
      <c r="N296" s="3">
        <f>2*INDEX(LINEST(LN(K298:K311),F298:F311,TRUE,TRUE),2,1)</f>
        <v>1.0076059658864163E-2</v>
      </c>
    </row>
    <row r="297" spans="1:14" x14ac:dyDescent="0.4">
      <c r="F297">
        <v>42.250000000000007</v>
      </c>
      <c r="G297" s="2">
        <v>98547.466493406944</v>
      </c>
      <c r="H297" s="2">
        <v>26145.847242145213</v>
      </c>
      <c r="I297" s="2">
        <v>72238.642634169868</v>
      </c>
      <c r="J297" s="2">
        <v>39773.035890721141</v>
      </c>
      <c r="K297" s="2">
        <v>26160.517159187872</v>
      </c>
    </row>
    <row r="298" spans="1:14" x14ac:dyDescent="0.4">
      <c r="F298">
        <v>51.75</v>
      </c>
      <c r="G298" s="2">
        <v>130431.10921589445</v>
      </c>
      <c r="H298" s="2">
        <v>33350.482352498322</v>
      </c>
      <c r="I298" s="2">
        <v>96880.009938886651</v>
      </c>
      <c r="J298" s="2">
        <v>47878.299512031597</v>
      </c>
      <c r="K298" s="2">
        <v>41705.679105801915</v>
      </c>
    </row>
    <row r="299" spans="1:14" x14ac:dyDescent="0.4">
      <c r="F299">
        <v>51.75</v>
      </c>
      <c r="G299" s="2">
        <v>117878.83767295157</v>
      </c>
      <c r="H299" s="2">
        <v>30650.753608856885</v>
      </c>
      <c r="I299" s="2">
        <v>87001.094454120917</v>
      </c>
      <c r="J299" s="2">
        <v>41396.502842810747</v>
      </c>
      <c r="K299" s="2">
        <v>36069.765720929732</v>
      </c>
    </row>
    <row r="300" spans="1:14" x14ac:dyDescent="0.4">
      <c r="F300">
        <v>65.5</v>
      </c>
      <c r="G300" s="2">
        <v>401125.02306110587</v>
      </c>
      <c r="H300" s="2">
        <v>45593.812261190527</v>
      </c>
      <c r="I300" s="2">
        <v>355386.57889016502</v>
      </c>
      <c r="J300" s="2">
        <v>212840.21577914804</v>
      </c>
      <c r="K300" s="2">
        <v>133105.71513090469</v>
      </c>
    </row>
    <row r="301" spans="1:14" x14ac:dyDescent="0.4">
      <c r="F301">
        <v>65.5</v>
      </c>
      <c r="G301" s="2">
        <v>322118.19013766688</v>
      </c>
      <c r="H301" s="2">
        <v>39607.354523159549</v>
      </c>
      <c r="I301" s="2">
        <v>282328.03366166016</v>
      </c>
      <c r="J301" s="2">
        <v>162465.17983012379</v>
      </c>
      <c r="K301" s="2">
        <v>114142.80969606462</v>
      </c>
    </row>
    <row r="302" spans="1:14" x14ac:dyDescent="0.4">
      <c r="F302">
        <v>72.25</v>
      </c>
      <c r="G302" s="2">
        <v>601126.70337937039</v>
      </c>
      <c r="H302" s="2">
        <v>45822.695226186865</v>
      </c>
      <c r="I302" s="2">
        <v>555064.35721330391</v>
      </c>
      <c r="J302" s="2">
        <v>353764.55217836477</v>
      </c>
      <c r="K302" s="2">
        <v>187573.1744443503</v>
      </c>
    </row>
    <row r="303" spans="1:14" x14ac:dyDescent="0.4">
      <c r="F303">
        <v>72.25</v>
      </c>
      <c r="G303" s="2">
        <v>822246.31153488602</v>
      </c>
      <c r="H303" s="2">
        <v>48340.149279391502</v>
      </c>
      <c r="I303" s="2">
        <v>773729.46492784459</v>
      </c>
      <c r="J303" s="2">
        <v>474186.05359225592</v>
      </c>
      <c r="K303" s="2">
        <v>289611.44569604297</v>
      </c>
    </row>
    <row r="304" spans="1:14" x14ac:dyDescent="0.4">
      <c r="F304">
        <v>78.5</v>
      </c>
      <c r="G304" s="2">
        <v>1422066.2977971244</v>
      </c>
      <c r="H304" s="2">
        <v>62328.758309223806</v>
      </c>
      <c r="I304" s="2">
        <v>1359454.1678442287</v>
      </c>
      <c r="J304" s="2">
        <v>621802.38078464533</v>
      </c>
      <c r="K304" s="2">
        <v>725229.91417273611</v>
      </c>
    </row>
    <row r="305" spans="1:14" x14ac:dyDescent="0.4">
      <c r="F305">
        <v>78.5</v>
      </c>
      <c r="G305" s="2">
        <v>637541.86656079476</v>
      </c>
      <c r="H305" s="2">
        <v>46401.456531811731</v>
      </c>
      <c r="I305" s="2">
        <v>590880.452103424</v>
      </c>
      <c r="J305" s="2">
        <v>344766.0688717757</v>
      </c>
      <c r="K305" s="2">
        <v>230907.13924573344</v>
      </c>
    </row>
    <row r="306" spans="1:14" x14ac:dyDescent="0.4">
      <c r="F306">
        <v>92.5</v>
      </c>
      <c r="G306" s="2">
        <v>2769044.763657087</v>
      </c>
      <c r="H306" s="2">
        <v>86829.769398452729</v>
      </c>
      <c r="I306" s="2">
        <v>2681691.4236623398</v>
      </c>
      <c r="J306" s="2">
        <v>718496.73833895463</v>
      </c>
      <c r="K306" s="2">
        <v>1939363.5260725964</v>
      </c>
    </row>
    <row r="307" spans="1:14" x14ac:dyDescent="0.4">
      <c r="F307">
        <v>92.5</v>
      </c>
      <c r="G307" s="2">
        <v>5060191.3576046322</v>
      </c>
      <c r="H307" s="2">
        <v>123311.1305779923</v>
      </c>
      <c r="I307" s="2">
        <v>4936653.6885285033</v>
      </c>
      <c r="J307" s="2">
        <v>1185384.4419834756</v>
      </c>
      <c r="K307" s="2">
        <v>3706096.0341059822</v>
      </c>
    </row>
    <row r="308" spans="1:14" x14ac:dyDescent="0.4">
      <c r="F308">
        <v>102.24999999999999</v>
      </c>
      <c r="G308" s="2">
        <v>16311619.939030491</v>
      </c>
      <c r="H308" s="2">
        <v>375045.50857873855</v>
      </c>
      <c r="I308" s="2">
        <v>15936583.120584369</v>
      </c>
      <c r="J308" s="2">
        <v>5238239.7001557313</v>
      </c>
      <c r="K308" s="2">
        <v>10630824.132928383</v>
      </c>
    </row>
    <row r="309" spans="1:14" x14ac:dyDescent="0.4">
      <c r="F309">
        <v>102.24999999999999</v>
      </c>
      <c r="G309" s="2">
        <v>17987691.233688485</v>
      </c>
      <c r="H309" s="2">
        <v>411122.03117914079</v>
      </c>
      <c r="I309" s="2">
        <v>17576094.153144732</v>
      </c>
      <c r="J309" s="2">
        <v>5907817.0372463018</v>
      </c>
      <c r="K309" s="2">
        <v>11579500.087687848</v>
      </c>
    </row>
    <row r="310" spans="1:14" x14ac:dyDescent="0.4">
      <c r="F310">
        <v>114.5</v>
      </c>
      <c r="G310" s="2">
        <v>45764326.345188916</v>
      </c>
      <c r="H310" s="2">
        <v>990138.24831918161</v>
      </c>
      <c r="I310" s="2">
        <v>44772451.912673727</v>
      </c>
      <c r="J310" s="2">
        <v>20501281.322263692</v>
      </c>
      <c r="K310" s="2">
        <v>24078468.96414236</v>
      </c>
    </row>
    <row r="311" spans="1:14" x14ac:dyDescent="0.4">
      <c r="F311">
        <v>114.5</v>
      </c>
      <c r="G311" s="2">
        <v>49199628.766923979</v>
      </c>
      <c r="H311" s="2">
        <v>1113383.1020161831</v>
      </c>
      <c r="I311" s="2">
        <v>48083683.975979693</v>
      </c>
      <c r="J311" s="2">
        <v>21842157.046832092</v>
      </c>
      <c r="K311" s="2">
        <v>26048886.259107765</v>
      </c>
    </row>
    <row r="312" spans="1:14" x14ac:dyDescent="0.4">
      <c r="A312" s="1">
        <v>20190215</v>
      </c>
      <c r="B312" t="s">
        <v>16</v>
      </c>
      <c r="C312">
        <v>1335</v>
      </c>
      <c r="D312" t="s">
        <v>33</v>
      </c>
      <c r="E312">
        <v>1340</v>
      </c>
      <c r="F312">
        <v>0</v>
      </c>
      <c r="G312" s="2">
        <v>34463.388727576101</v>
      </c>
      <c r="H312" s="2">
        <v>75.627243786376326</v>
      </c>
      <c r="I312" s="2">
        <v>34387.203716397962</v>
      </c>
      <c r="J312" s="2">
        <v>20063.297741394203</v>
      </c>
      <c r="K312" s="2">
        <v>14210.321755564049</v>
      </c>
      <c r="L312" t="s">
        <v>66</v>
      </c>
      <c r="M312" s="3">
        <f>LINEST(LN(I315:I328),F315:F328,TRUE,FALSE)</f>
        <v>0.10329195021568044</v>
      </c>
      <c r="N312" s="3">
        <f>2*INDEX(LINEST(LN(I315:I328),F315:F328,TRUE,TRUE),2,1)</f>
        <v>8.9062035247018563E-3</v>
      </c>
    </row>
    <row r="313" spans="1:14" x14ac:dyDescent="0.4">
      <c r="F313">
        <v>42.250000000000007</v>
      </c>
      <c r="G313" s="2">
        <v>101575.58047676152</v>
      </c>
      <c r="H313" s="2">
        <v>23115.68518070897</v>
      </c>
      <c r="I313" s="2">
        <v>78297.98180870607</v>
      </c>
      <c r="J313" s="2">
        <v>40470.489364388523</v>
      </c>
      <c r="K313" s="2">
        <v>28211.534362883598</v>
      </c>
      <c r="L313" t="s">
        <v>41</v>
      </c>
      <c r="M313" s="3">
        <f>LINEST(LN(K315:K328),F315:F328,TRUE,FALSE)</f>
        <v>0.11044138852648459</v>
      </c>
      <c r="N313" s="3">
        <f>2*INDEX(LINEST(LN(K315:K328),F315:F328,TRUE,TRUE),2,1)</f>
        <v>1.3614317819944684E-2</v>
      </c>
    </row>
    <row r="314" spans="1:14" x14ac:dyDescent="0.4">
      <c r="F314">
        <v>42.250000000000007</v>
      </c>
      <c r="G314" s="2">
        <v>101910.87640664811</v>
      </c>
      <c r="H314" s="2">
        <v>21817.743259899147</v>
      </c>
      <c r="I314" s="2">
        <v>79905.229507238197</v>
      </c>
      <c r="J314" s="2">
        <v>40347.955716846947</v>
      </c>
      <c r="K314" s="2">
        <v>27093.231745155659</v>
      </c>
    </row>
    <row r="315" spans="1:14" x14ac:dyDescent="0.4">
      <c r="F315">
        <v>51.75</v>
      </c>
      <c r="G315" s="2">
        <v>138716.01100136977</v>
      </c>
      <c r="H315" s="2">
        <v>34683.241209274529</v>
      </c>
      <c r="I315" s="2">
        <v>103852.82240290237</v>
      </c>
      <c r="J315" s="2">
        <v>45267.819694583224</v>
      </c>
      <c r="K315" s="2">
        <v>46190.2259732819</v>
      </c>
    </row>
    <row r="316" spans="1:14" x14ac:dyDescent="0.4">
      <c r="F316">
        <v>51.75</v>
      </c>
      <c r="G316" s="2">
        <v>138473.65910068483</v>
      </c>
      <c r="H316" s="2">
        <v>33371.62476660018</v>
      </c>
      <c r="I316" s="2">
        <v>104677.38291118793</v>
      </c>
      <c r="J316" s="2">
        <v>43808.169801724413</v>
      </c>
      <c r="K316" s="2">
        <v>49402.018527185646</v>
      </c>
    </row>
    <row r="317" spans="1:14" x14ac:dyDescent="0.4">
      <c r="F317">
        <v>65.5</v>
      </c>
      <c r="G317" s="2">
        <v>188971.29775585656</v>
      </c>
      <c r="H317" s="2">
        <v>38989.438780116681</v>
      </c>
      <c r="I317" s="2">
        <v>149654.80218277857</v>
      </c>
      <c r="J317" s="2">
        <v>49817.656369456883</v>
      </c>
      <c r="K317" s="2">
        <v>72840.99850874189</v>
      </c>
    </row>
    <row r="318" spans="1:14" x14ac:dyDescent="0.4">
      <c r="F318">
        <v>65.5</v>
      </c>
      <c r="G318" s="2">
        <v>283894.05057917989</v>
      </c>
      <c r="H318" s="2">
        <v>51235.681267991429</v>
      </c>
      <c r="I318" s="2">
        <v>232541.61131003234</v>
      </c>
      <c r="J318" s="2">
        <v>116341.38989993816</v>
      </c>
      <c r="K318" s="2">
        <v>106791.12089348724</v>
      </c>
    </row>
    <row r="319" spans="1:14" x14ac:dyDescent="0.4">
      <c r="F319">
        <v>72.25</v>
      </c>
      <c r="G319" s="2">
        <v>656894.49974992138</v>
      </c>
      <c r="H319" s="2">
        <v>61299.03736881214</v>
      </c>
      <c r="I319" s="2">
        <v>595381.21422733972</v>
      </c>
      <c r="J319" s="2">
        <v>399133.09334422089</v>
      </c>
      <c r="K319" s="2">
        <v>178743.50457345002</v>
      </c>
    </row>
    <row r="320" spans="1:14" x14ac:dyDescent="0.4">
      <c r="F320">
        <v>72.25</v>
      </c>
      <c r="G320" s="2">
        <v>520536.74658341153</v>
      </c>
      <c r="H320" s="2">
        <v>54059.691720575647</v>
      </c>
      <c r="I320" s="2">
        <v>466217.91410063265</v>
      </c>
      <c r="J320" s="2">
        <v>293176.67910183873</v>
      </c>
      <c r="K320" s="2">
        <v>163020.58590999219</v>
      </c>
    </row>
    <row r="321" spans="1:14" x14ac:dyDescent="0.4">
      <c r="F321">
        <v>78.5</v>
      </c>
      <c r="G321" s="2">
        <v>1432242.7242330073</v>
      </c>
      <c r="H321" s="2">
        <v>64360.170167915327</v>
      </c>
      <c r="I321" s="2">
        <v>1367655.3421086285</v>
      </c>
      <c r="J321" s="2">
        <v>710813.39071345341</v>
      </c>
      <c r="K321" s="2">
        <v>644075.83914277924</v>
      </c>
    </row>
    <row r="322" spans="1:14" x14ac:dyDescent="0.4">
      <c r="F322">
        <v>78.5</v>
      </c>
      <c r="G322" s="2">
        <v>799675.10559019644</v>
      </c>
      <c r="H322" s="2">
        <v>54251.320311489908</v>
      </c>
      <c r="I322" s="2">
        <v>745123.05273128964</v>
      </c>
      <c r="J322" s="2">
        <v>497183.40864029713</v>
      </c>
      <c r="K322" s="2">
        <v>236976.08401498699</v>
      </c>
    </row>
    <row r="323" spans="1:14" x14ac:dyDescent="0.4">
      <c r="F323">
        <v>92.5</v>
      </c>
      <c r="G323" s="2">
        <v>7356215.3892858028</v>
      </c>
      <c r="H323" s="2">
        <v>150486.18072577484</v>
      </c>
      <c r="I323" s="2">
        <v>7205188.3832324669</v>
      </c>
      <c r="J323" s="2">
        <v>1840501.9471895555</v>
      </c>
      <c r="K323" s="2">
        <v>5293531.552045878</v>
      </c>
    </row>
    <row r="324" spans="1:14" x14ac:dyDescent="0.4">
      <c r="F324">
        <v>92.5</v>
      </c>
      <c r="G324" s="2">
        <v>6899728.7008889467</v>
      </c>
      <c r="H324" s="2">
        <v>152768.44843985359</v>
      </c>
      <c r="I324" s="2">
        <v>6746410.2725812253</v>
      </c>
      <c r="J324" s="2">
        <v>1802500.3628121165</v>
      </c>
      <c r="K324" s="2">
        <v>4873540.5352215795</v>
      </c>
    </row>
    <row r="325" spans="1:14" x14ac:dyDescent="0.4">
      <c r="F325">
        <v>102.24999999999999</v>
      </c>
      <c r="G325" s="2">
        <v>12550816.662767312</v>
      </c>
      <c r="H325" s="2">
        <v>262799.34747195162</v>
      </c>
      <c r="I325" s="2">
        <v>12287756.734814387</v>
      </c>
      <c r="J325" s="2">
        <v>3521175.9199395664</v>
      </c>
      <c r="K325" s="2">
        <v>8717585.3916627206</v>
      </c>
    </row>
    <row r="326" spans="1:14" x14ac:dyDescent="0.4">
      <c r="F326">
        <v>102.24999999999999</v>
      </c>
      <c r="G326" s="2">
        <v>13379006.78740406</v>
      </c>
      <c r="H326" s="2">
        <v>301413.12376452942</v>
      </c>
      <c r="I326" s="2">
        <v>13077089.977049993</v>
      </c>
      <c r="J326" s="2">
        <v>3821870.6846907292</v>
      </c>
      <c r="K326" s="2">
        <v>9202296.9299678989</v>
      </c>
    </row>
    <row r="327" spans="1:14" x14ac:dyDescent="0.4">
      <c r="F327">
        <v>114.5</v>
      </c>
      <c r="G327" s="2">
        <v>44067272.82560683</v>
      </c>
      <c r="H327" s="2">
        <v>861113.6592072444</v>
      </c>
      <c r="I327" s="2">
        <v>43204427.393413432</v>
      </c>
      <c r="J327" s="2">
        <v>20780619.026522052</v>
      </c>
      <c r="K327" s="2">
        <v>22264744.12674458</v>
      </c>
    </row>
    <row r="328" spans="1:14" x14ac:dyDescent="0.4">
      <c r="F328">
        <v>114.5</v>
      </c>
      <c r="G328" s="2">
        <v>48842206.980350211</v>
      </c>
      <c r="H328" s="2">
        <v>1098841.9967150139</v>
      </c>
      <c r="I328" s="2">
        <v>47741159.525673278</v>
      </c>
      <c r="J328" s="2">
        <v>23187201.339216646</v>
      </c>
      <c r="K328" s="2">
        <v>24370426.55376387</v>
      </c>
    </row>
    <row r="329" spans="1:14" x14ac:dyDescent="0.4">
      <c r="A329" s="1">
        <v>20190215</v>
      </c>
      <c r="B329" t="s">
        <v>16</v>
      </c>
      <c r="C329">
        <v>2349</v>
      </c>
      <c r="D329" t="s">
        <v>67</v>
      </c>
      <c r="E329">
        <v>1340</v>
      </c>
      <c r="F329">
        <v>0</v>
      </c>
      <c r="G329" s="2">
        <v>33747.862842760893</v>
      </c>
      <c r="H329" s="2">
        <v>164.2186100944389</v>
      </c>
      <c r="I329" s="2">
        <v>33582.116322048387</v>
      </c>
      <c r="J329" s="2">
        <v>17909.970784086971</v>
      </c>
      <c r="K329" s="2">
        <v>15560.237820086712</v>
      </c>
      <c r="L329" t="s">
        <v>68</v>
      </c>
      <c r="M329" s="3">
        <f>LINEST(LN(I330:I345),F330:F345,TRUE,FALSE)</f>
        <v>9.5262938494973734E-2</v>
      </c>
      <c r="N329" s="3">
        <f>2*INDEX(LINEST(LN(I330:I345),F330:F345,TRUE,TRUE),2,1)</f>
        <v>5.2755616103518999E-3</v>
      </c>
    </row>
    <row r="330" spans="1:14" x14ac:dyDescent="0.4">
      <c r="F330">
        <v>42.250000000000007</v>
      </c>
      <c r="G330" s="2">
        <v>126706.0111749205</v>
      </c>
      <c r="H330" s="2">
        <v>33030.401057497649</v>
      </c>
      <c r="I330" s="2">
        <v>93572.455540848488</v>
      </c>
      <c r="J330" s="2">
        <v>41589.363986189637</v>
      </c>
      <c r="K330" s="2">
        <v>44531.728891190091</v>
      </c>
      <c r="L330" t="s">
        <v>41</v>
      </c>
      <c r="M330" s="3">
        <f>LINEST(LN(K330:K345),F330:F345,TRUE,FALSE)</f>
        <v>0.10221396148779117</v>
      </c>
      <c r="N330" s="3">
        <f>2*INDEX(LINEST(LN(K330:K345),F330:F345,TRUE,TRUE),2,1)</f>
        <v>8.5733539634097432E-3</v>
      </c>
    </row>
    <row r="331" spans="1:14" x14ac:dyDescent="0.4">
      <c r="F331">
        <v>42.250000000000007</v>
      </c>
      <c r="G331" s="2">
        <v>124825.20862738497</v>
      </c>
      <c r="H331" s="2">
        <v>31461.013933679267</v>
      </c>
      <c r="I331" s="2">
        <v>93256.562997480985</v>
      </c>
      <c r="J331" s="2">
        <v>45164.009629619606</v>
      </c>
      <c r="K331" s="2">
        <v>38998.683451800091</v>
      </c>
    </row>
    <row r="332" spans="1:14" x14ac:dyDescent="0.4">
      <c r="F332">
        <v>51.75</v>
      </c>
      <c r="G332" s="2">
        <v>329759.75369878142</v>
      </c>
      <c r="H332" s="2">
        <v>41249.60747040432</v>
      </c>
      <c r="I332" s="2">
        <v>288239.83855588728</v>
      </c>
      <c r="J332" s="2">
        <v>177733.38010615556</v>
      </c>
      <c r="K332" s="2">
        <v>101866.90189951249</v>
      </c>
    </row>
    <row r="333" spans="1:14" x14ac:dyDescent="0.4">
      <c r="F333">
        <v>51.75</v>
      </c>
      <c r="G333" s="2">
        <v>368759.04876218823</v>
      </c>
      <c r="H333" s="2">
        <v>41482.433625434322</v>
      </c>
      <c r="I333" s="2">
        <v>326913.32375890028</v>
      </c>
      <c r="J333" s="2">
        <v>201632.41245276865</v>
      </c>
      <c r="K333" s="2">
        <v>109796.3383663991</v>
      </c>
    </row>
    <row r="334" spans="1:14" x14ac:dyDescent="0.4">
      <c r="F334">
        <v>65.5</v>
      </c>
      <c r="G334" s="2">
        <v>1272483.6084878547</v>
      </c>
      <c r="H334" s="2">
        <v>65187.917798036564</v>
      </c>
      <c r="I334" s="2">
        <v>1207021.4939498373</v>
      </c>
      <c r="J334" s="2">
        <v>498969.47367729823</v>
      </c>
      <c r="K334" s="2">
        <v>692054.41260644794</v>
      </c>
    </row>
    <row r="335" spans="1:14" x14ac:dyDescent="0.4">
      <c r="F335">
        <v>65.5</v>
      </c>
      <c r="G335" s="2">
        <v>1580341.0130905705</v>
      </c>
      <c r="H335" s="2">
        <v>72443.903559835118</v>
      </c>
      <c r="I335" s="2">
        <v>1507635.3866069124</v>
      </c>
      <c r="J335" s="2">
        <v>608574.48712303233</v>
      </c>
      <c r="K335" s="2">
        <v>877950.1383768766</v>
      </c>
    </row>
    <row r="336" spans="1:14" x14ac:dyDescent="0.4">
      <c r="F336">
        <v>72.25</v>
      </c>
      <c r="G336" s="2">
        <v>3432936.5458808979</v>
      </c>
      <c r="H336" s="2">
        <v>101608.13243584007</v>
      </c>
      <c r="I336" s="2">
        <v>3330906.4378101365</v>
      </c>
      <c r="J336" s="2">
        <v>907798.75657191838</v>
      </c>
      <c r="K336" s="2">
        <v>2396410.4495900911</v>
      </c>
    </row>
    <row r="337" spans="1:14" x14ac:dyDescent="0.4">
      <c r="F337">
        <v>72.25</v>
      </c>
      <c r="G337" s="2">
        <v>2728027.3567289952</v>
      </c>
      <c r="H337" s="2">
        <v>84211.58350083702</v>
      </c>
      <c r="I337" s="2">
        <v>2643475.2910992512</v>
      </c>
      <c r="J337" s="2">
        <v>747052.60168663482</v>
      </c>
      <c r="K337" s="2">
        <v>1870807.4246489317</v>
      </c>
    </row>
    <row r="338" spans="1:14" x14ac:dyDescent="0.4">
      <c r="F338">
        <v>78.5</v>
      </c>
      <c r="G338" s="2">
        <v>5260766.3410366187</v>
      </c>
      <c r="H338" s="2">
        <v>131775.14483230739</v>
      </c>
      <c r="I338" s="2">
        <v>5128641.4178583687</v>
      </c>
      <c r="J338" s="2">
        <v>1226494.6907417779</v>
      </c>
      <c r="K338" s="2">
        <v>3859982.2316894876</v>
      </c>
    </row>
    <row r="339" spans="1:14" x14ac:dyDescent="0.4">
      <c r="F339">
        <v>78.5</v>
      </c>
      <c r="G339" s="2">
        <v>5349650.1068878034</v>
      </c>
      <c r="H339" s="2">
        <v>126026.09654271674</v>
      </c>
      <c r="I339" s="2">
        <v>5223077.6307948679</v>
      </c>
      <c r="J339" s="2">
        <v>1218096.4064037341</v>
      </c>
      <c r="K339" s="2">
        <v>3967942.4779458633</v>
      </c>
    </row>
    <row r="340" spans="1:14" x14ac:dyDescent="0.4">
      <c r="F340">
        <v>92.5</v>
      </c>
      <c r="G340" s="2">
        <v>17160922.20004737</v>
      </c>
      <c r="H340" s="2">
        <v>700990.9854931006</v>
      </c>
      <c r="I340" s="2">
        <v>16458598.579705827</v>
      </c>
      <c r="J340" s="2">
        <v>5284971.4474259717</v>
      </c>
      <c r="K340" s="2">
        <v>11099739.431457419</v>
      </c>
    </row>
    <row r="341" spans="1:14" x14ac:dyDescent="0.4">
      <c r="F341">
        <v>92.5</v>
      </c>
      <c r="G341" s="2">
        <v>21302137.849122673</v>
      </c>
      <c r="H341" s="2">
        <v>1155129.0437866389</v>
      </c>
      <c r="I341" s="2">
        <v>20146336.898079872</v>
      </c>
      <c r="J341" s="2">
        <v>7459057.9102172516</v>
      </c>
      <c r="K341" s="2">
        <v>12590337.066354902</v>
      </c>
    </row>
    <row r="342" spans="1:14" x14ac:dyDescent="0.4">
      <c r="F342">
        <v>102.24999999999999</v>
      </c>
      <c r="G342" s="2">
        <v>41390649.155002989</v>
      </c>
      <c r="H342" s="2">
        <v>2429491.0981550417</v>
      </c>
      <c r="I342" s="2">
        <v>38959138.883403562</v>
      </c>
      <c r="J342" s="2">
        <v>15779732.079615589</v>
      </c>
      <c r="K342" s="2">
        <v>23050745.712159161</v>
      </c>
    </row>
    <row r="343" spans="1:14" x14ac:dyDescent="0.4">
      <c r="F343">
        <v>102.24999999999999</v>
      </c>
      <c r="G343" s="2">
        <v>35996716.557561442</v>
      </c>
      <c r="H343" s="2">
        <v>2010930.8272467437</v>
      </c>
      <c r="I343" s="2">
        <v>33977233.123463504</v>
      </c>
      <c r="J343" s="2">
        <v>13694869.784173127</v>
      </c>
      <c r="K343" s="2">
        <v>19988102.989000361</v>
      </c>
    </row>
    <row r="344" spans="1:14" x14ac:dyDescent="0.4">
      <c r="F344">
        <v>114.5</v>
      </c>
      <c r="G344" s="2">
        <v>111011033.7092306</v>
      </c>
      <c r="H344" s="2">
        <v>5820388.3262186619</v>
      </c>
      <c r="I344" s="2">
        <v>105175107.89448504</v>
      </c>
      <c r="J344" s="2">
        <v>32273725.63040027</v>
      </c>
      <c r="K344" s="2">
        <v>72219929.589878514</v>
      </c>
    </row>
    <row r="345" spans="1:14" x14ac:dyDescent="0.4">
      <c r="F345">
        <v>114.5</v>
      </c>
      <c r="G345" s="2">
        <v>91539250.75280866</v>
      </c>
      <c r="H345" s="2">
        <v>4699537.5630431911</v>
      </c>
      <c r="I345" s="2">
        <v>86835218.945191041</v>
      </c>
      <c r="J345" s="2">
        <v>28231695.148104757</v>
      </c>
      <c r="K345" s="2">
        <v>58162382.846076719</v>
      </c>
    </row>
    <row r="346" spans="1:14" x14ac:dyDescent="0.4">
      <c r="A346" s="1">
        <v>20190215</v>
      </c>
      <c r="B346" t="s">
        <v>16</v>
      </c>
      <c r="C346">
        <v>2349</v>
      </c>
      <c r="D346" t="s">
        <v>67</v>
      </c>
      <c r="E346">
        <v>1340</v>
      </c>
      <c r="F346">
        <v>0</v>
      </c>
      <c r="G346" s="2">
        <v>32938.179027811129</v>
      </c>
      <c r="H346" s="2">
        <v>76.809666123135443</v>
      </c>
      <c r="I346" s="2">
        <v>32860.804653972926</v>
      </c>
      <c r="J346" s="2">
        <v>19367.884271235624</v>
      </c>
      <c r="K346" s="2">
        <v>13385.808931275329</v>
      </c>
      <c r="L346" t="s">
        <v>68</v>
      </c>
      <c r="M346" s="3">
        <f>LINEST(LN(I347:I362),F347:F362,TRUE,FALSE)</f>
        <v>9.8261614861547067E-2</v>
      </c>
      <c r="N346" s="3">
        <f>2*INDEX(LINEST(LN(I347:I362),F347:F362,TRUE,TRUE),2,1)</f>
        <v>7.5121454836661328E-3</v>
      </c>
    </row>
    <row r="347" spans="1:14" x14ac:dyDescent="0.4">
      <c r="F347">
        <v>42.250000000000007</v>
      </c>
      <c r="G347" s="2">
        <v>128576.42976253184</v>
      </c>
      <c r="H347" s="2">
        <v>36345.554330139523</v>
      </c>
      <c r="I347" s="2">
        <v>92006.388974698493</v>
      </c>
      <c r="J347" s="2">
        <v>40354.65630590175</v>
      </c>
      <c r="K347" s="2">
        <v>38547.513849253352</v>
      </c>
      <c r="L347" t="s">
        <v>41</v>
      </c>
      <c r="M347" s="3">
        <f>LINEST(LN(K347:K362),F347:F362,TRUE,FALSE)</f>
        <v>0.10572340271350567</v>
      </c>
      <c r="N347" s="3">
        <f>2*INDEX(LINEST(LN(K347:K362),F347:F362,TRUE,TRUE),2,1)</f>
        <v>9.8656760643898445E-3</v>
      </c>
    </row>
    <row r="348" spans="1:14" x14ac:dyDescent="0.4">
      <c r="F348">
        <v>42.250000000000007</v>
      </c>
      <c r="G348" s="2">
        <v>150597.94209401158</v>
      </c>
      <c r="H348" s="2">
        <v>41212.044756447831</v>
      </c>
      <c r="I348" s="2">
        <v>109189.8384905752</v>
      </c>
      <c r="J348" s="2">
        <v>49897.864276533321</v>
      </c>
      <c r="K348" s="2">
        <v>54460.023851507474</v>
      </c>
      <c r="L348" s="16"/>
    </row>
    <row r="349" spans="1:14" x14ac:dyDescent="0.4">
      <c r="F349">
        <v>51.75</v>
      </c>
      <c r="G349" s="2">
        <v>259006.61338717819</v>
      </c>
      <c r="H349" s="2">
        <v>50532.057266143223</v>
      </c>
      <c r="I349" s="2">
        <v>208259.04167977109</v>
      </c>
      <c r="J349" s="2">
        <v>110189.57993566524</v>
      </c>
      <c r="K349" s="2">
        <v>84572.483086852837</v>
      </c>
      <c r="L349" s="16"/>
    </row>
    <row r="350" spans="1:14" x14ac:dyDescent="0.4">
      <c r="F350">
        <v>51.75</v>
      </c>
      <c r="G350" s="2">
        <v>321662.27978482866</v>
      </c>
      <c r="H350" s="2">
        <v>55262.162017691378</v>
      </c>
      <c r="I350" s="2">
        <v>266122.13638766657</v>
      </c>
      <c r="J350" s="2">
        <v>149078.34900996403</v>
      </c>
      <c r="K350" s="2">
        <v>103884.4012556977</v>
      </c>
    </row>
    <row r="351" spans="1:14" x14ac:dyDescent="0.4">
      <c r="F351">
        <v>65.5</v>
      </c>
      <c r="G351" s="2">
        <v>1797376.1746838356</v>
      </c>
      <c r="H351" s="2">
        <v>94740.493325755946</v>
      </c>
      <c r="I351" s="2">
        <v>1702315.659150948</v>
      </c>
      <c r="J351" s="2">
        <v>898172.0686649055</v>
      </c>
      <c r="K351" s="2">
        <v>787984.32627499558</v>
      </c>
    </row>
    <row r="352" spans="1:14" x14ac:dyDescent="0.4">
      <c r="F352">
        <v>65.5</v>
      </c>
      <c r="G352" s="2">
        <v>1540458.2929685386</v>
      </c>
      <c r="H352" s="2">
        <v>83718.488299856763</v>
      </c>
      <c r="I352" s="2">
        <v>1456380.8605595301</v>
      </c>
      <c r="J352" s="2">
        <v>787313.03444345831</v>
      </c>
      <c r="K352" s="2">
        <v>654821.45930039231</v>
      </c>
    </row>
    <row r="353" spans="1:14" x14ac:dyDescent="0.4">
      <c r="F353">
        <v>72.25</v>
      </c>
      <c r="G353" s="2">
        <v>4033332.3245279631</v>
      </c>
      <c r="H353" s="2">
        <v>129230.10993845123</v>
      </c>
      <c r="I353" s="2">
        <v>3903832.4797584875</v>
      </c>
      <c r="J353" s="2">
        <v>1261303.498060728</v>
      </c>
      <c r="K353" s="2">
        <v>2612560.1345680668</v>
      </c>
    </row>
    <row r="354" spans="1:14" x14ac:dyDescent="0.4">
      <c r="F354">
        <v>72.25</v>
      </c>
      <c r="G354" s="2">
        <v>3115540.320157269</v>
      </c>
      <c r="H354" s="2">
        <v>112469.95208105452</v>
      </c>
      <c r="I354" s="2">
        <v>3002516.8676412357</v>
      </c>
      <c r="J354" s="2">
        <v>1061435.4429080735</v>
      </c>
      <c r="K354" s="2">
        <v>1915836.692601891</v>
      </c>
    </row>
    <row r="355" spans="1:14" x14ac:dyDescent="0.4">
      <c r="F355">
        <v>78.5</v>
      </c>
      <c r="G355" s="2">
        <v>7235678.0930807358</v>
      </c>
      <c r="H355" s="2">
        <v>168553.45080852686</v>
      </c>
      <c r="I355" s="2">
        <v>7066461.4224497667</v>
      </c>
      <c r="J355" s="2">
        <v>1857933.803696967</v>
      </c>
      <c r="K355" s="2">
        <v>5141874.2746870713</v>
      </c>
    </row>
    <row r="356" spans="1:14" x14ac:dyDescent="0.4">
      <c r="F356">
        <v>78.5</v>
      </c>
      <c r="G356" s="2">
        <v>6928776.6513381125</v>
      </c>
      <c r="H356" s="2">
        <v>158969.42107136987</v>
      </c>
      <c r="I356" s="2">
        <v>6769396.8244782677</v>
      </c>
      <c r="J356" s="2">
        <v>1745714.7594195299</v>
      </c>
      <c r="K356" s="2">
        <v>4964383.0459462637</v>
      </c>
    </row>
    <row r="357" spans="1:14" x14ac:dyDescent="0.4">
      <c r="F357">
        <v>92.5</v>
      </c>
      <c r="G357" s="2">
        <v>19906165.365023319</v>
      </c>
      <c r="H357" s="2">
        <v>758342.94265072152</v>
      </c>
      <c r="I357" s="2">
        <v>19146047.926322334</v>
      </c>
      <c r="J357" s="2">
        <v>5797933.9100363087</v>
      </c>
      <c r="K357" s="2">
        <v>13253213.018874725</v>
      </c>
    </row>
    <row r="358" spans="1:14" x14ac:dyDescent="0.4">
      <c r="F358">
        <v>92.5</v>
      </c>
      <c r="G358" s="2">
        <v>26668186.843350597</v>
      </c>
      <c r="H358" s="2">
        <v>1120751.3846145908</v>
      </c>
      <c r="I358" s="2">
        <v>25546307.950526182</v>
      </c>
      <c r="J358" s="2">
        <v>8353350.7274102066</v>
      </c>
      <c r="K358" s="2">
        <v>17077015.801025994</v>
      </c>
    </row>
    <row r="359" spans="1:14" x14ac:dyDescent="0.4">
      <c r="F359">
        <v>102.24999999999999</v>
      </c>
      <c r="G359" s="2">
        <v>45629499.843176</v>
      </c>
      <c r="H359" s="2">
        <v>2261821.5966449673</v>
      </c>
      <c r="I359" s="2">
        <v>43361636.028793693</v>
      </c>
      <c r="J359" s="2">
        <v>16157978.739096314</v>
      </c>
      <c r="K359" s="2">
        <v>26860488.766234726</v>
      </c>
    </row>
    <row r="360" spans="1:14" x14ac:dyDescent="0.4">
      <c r="F360">
        <v>102.24999999999999</v>
      </c>
      <c r="G360" s="2">
        <v>56406076.604424678</v>
      </c>
      <c r="H360" s="2">
        <v>2880218.5457531889</v>
      </c>
      <c r="I360" s="2">
        <v>53519787.711001813</v>
      </c>
      <c r="J360" s="2">
        <v>18994883.656976223</v>
      </c>
      <c r="K360" s="2">
        <v>34033561.629262544</v>
      </c>
    </row>
    <row r="361" spans="1:14" x14ac:dyDescent="0.4">
      <c r="F361">
        <v>114.5</v>
      </c>
      <c r="G361" s="2">
        <v>107635024.08302657</v>
      </c>
      <c r="H361" s="2">
        <v>4797885.3298877142</v>
      </c>
      <c r="I361" s="2">
        <v>102825176.74809827</v>
      </c>
      <c r="J361" s="2">
        <v>28022623.017457679</v>
      </c>
      <c r="K361" s="2">
        <v>74102714.534886017</v>
      </c>
    </row>
    <row r="362" spans="1:14" x14ac:dyDescent="0.4">
      <c r="F362">
        <v>114.5</v>
      </c>
      <c r="G362" s="2">
        <v>98005399.903215095</v>
      </c>
      <c r="H362" s="2">
        <v>4776497.8690019846</v>
      </c>
      <c r="I362" s="2">
        <v>93224377.282648176</v>
      </c>
      <c r="J362" s="2">
        <v>29011655.681951076</v>
      </c>
      <c r="K362" s="2">
        <v>63761971.341123976</v>
      </c>
    </row>
    <row r="363" spans="1:14" x14ac:dyDescent="0.4">
      <c r="A363" s="1">
        <v>20190215</v>
      </c>
      <c r="B363" t="s">
        <v>16</v>
      </c>
      <c r="C363">
        <v>2349</v>
      </c>
      <c r="D363" t="s">
        <v>67</v>
      </c>
      <c r="E363">
        <v>1340</v>
      </c>
      <c r="F363">
        <v>0</v>
      </c>
      <c r="G363" s="2">
        <v>29146.405125032612</v>
      </c>
      <c r="H363" s="2">
        <v>87.085734366266607</v>
      </c>
      <c r="I363" s="2">
        <v>29058.280299333801</v>
      </c>
      <c r="J363" s="2">
        <v>16421.035516122338</v>
      </c>
      <c r="K363" s="2">
        <v>12547.934288438973</v>
      </c>
      <c r="L363" t="s">
        <v>68</v>
      </c>
      <c r="M363" s="3">
        <f>LINEST(LN(I364:I379),F364:F379,TRUE,FALSE)</f>
        <v>9.6629817689733069E-2</v>
      </c>
      <c r="N363" s="3">
        <f>2*INDEX(LINEST(LN(I364:I379),F364:F379,TRUE,TRUE),2,1)</f>
        <v>6.0323526397292812E-3</v>
      </c>
    </row>
    <row r="364" spans="1:14" x14ac:dyDescent="0.4">
      <c r="F364">
        <v>42.250000000000007</v>
      </c>
      <c r="G364" s="2">
        <v>123671.57660336776</v>
      </c>
      <c r="H364" s="2">
        <v>32674.371218678694</v>
      </c>
      <c r="I364" s="2">
        <v>90794.322126423242</v>
      </c>
      <c r="J364" s="2">
        <v>36656.470986981512</v>
      </c>
      <c r="K364" s="2">
        <v>41200.881785352009</v>
      </c>
      <c r="L364" t="s">
        <v>41</v>
      </c>
      <c r="M364" s="3">
        <f>LINEST(LN(K364:K379),F364:F379,TRUE,FALSE)</f>
        <v>0.10495016392781313</v>
      </c>
      <c r="N364" s="3">
        <f>2*INDEX(LINEST(LN(K364:K379),F364:F379,TRUE,TRUE),2,1)</f>
        <v>9.7940528088767912E-3</v>
      </c>
    </row>
    <row r="365" spans="1:14" x14ac:dyDescent="0.4">
      <c r="F365">
        <v>42.250000000000007</v>
      </c>
      <c r="G365" s="2">
        <v>140514.6307206502</v>
      </c>
      <c r="H365" s="2">
        <v>41247.080263213822</v>
      </c>
      <c r="I365" s="2">
        <v>99024.098797275263</v>
      </c>
      <c r="J365" s="2">
        <v>41318.170692557629</v>
      </c>
      <c r="K365" s="2">
        <v>43935.120832090251</v>
      </c>
    </row>
    <row r="366" spans="1:14" x14ac:dyDescent="0.4">
      <c r="F366">
        <v>51.75</v>
      </c>
      <c r="G366" s="2">
        <v>305344.15746943007</v>
      </c>
      <c r="H366" s="2">
        <v>47013.821903795309</v>
      </c>
      <c r="I366" s="2">
        <v>258104.63397716108</v>
      </c>
      <c r="J366" s="2">
        <v>158206.0607725048</v>
      </c>
      <c r="K366" s="2">
        <v>85527.386791237237</v>
      </c>
    </row>
    <row r="367" spans="1:14" x14ac:dyDescent="0.4">
      <c r="F367">
        <v>51.75</v>
      </c>
      <c r="G367" s="2">
        <v>209356.24507289426</v>
      </c>
      <c r="H367" s="2">
        <v>43479.768811425187</v>
      </c>
      <c r="I367" s="2">
        <v>165564.09926671826</v>
      </c>
      <c r="J367" s="2">
        <v>80551.227540679931</v>
      </c>
      <c r="K367" s="2">
        <v>73202.679544861676</v>
      </c>
    </row>
    <row r="368" spans="1:14" x14ac:dyDescent="0.4">
      <c r="F368">
        <v>65.5</v>
      </c>
      <c r="G368" s="2">
        <v>1028568.6896362231</v>
      </c>
      <c r="H368" s="2">
        <v>70108.633788686479</v>
      </c>
      <c r="I368" s="2">
        <v>958337.97887723765</v>
      </c>
      <c r="J368" s="2">
        <v>656313.21465406148</v>
      </c>
      <c r="K368" s="2">
        <v>285684.62326834438</v>
      </c>
    </row>
    <row r="369" spans="6:14" customFormat="1" x14ac:dyDescent="0.4">
      <c r="F369">
        <v>65.5</v>
      </c>
      <c r="G369" s="2">
        <v>938423.77626246994</v>
      </c>
      <c r="H369" s="2">
        <v>67788.578212274588</v>
      </c>
      <c r="I369" s="2">
        <v>870335.84339926613</v>
      </c>
      <c r="J369" s="2">
        <v>592725.27816892427</v>
      </c>
      <c r="K369" s="2">
        <v>262777.9663539413</v>
      </c>
      <c r="M369" s="3"/>
      <c r="N369" s="3"/>
    </row>
    <row r="370" spans="6:14" customFormat="1" x14ac:dyDescent="0.4">
      <c r="F370">
        <v>72.25</v>
      </c>
      <c r="G370" s="2">
        <v>3180499.2945239875</v>
      </c>
      <c r="H370" s="2">
        <v>94264.229180272072</v>
      </c>
      <c r="I370" s="2">
        <v>3085846.7906886931</v>
      </c>
      <c r="J370" s="2">
        <v>939285.04161984636</v>
      </c>
      <c r="K370" s="2">
        <v>2116658.4500504555</v>
      </c>
      <c r="M370" s="3"/>
      <c r="N370" s="3"/>
    </row>
    <row r="371" spans="6:14" customFormat="1" x14ac:dyDescent="0.4">
      <c r="F371">
        <v>72.25</v>
      </c>
      <c r="G371" s="2">
        <v>2582884.2785520512</v>
      </c>
      <c r="H371" s="2">
        <v>86850.576195730973</v>
      </c>
      <c r="I371" s="2">
        <v>2495566.5518023293</v>
      </c>
      <c r="J371" s="2">
        <v>836283.19038433093</v>
      </c>
      <c r="K371" s="2">
        <v>1637426.4592429956</v>
      </c>
      <c r="M371" s="3"/>
      <c r="N371" s="3"/>
    </row>
    <row r="372" spans="6:14" customFormat="1" x14ac:dyDescent="0.4">
      <c r="F372">
        <v>78.5</v>
      </c>
      <c r="G372" s="2">
        <v>4170188.925327993</v>
      </c>
      <c r="H372" s="2">
        <v>132900.69371662138</v>
      </c>
      <c r="I372" s="2">
        <v>4036610.7218639599</v>
      </c>
      <c r="J372" s="2">
        <v>1460424.4464371928</v>
      </c>
      <c r="K372" s="2">
        <v>2541231.5237773326</v>
      </c>
      <c r="M372" s="3"/>
      <c r="N372" s="3"/>
    </row>
    <row r="373" spans="6:14" customFormat="1" x14ac:dyDescent="0.4">
      <c r="F373">
        <v>78.5</v>
      </c>
      <c r="G373" s="2">
        <v>4186196.5701863682</v>
      </c>
      <c r="H373" s="2">
        <v>130850.77561641818</v>
      </c>
      <c r="I373" s="2">
        <v>4054713.6090707066</v>
      </c>
      <c r="J373" s="2">
        <v>1365652.1789415865</v>
      </c>
      <c r="K373" s="2">
        <v>2650679.4820144614</v>
      </c>
      <c r="M373" s="3"/>
      <c r="N373" s="3"/>
    </row>
    <row r="374" spans="6:14" customFormat="1" x14ac:dyDescent="0.4">
      <c r="F374">
        <v>92.5</v>
      </c>
      <c r="G374" s="2">
        <v>18272733.370597854</v>
      </c>
      <c r="H374" s="2">
        <v>678667.92208007944</v>
      </c>
      <c r="I374" s="2">
        <v>17592932.932701472</v>
      </c>
      <c r="J374" s="2">
        <v>5043580.8735957351</v>
      </c>
      <c r="K374" s="2">
        <v>12491271.204771101</v>
      </c>
      <c r="M374" s="3"/>
      <c r="N374" s="3"/>
    </row>
    <row r="375" spans="6:14" customFormat="1" x14ac:dyDescent="0.4">
      <c r="F375">
        <v>92.5</v>
      </c>
      <c r="G375" s="2">
        <v>17035975.562894411</v>
      </c>
      <c r="H375" s="2">
        <v>626330.90916423022</v>
      </c>
      <c r="I375" s="2">
        <v>16408725.27224491</v>
      </c>
      <c r="J375" s="2">
        <v>4945694.3112773122</v>
      </c>
      <c r="K375" s="2">
        <v>11388763.239418175</v>
      </c>
      <c r="M375" s="3"/>
      <c r="N375" s="3"/>
    </row>
    <row r="376" spans="6:14" customFormat="1" x14ac:dyDescent="0.4">
      <c r="F376">
        <v>102.24999999999999</v>
      </c>
      <c r="G376" s="2">
        <v>46487743.025555074</v>
      </c>
      <c r="H376" s="2">
        <v>2197340.9401382911</v>
      </c>
      <c r="I376" s="2">
        <v>44289240.388861783</v>
      </c>
      <c r="J376" s="2">
        <v>15991739.268308761</v>
      </c>
      <c r="K376" s="2">
        <v>28028525.219613656</v>
      </c>
      <c r="M376" s="3"/>
      <c r="N376" s="3"/>
    </row>
    <row r="377" spans="6:14" customFormat="1" x14ac:dyDescent="0.4">
      <c r="F377">
        <v>102.24999999999999</v>
      </c>
      <c r="G377" s="2">
        <v>33683100.024108671</v>
      </c>
      <c r="H377" s="2">
        <v>1589147.3819778147</v>
      </c>
      <c r="I377" s="2">
        <v>32086400.644515064</v>
      </c>
      <c r="J377" s="2">
        <v>11531907.141108526</v>
      </c>
      <c r="K377" s="2">
        <v>20398282.559732556</v>
      </c>
      <c r="M377" s="3"/>
      <c r="N377" s="3"/>
    </row>
    <row r="378" spans="6:14" customFormat="1" x14ac:dyDescent="0.4">
      <c r="F378">
        <v>114.5</v>
      </c>
      <c r="G378" s="2">
        <v>81600448.748836383</v>
      </c>
      <c r="H378" s="2">
        <v>4338382.8871238967</v>
      </c>
      <c r="I378" s="2">
        <v>77256335.702591404</v>
      </c>
      <c r="J378" s="2">
        <v>27191071.331455499</v>
      </c>
      <c r="K378" s="2">
        <v>49692989.26093246</v>
      </c>
      <c r="M378" s="3"/>
      <c r="N378" s="3"/>
    </row>
    <row r="379" spans="6:14" customFormat="1" x14ac:dyDescent="0.4">
      <c r="F379">
        <v>114.5</v>
      </c>
      <c r="G379" s="2">
        <v>79555659.177281603</v>
      </c>
      <c r="H379" s="2">
        <v>4230940.2840610286</v>
      </c>
      <c r="I379" s="2">
        <v>75319506.95966284</v>
      </c>
      <c r="J379" s="2">
        <v>27158743.613424763</v>
      </c>
      <c r="K379" s="2">
        <v>47905213.846764944</v>
      </c>
      <c r="M379" s="3"/>
      <c r="N379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D538-4E2C-4EF1-BC2C-C0FCFDF4292B}">
  <dimension ref="A1:U24"/>
  <sheetViews>
    <sheetView tabSelected="1" workbookViewId="0">
      <selection activeCell="F27" sqref="F27"/>
    </sheetView>
  </sheetViews>
  <sheetFormatPr defaultRowHeight="14.6" x14ac:dyDescent="0.4"/>
  <cols>
    <col min="2" max="2" width="9.23046875" style="16"/>
    <col min="3" max="3" width="9.69140625" style="3" customWidth="1"/>
    <col min="4" max="6" width="9.23046875" style="3"/>
    <col min="7" max="7" width="9.23046875" style="22"/>
    <col min="8" max="8" width="9.23046875" style="16"/>
    <col min="9" max="12" width="9.23046875" style="3"/>
    <col min="13" max="13" width="9.23046875" style="22"/>
    <col min="14" max="14" width="9.23046875" style="16"/>
    <col min="15" max="18" width="9.23046875" style="3"/>
    <col min="20" max="21" width="9.23046875" style="3"/>
  </cols>
  <sheetData>
    <row r="1" spans="1:21" s="18" customFormat="1" ht="43.75" x14ac:dyDescent="0.4">
      <c r="A1" s="17" t="s">
        <v>33</v>
      </c>
      <c r="B1" s="18" t="s">
        <v>69</v>
      </c>
      <c r="C1" s="19" t="s">
        <v>70</v>
      </c>
      <c r="D1" s="18" t="s">
        <v>13</v>
      </c>
      <c r="E1" s="19" t="s">
        <v>71</v>
      </c>
      <c r="F1" s="19" t="s">
        <v>13</v>
      </c>
      <c r="G1" s="20" t="s">
        <v>28</v>
      </c>
      <c r="H1" s="18" t="s">
        <v>69</v>
      </c>
      <c r="I1" s="19" t="s">
        <v>70</v>
      </c>
      <c r="J1" s="18" t="s">
        <v>13</v>
      </c>
      <c r="K1" s="19" t="s">
        <v>71</v>
      </c>
      <c r="L1" s="19" t="s">
        <v>13</v>
      </c>
      <c r="M1" s="21" t="s">
        <v>72</v>
      </c>
      <c r="N1" s="18" t="s">
        <v>69</v>
      </c>
      <c r="O1" s="19" t="s">
        <v>70</v>
      </c>
      <c r="P1" s="18" t="s">
        <v>13</v>
      </c>
      <c r="Q1" s="19" t="s">
        <v>71</v>
      </c>
      <c r="R1" s="19" t="s">
        <v>13</v>
      </c>
      <c r="T1" s="19"/>
    </row>
    <row r="2" spans="1:21" x14ac:dyDescent="0.4">
      <c r="A2">
        <v>20161213</v>
      </c>
      <c r="B2" s="16" t="s">
        <v>20</v>
      </c>
      <c r="C2" s="3">
        <v>0.11825458770164464</v>
      </c>
      <c r="D2" s="3">
        <v>1.8411080634849992E-2</v>
      </c>
      <c r="E2" s="3">
        <v>0.11</v>
      </c>
      <c r="F2" s="3">
        <v>2.1276126386674223E-2</v>
      </c>
      <c r="G2" s="22">
        <v>20161213</v>
      </c>
      <c r="H2" s="16" t="s">
        <v>29</v>
      </c>
      <c r="I2" s="3">
        <v>0.13458918049849794</v>
      </c>
      <c r="J2" s="3">
        <v>4.6848956457463285E-3</v>
      </c>
      <c r="K2" s="3">
        <v>0.13239976371384723</v>
      </c>
      <c r="L2" s="3">
        <v>2.9235825338570494E-3</v>
      </c>
      <c r="M2" s="23" t="s">
        <v>73</v>
      </c>
    </row>
    <row r="3" spans="1:21" x14ac:dyDescent="0.4">
      <c r="A3">
        <v>20161213</v>
      </c>
      <c r="B3" s="16" t="s">
        <v>20</v>
      </c>
      <c r="C3" s="3">
        <v>0.10120651229462223</v>
      </c>
      <c r="D3" s="3">
        <v>1.7723972257639189E-2</v>
      </c>
      <c r="E3" s="3">
        <v>0.10074380554652974</v>
      </c>
      <c r="F3" s="3">
        <v>2.2304751944370149E-2</v>
      </c>
      <c r="G3" s="22">
        <v>20161213</v>
      </c>
      <c r="H3" s="16" t="s">
        <v>29</v>
      </c>
      <c r="I3" s="3">
        <v>0.13190723029415632</v>
      </c>
      <c r="J3" s="3">
        <v>1.0172070229466599E-2</v>
      </c>
      <c r="K3" s="3">
        <v>0.13619017917242368</v>
      </c>
      <c r="L3" s="3">
        <v>1.4509214100301352E-2</v>
      </c>
      <c r="M3" s="23" t="s">
        <v>74</v>
      </c>
    </row>
    <row r="4" spans="1:21" x14ac:dyDescent="0.4">
      <c r="A4">
        <v>20161213</v>
      </c>
      <c r="B4" s="16" t="s">
        <v>20</v>
      </c>
      <c r="C4" s="3">
        <v>0.10465256116530174</v>
      </c>
      <c r="D4" s="3">
        <v>1.0351649977772725E-2</v>
      </c>
      <c r="E4" s="3">
        <v>0.10294681207852115</v>
      </c>
      <c r="F4" s="3">
        <v>9.903332066657413E-3</v>
      </c>
      <c r="G4" s="22">
        <v>20161213</v>
      </c>
      <c r="H4" s="16" t="s">
        <v>29</v>
      </c>
      <c r="I4" s="3">
        <v>0.13378462657881696</v>
      </c>
      <c r="J4" s="3">
        <v>5.3078942013864844E-3</v>
      </c>
      <c r="K4" s="3">
        <v>0.13320526053758175</v>
      </c>
      <c r="L4" s="3">
        <v>3.3795089018310966E-3</v>
      </c>
    </row>
    <row r="5" spans="1:21" x14ac:dyDescent="0.4">
      <c r="A5">
        <v>20161213</v>
      </c>
      <c r="B5" s="16" t="s">
        <v>20</v>
      </c>
      <c r="C5" s="3">
        <v>0.11347165237847233</v>
      </c>
      <c r="D5" s="3">
        <v>7.9980925441015208E-3</v>
      </c>
      <c r="E5" s="3">
        <v>0.11056533474256411</v>
      </c>
      <c r="F5" s="3">
        <v>8.0929339421629866E-3</v>
      </c>
    </row>
    <row r="6" spans="1:21" x14ac:dyDescent="0.4">
      <c r="A6">
        <v>20170328</v>
      </c>
      <c r="B6" s="16" t="s">
        <v>34</v>
      </c>
      <c r="C6" s="24">
        <v>0.10560114052351896</v>
      </c>
      <c r="D6" s="3">
        <v>7.3540553454830198E-3</v>
      </c>
      <c r="E6" s="3">
        <v>0.11307020792331716</v>
      </c>
      <c r="F6" s="3">
        <v>9.0746925050273243E-3</v>
      </c>
      <c r="G6" s="22">
        <v>20170328</v>
      </c>
      <c r="H6" s="16" t="s">
        <v>39</v>
      </c>
      <c r="I6" s="3">
        <v>0.12331538488401947</v>
      </c>
      <c r="J6" s="3">
        <v>3.5054964984251686E-3</v>
      </c>
      <c r="K6" s="3">
        <v>0.1285701956491124</v>
      </c>
      <c r="L6" s="3">
        <v>5.6729847687085949E-3</v>
      </c>
      <c r="M6" s="25">
        <v>20170328</v>
      </c>
      <c r="N6" s="16" t="s">
        <v>43</v>
      </c>
      <c r="O6" s="3">
        <v>0.11163626588400113</v>
      </c>
      <c r="P6" s="3">
        <v>6.8796678743880289E-3</v>
      </c>
      <c r="Q6" s="3">
        <v>0.1172472342593089</v>
      </c>
      <c r="R6" s="3">
        <v>1.1860299431154065E-2</v>
      </c>
    </row>
    <row r="7" spans="1:21" x14ac:dyDescent="0.4">
      <c r="A7">
        <v>20170523</v>
      </c>
      <c r="B7" s="16" t="s">
        <v>46</v>
      </c>
      <c r="C7" s="3">
        <v>0.11398029793575702</v>
      </c>
      <c r="D7" s="3">
        <v>7.6949230786235844E-3</v>
      </c>
      <c r="E7" s="3">
        <v>0.11776827253490446</v>
      </c>
      <c r="F7" s="3">
        <v>1.2846972313737631E-2</v>
      </c>
      <c r="G7" s="22">
        <v>20170523</v>
      </c>
      <c r="H7" s="16" t="s">
        <v>54</v>
      </c>
      <c r="I7" s="24">
        <v>0.12553145748140829</v>
      </c>
      <c r="J7" s="3">
        <v>5.5244958895405132E-3</v>
      </c>
      <c r="K7" s="3">
        <v>0.13202442527870556</v>
      </c>
      <c r="L7" s="3">
        <v>7.2559620625588656E-3</v>
      </c>
    </row>
    <row r="8" spans="1:21" x14ac:dyDescent="0.4">
      <c r="A8">
        <v>20170606</v>
      </c>
      <c r="B8" s="16" t="s">
        <v>75</v>
      </c>
      <c r="C8" s="3">
        <v>0.1040160335043885</v>
      </c>
      <c r="D8" s="3">
        <v>1.4879233750643758E-2</v>
      </c>
      <c r="E8" s="3">
        <v>0.1160678248971119</v>
      </c>
      <c r="F8" s="3">
        <v>1.5332844177051344E-2</v>
      </c>
      <c r="G8" s="22">
        <v>20170606</v>
      </c>
      <c r="H8" s="16" t="s">
        <v>76</v>
      </c>
      <c r="I8" s="3">
        <v>0.12096076048241627</v>
      </c>
      <c r="J8" s="3">
        <v>3.3135338366795252E-3</v>
      </c>
      <c r="K8" s="3">
        <v>0.1244859668437366</v>
      </c>
      <c r="L8" s="3">
        <v>6.3994752320421303E-3</v>
      </c>
    </row>
    <row r="9" spans="1:21" x14ac:dyDescent="0.4">
      <c r="A9">
        <v>20180810</v>
      </c>
      <c r="B9" s="16" t="s">
        <v>63</v>
      </c>
      <c r="C9" s="3">
        <v>0.10838857916046561</v>
      </c>
      <c r="D9" s="3">
        <v>1.0717681666738414E-2</v>
      </c>
      <c r="E9" s="3">
        <v>0.10776046703145903</v>
      </c>
      <c r="F9" s="3">
        <v>9.0927468375616317E-3</v>
      </c>
      <c r="M9" s="22">
        <v>20180810</v>
      </c>
      <c r="N9" s="16" t="s">
        <v>65</v>
      </c>
      <c r="O9" s="3">
        <v>0.10837208159239972</v>
      </c>
      <c r="P9" s="3">
        <v>9.6165705338578378E-3</v>
      </c>
      <c r="Q9" s="3">
        <v>0.11430041909414136</v>
      </c>
      <c r="R9" s="3">
        <v>1.211454531812633E-2</v>
      </c>
    </row>
    <row r="10" spans="1:21" x14ac:dyDescent="0.4">
      <c r="A10">
        <v>20190215</v>
      </c>
      <c r="B10" s="16" t="s">
        <v>66</v>
      </c>
      <c r="C10" s="3">
        <v>9.7779338831973775E-2</v>
      </c>
      <c r="D10" s="3">
        <v>8.823734927552682E-3</v>
      </c>
      <c r="E10" s="3">
        <v>0.10427193936311406</v>
      </c>
      <c r="F10" s="3">
        <v>9.6234012848456906E-3</v>
      </c>
      <c r="M10" s="22">
        <v>20190215</v>
      </c>
      <c r="N10" s="16" t="s">
        <v>68</v>
      </c>
      <c r="O10" s="3">
        <v>9.5262938494973734E-2</v>
      </c>
      <c r="P10" s="3">
        <v>5.2755616103518999E-3</v>
      </c>
      <c r="Q10" s="3">
        <v>0.10221396148779117</v>
      </c>
      <c r="R10" s="3">
        <v>8.5733539634097432E-3</v>
      </c>
    </row>
    <row r="11" spans="1:21" x14ac:dyDescent="0.4">
      <c r="A11">
        <v>20190215</v>
      </c>
      <c r="B11" s="16" t="s">
        <v>66</v>
      </c>
      <c r="C11" s="3">
        <v>0.10079176043817088</v>
      </c>
      <c r="D11" s="3">
        <v>8.070451503765879E-3</v>
      </c>
      <c r="E11" s="3">
        <v>0.10957032077004621</v>
      </c>
      <c r="F11" s="3">
        <v>1.0076059658864163E-2</v>
      </c>
      <c r="M11" s="22">
        <v>20190215</v>
      </c>
      <c r="N11" s="16" t="s">
        <v>68</v>
      </c>
      <c r="O11" s="3">
        <v>9.8261614861547067E-2</v>
      </c>
      <c r="P11" s="3">
        <v>7.5121454836661328E-3</v>
      </c>
      <c r="Q11" s="3">
        <v>0.10572340271350567</v>
      </c>
      <c r="R11" s="3">
        <v>9.8656760643898445E-3</v>
      </c>
    </row>
    <row r="12" spans="1:21" x14ac:dyDescent="0.4">
      <c r="A12">
        <v>20190215</v>
      </c>
      <c r="B12" s="16" t="s">
        <v>66</v>
      </c>
      <c r="C12" s="3">
        <v>0.10329195021568044</v>
      </c>
      <c r="D12" s="3">
        <v>8.9062035247018563E-3</v>
      </c>
      <c r="E12" s="3">
        <v>0.11044138852648459</v>
      </c>
      <c r="F12" s="3">
        <v>1.3614317819944684E-2</v>
      </c>
      <c r="M12" s="22">
        <v>20190215</v>
      </c>
      <c r="N12" s="16" t="s">
        <v>68</v>
      </c>
      <c r="O12" s="3">
        <v>9.6629817689733069E-2</v>
      </c>
      <c r="P12" s="3">
        <v>6.0323526397292812E-3</v>
      </c>
      <c r="Q12" s="3">
        <v>0.10495016392781313</v>
      </c>
      <c r="R12" s="3">
        <v>9.7940528088767912E-3</v>
      </c>
    </row>
    <row r="14" spans="1:21" x14ac:dyDescent="0.4">
      <c r="A14" s="26"/>
    </row>
    <row r="15" spans="1:21" x14ac:dyDescent="0.4">
      <c r="A15" s="26"/>
    </row>
    <row r="16" spans="1:21" s="27" customFormat="1" x14ac:dyDescent="0.4">
      <c r="A16" s="27" t="s">
        <v>77</v>
      </c>
      <c r="B16" s="28"/>
      <c r="C16" s="29"/>
      <c r="D16" s="29"/>
      <c r="E16" s="29"/>
      <c r="F16" s="29"/>
      <c r="G16" s="30"/>
      <c r="H16" s="28"/>
      <c r="I16" s="29"/>
      <c r="J16" s="29"/>
      <c r="K16" s="29"/>
      <c r="L16" s="29"/>
      <c r="M16" s="30"/>
      <c r="N16" s="28"/>
      <c r="O16" s="29"/>
      <c r="P16" s="29"/>
      <c r="Q16" s="29"/>
      <c r="R16" s="29"/>
      <c r="T16" s="29"/>
      <c r="U16" s="29"/>
    </row>
    <row r="17" spans="1:21" s="26" customFormat="1" x14ac:dyDescent="0.4">
      <c r="A17" s="31" t="s">
        <v>78</v>
      </c>
      <c r="B17" s="31"/>
      <c r="C17" s="24">
        <f>AVERAGE(C2:C12)</f>
        <v>0.10649403764999965</v>
      </c>
      <c r="D17" s="24"/>
      <c r="E17" s="24">
        <f>AVERAGE(E2:E12)</f>
        <v>0.10938239758309566</v>
      </c>
      <c r="F17" s="24"/>
      <c r="G17" s="32"/>
      <c r="H17" s="31"/>
      <c r="I17" s="24">
        <f>AVERAGE(I2:I4,I6:I8)</f>
        <v>0.12834810670321919</v>
      </c>
      <c r="J17" s="24"/>
      <c r="K17" s="24">
        <f>AVERAGE(K2:K4,K6:K8)</f>
        <v>0.13114596519923452</v>
      </c>
      <c r="L17" s="24"/>
      <c r="M17" s="32"/>
      <c r="N17" s="31"/>
      <c r="O17" s="24">
        <f>AVERAGE(O6,O9:O12)</f>
        <v>0.10203254370453094</v>
      </c>
      <c r="P17" s="24"/>
      <c r="Q17" s="24">
        <f>AVERAGE(Q6,Q9:Q12)</f>
        <v>0.10888703629651204</v>
      </c>
      <c r="R17" s="24"/>
      <c r="T17" s="24"/>
      <c r="U17" s="24"/>
    </row>
    <row r="18" spans="1:21" x14ac:dyDescent="0.4">
      <c r="A18" s="16" t="s">
        <v>79</v>
      </c>
      <c r="C18" s="3">
        <f>2*STDEV(C2:C12)</f>
        <v>1.2706424518255302E-2</v>
      </c>
      <c r="E18" s="3">
        <f>2*STDEV(E2:E12)</f>
        <v>1.0513701675208853E-2</v>
      </c>
      <c r="I18" s="3">
        <f>2*STDEV(I2:I4,I6:I8)</f>
        <v>1.162785611007078E-2</v>
      </c>
      <c r="K18" s="3">
        <f>2*STDEV(K2:K4,K6:K8)</f>
        <v>8.1495355251644148E-3</v>
      </c>
      <c r="O18" s="3">
        <f>2*STDEV(O6,O9:O12)</f>
        <v>1.4888187524183626E-2</v>
      </c>
      <c r="Q18" s="3">
        <f>2*STDEV(Q6,Q9:Q12)</f>
        <v>1.3009038864903032E-2</v>
      </c>
    </row>
    <row r="19" spans="1:21" x14ac:dyDescent="0.4">
      <c r="A19" s="26"/>
      <c r="H19" s="16">
        <f>I17/C17</f>
        <v>1.2052140151267861</v>
      </c>
    </row>
    <row r="20" spans="1:21" s="33" customFormat="1" x14ac:dyDescent="0.4">
      <c r="A20" s="33" t="s">
        <v>80</v>
      </c>
      <c r="B20" s="34"/>
      <c r="C20" s="35"/>
      <c r="D20" s="35"/>
      <c r="E20" s="35"/>
      <c r="F20" s="35"/>
      <c r="G20" s="36"/>
      <c r="H20" s="34"/>
      <c r="I20" s="35"/>
      <c r="J20" s="35"/>
      <c r="K20" s="35"/>
      <c r="L20" s="35"/>
      <c r="M20" s="36"/>
      <c r="N20" s="34"/>
      <c r="O20" s="35"/>
      <c r="P20" s="35"/>
      <c r="Q20" s="35"/>
      <c r="R20" s="35"/>
      <c r="T20" s="35"/>
      <c r="U20" s="35"/>
    </row>
    <row r="21" spans="1:21" x14ac:dyDescent="0.4">
      <c r="A21" t="s">
        <v>81</v>
      </c>
      <c r="I21" s="3">
        <f>_xlfn.F.TEST($C2:$C12,I2:I8)</f>
        <v>0.89545864417743459</v>
      </c>
      <c r="K21" s="3">
        <f>_xlfn.F.TEST($E2:$E12,K2:K8)</f>
        <v>0.59761829988583592</v>
      </c>
      <c r="O21" s="3">
        <f>_xlfn.F.TEST($C2:$C12,O2:O12)</f>
        <v>0.62146137849655358</v>
      </c>
      <c r="Q21" s="3">
        <f>_xlfn.F.TEST($E2:$E12,Q2:Q12)</f>
        <v>0.53200199695849959</v>
      </c>
    </row>
    <row r="22" spans="1:21" s="16" customFormat="1" x14ac:dyDescent="0.4">
      <c r="A22" s="16" t="s">
        <v>82</v>
      </c>
      <c r="C22" s="37"/>
      <c r="D22" s="37"/>
      <c r="E22" s="37"/>
      <c r="F22" s="37"/>
      <c r="G22" s="38"/>
      <c r="I22" s="37" t="s">
        <v>83</v>
      </c>
      <c r="J22" s="37"/>
      <c r="K22" s="37" t="s">
        <v>83</v>
      </c>
      <c r="L22" s="37"/>
      <c r="M22" s="38"/>
      <c r="O22" s="37" t="s">
        <v>83</v>
      </c>
      <c r="P22" s="37"/>
      <c r="Q22" s="37" t="s">
        <v>83</v>
      </c>
      <c r="R22" s="37"/>
      <c r="T22" s="37"/>
      <c r="U22" s="37"/>
    </row>
    <row r="23" spans="1:21" x14ac:dyDescent="0.4">
      <c r="A23" t="s">
        <v>84</v>
      </c>
      <c r="I23" s="39">
        <f>_xlfn.T.TEST($C2:$C12,I2:I8,2,2)</f>
        <v>4.5061047122041935E-6</v>
      </c>
      <c r="K23" s="39">
        <f>_xlfn.T.TEST($E2:$E12,K2:K8,2,2)</f>
        <v>2.7635980429329225E-7</v>
      </c>
      <c r="O23" s="40">
        <f>_xlfn.T.TEST($C2:$C12,O2:O12,2,2)</f>
        <v>0.2361742611302842</v>
      </c>
      <c r="P23" s="40"/>
      <c r="Q23" s="40">
        <f>_xlfn.T.TEST($E2:$E12,Q2:Q12,2,2)</f>
        <v>0.87300527137119532</v>
      </c>
    </row>
    <row r="24" spans="1:21" x14ac:dyDescent="0.4">
      <c r="A24" t="s">
        <v>85</v>
      </c>
      <c r="I24" s="37" t="s">
        <v>86</v>
      </c>
      <c r="J24" s="37"/>
      <c r="K24" s="37" t="s">
        <v>86</v>
      </c>
      <c r="L24" s="37"/>
      <c r="M24" s="38"/>
      <c r="O24" s="37" t="s">
        <v>87</v>
      </c>
      <c r="P24" s="37"/>
      <c r="Q24" s="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Fig4A CoSMODynamics</vt:lpstr>
      <vt:lpstr>Fig4B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 Group</dc:creator>
  <cp:lastModifiedBy>Shou Group</cp:lastModifiedBy>
  <dcterms:created xsi:type="dcterms:W3CDTF">2020-04-11T05:40:21Z</dcterms:created>
  <dcterms:modified xsi:type="dcterms:W3CDTF">2020-04-11T05:43:47Z</dcterms:modified>
</cp:coreProperties>
</file>