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ndbru\Box Sync\KI (andra.brunner@ki.se)\4 AZD1775 DNAPK\1_eLife resubmission\Submitted files\"/>
    </mc:Choice>
  </mc:AlternateContent>
  <xr:revisionPtr revIDLastSave="0" documentId="13_ncr:1_{BC611293-03FA-4E0B-9A27-35E31FE46463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E" sheetId="6" r:id="rId1"/>
    <sheet name="F" sheetId="2" r:id="rId2"/>
    <sheet name="S1C" sheetId="7" r:id="rId3"/>
    <sheet name="S1D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7" i="7" l="1"/>
  <c r="M17" i="7"/>
  <c r="L17" i="7"/>
  <c r="K17" i="7"/>
  <c r="N16" i="7"/>
  <c r="M16" i="7"/>
  <c r="L16" i="7"/>
  <c r="K16" i="7"/>
  <c r="N15" i="7"/>
  <c r="M15" i="7"/>
  <c r="L15" i="7"/>
  <c r="K15" i="7"/>
  <c r="N14" i="7"/>
  <c r="M14" i="7"/>
  <c r="L14" i="7"/>
  <c r="K14" i="7"/>
  <c r="R8" i="7"/>
  <c r="Q8" i="7"/>
  <c r="P8" i="7"/>
  <c r="O8" i="7"/>
  <c r="N8" i="7"/>
  <c r="M8" i="7"/>
  <c r="L8" i="7"/>
  <c r="K8" i="7"/>
  <c r="R7" i="7"/>
  <c r="Q7" i="7"/>
  <c r="P7" i="7"/>
  <c r="O7" i="7"/>
  <c r="N7" i="7"/>
  <c r="M7" i="7"/>
  <c r="L7" i="7"/>
  <c r="K7" i="7"/>
  <c r="R6" i="7"/>
  <c r="Q6" i="7"/>
  <c r="P6" i="7"/>
  <c r="O6" i="7"/>
  <c r="N6" i="7"/>
  <c r="M6" i="7"/>
  <c r="L6" i="7"/>
  <c r="K6" i="7"/>
  <c r="R5" i="7"/>
  <c r="Q5" i="7"/>
  <c r="P5" i="7"/>
  <c r="O5" i="7"/>
  <c r="N5" i="7"/>
  <c r="M5" i="7"/>
  <c r="L5" i="7"/>
  <c r="K5" i="7"/>
  <c r="U42" i="2" l="1"/>
  <c r="W69" i="2" s="1"/>
  <c r="V42" i="2"/>
  <c r="W42" i="2"/>
  <c r="U69" i="2"/>
  <c r="T69" i="2"/>
  <c r="R42" i="2"/>
  <c r="S69" i="2" s="1"/>
  <c r="S42" i="2"/>
  <c r="T42" i="2"/>
  <c r="U41" i="2"/>
  <c r="V41" i="2"/>
  <c r="W41" i="2"/>
  <c r="U68" i="2"/>
  <c r="T68" i="2"/>
  <c r="R41" i="2"/>
  <c r="S41" i="2"/>
  <c r="T41" i="2"/>
  <c r="U39" i="2"/>
  <c r="W66" i="2" s="1"/>
  <c r="V39" i="2"/>
  <c r="W39" i="2"/>
  <c r="U66" i="2"/>
  <c r="T66" i="2"/>
  <c r="R39" i="2"/>
  <c r="S66" i="2" s="1"/>
  <c r="S39" i="2"/>
  <c r="T39" i="2"/>
  <c r="U38" i="2"/>
  <c r="V38" i="2"/>
  <c r="W65" i="2" s="1"/>
  <c r="W38" i="2"/>
  <c r="U65" i="2"/>
  <c r="T65" i="2"/>
  <c r="R38" i="2"/>
  <c r="S65" i="2" s="1"/>
  <c r="S38" i="2"/>
  <c r="T38" i="2"/>
  <c r="U36" i="2"/>
  <c r="V36" i="2"/>
  <c r="V63" i="2" s="1"/>
  <c r="W36" i="2"/>
  <c r="U63" i="2"/>
  <c r="T63" i="2"/>
  <c r="R36" i="2"/>
  <c r="S63" i="2" s="1"/>
  <c r="S36" i="2"/>
  <c r="T36" i="2"/>
  <c r="R63" i="2"/>
  <c r="U35" i="2"/>
  <c r="V35" i="2"/>
  <c r="V62" i="2" s="1"/>
  <c r="W35" i="2"/>
  <c r="U62" i="2"/>
  <c r="T62" i="2"/>
  <c r="R35" i="2"/>
  <c r="S35" i="2"/>
  <c r="R62" i="2" s="1"/>
  <c r="T35" i="2"/>
  <c r="U33" i="2"/>
  <c r="W60" i="2" s="1"/>
  <c r="V33" i="2"/>
  <c r="V60" i="2" s="1"/>
  <c r="W33" i="2"/>
  <c r="U60" i="2"/>
  <c r="T60" i="2"/>
  <c r="R33" i="2"/>
  <c r="S33" i="2"/>
  <c r="R60" i="2" s="1"/>
  <c r="T33" i="2"/>
  <c r="U32" i="2"/>
  <c r="V32" i="2"/>
  <c r="W32" i="2"/>
  <c r="W59" i="2"/>
  <c r="U59" i="2"/>
  <c r="T59" i="2"/>
  <c r="R32" i="2"/>
  <c r="R59" i="2" s="1"/>
  <c r="S32" i="2"/>
  <c r="T32" i="2"/>
  <c r="U31" i="2"/>
  <c r="V31" i="2"/>
  <c r="V58" i="2" s="1"/>
  <c r="W31" i="2"/>
  <c r="U58" i="2"/>
  <c r="T58" i="2"/>
  <c r="R31" i="2"/>
  <c r="S58" i="2" s="1"/>
  <c r="S31" i="2"/>
  <c r="T31" i="2"/>
  <c r="U30" i="2"/>
  <c r="W57" i="2" s="1"/>
  <c r="V30" i="2"/>
  <c r="W30" i="2"/>
  <c r="U57" i="2"/>
  <c r="T57" i="2"/>
  <c r="R30" i="2"/>
  <c r="R57" i="2" s="1"/>
  <c r="S30" i="2"/>
  <c r="T30" i="2"/>
  <c r="U29" i="2"/>
  <c r="W56" i="2" s="1"/>
  <c r="V29" i="2"/>
  <c r="W29" i="2"/>
  <c r="U56" i="2"/>
  <c r="T56" i="2"/>
  <c r="R29" i="2"/>
  <c r="S56" i="2" s="1"/>
  <c r="S29" i="2"/>
  <c r="T29" i="2"/>
  <c r="U28" i="2"/>
  <c r="W55" i="2" s="1"/>
  <c r="V28" i="2"/>
  <c r="W28" i="2"/>
  <c r="U55" i="2"/>
  <c r="T55" i="2"/>
  <c r="R28" i="2"/>
  <c r="S55" i="2" s="1"/>
  <c r="S28" i="2"/>
  <c r="T28" i="2"/>
  <c r="U27" i="2"/>
  <c r="W54" i="2" s="1"/>
  <c r="V27" i="2"/>
  <c r="W27" i="2"/>
  <c r="U54" i="2"/>
  <c r="T54" i="2"/>
  <c r="R27" i="2"/>
  <c r="S54" i="2" s="1"/>
  <c r="S27" i="2"/>
  <c r="T27" i="2"/>
  <c r="U26" i="2"/>
  <c r="W53" i="2" s="1"/>
  <c r="V26" i="2"/>
  <c r="W26" i="2"/>
  <c r="U53" i="2"/>
  <c r="T53" i="2"/>
  <c r="R26" i="2"/>
  <c r="R53" i="2" s="1"/>
  <c r="S26" i="2"/>
  <c r="T26" i="2"/>
  <c r="U25" i="2"/>
  <c r="W52" i="2" s="1"/>
  <c r="V25" i="2"/>
  <c r="W25" i="2"/>
  <c r="U52" i="2"/>
  <c r="T52" i="2"/>
  <c r="R25" i="2"/>
  <c r="S52" i="2" s="1"/>
  <c r="S25" i="2"/>
  <c r="T25" i="2"/>
  <c r="U24" i="2"/>
  <c r="W51" i="2" s="1"/>
  <c r="V24" i="2"/>
  <c r="W24" i="2"/>
  <c r="U51" i="2"/>
  <c r="T51" i="2"/>
  <c r="R24" i="2"/>
  <c r="S51" i="2" s="1"/>
  <c r="S24" i="2"/>
  <c r="T24" i="2"/>
  <c r="R19" i="2"/>
  <c r="P19" i="2"/>
  <c r="N19" i="2"/>
  <c r="R18" i="2"/>
  <c r="P18" i="2"/>
  <c r="N18" i="2"/>
  <c r="R17" i="2"/>
  <c r="P17" i="2"/>
  <c r="N17" i="2"/>
  <c r="R16" i="2"/>
  <c r="P16" i="2"/>
  <c r="N16" i="2"/>
  <c r="R15" i="2"/>
  <c r="P15" i="2"/>
  <c r="N15" i="2"/>
  <c r="R14" i="2"/>
  <c r="P14" i="2"/>
  <c r="N14" i="2"/>
  <c r="R13" i="2"/>
  <c r="P13" i="2"/>
  <c r="N13" i="2"/>
  <c r="R12" i="2"/>
  <c r="P12" i="2"/>
  <c r="N12" i="2"/>
  <c r="R11" i="2"/>
  <c r="P11" i="2"/>
  <c r="N11" i="2"/>
  <c r="R10" i="2"/>
  <c r="P10" i="2"/>
  <c r="N10" i="2"/>
  <c r="R9" i="2"/>
  <c r="P9" i="2"/>
  <c r="N9" i="2"/>
  <c r="R8" i="2"/>
  <c r="P8" i="2"/>
  <c r="N8" i="2"/>
  <c r="R7" i="2"/>
  <c r="P7" i="2"/>
  <c r="N7" i="2"/>
  <c r="R6" i="2"/>
  <c r="P6" i="2"/>
  <c r="N6" i="2"/>
  <c r="R5" i="2"/>
  <c r="P5" i="2"/>
  <c r="N5" i="2"/>
  <c r="R4" i="2"/>
  <c r="P4" i="2"/>
  <c r="N4" i="2"/>
  <c r="Q19" i="2"/>
  <c r="O19" i="2"/>
  <c r="M19" i="2"/>
  <c r="Q18" i="2"/>
  <c r="O18" i="2"/>
  <c r="M18" i="2"/>
  <c r="Q17" i="2"/>
  <c r="O17" i="2"/>
  <c r="M17" i="2"/>
  <c r="Q16" i="2"/>
  <c r="O16" i="2"/>
  <c r="M16" i="2"/>
  <c r="Q15" i="2"/>
  <c r="O15" i="2"/>
  <c r="M15" i="2"/>
  <c r="Q14" i="2"/>
  <c r="O14" i="2"/>
  <c r="M14" i="2"/>
  <c r="Q13" i="2"/>
  <c r="O13" i="2"/>
  <c r="M13" i="2"/>
  <c r="Q12" i="2"/>
  <c r="O12" i="2"/>
  <c r="M12" i="2"/>
  <c r="Q11" i="2"/>
  <c r="O11" i="2"/>
  <c r="M11" i="2"/>
  <c r="Q10" i="2"/>
  <c r="O10" i="2"/>
  <c r="M10" i="2"/>
  <c r="Q9" i="2"/>
  <c r="O9" i="2"/>
  <c r="M9" i="2"/>
  <c r="Q8" i="2"/>
  <c r="O8" i="2"/>
  <c r="M8" i="2"/>
  <c r="Q7" i="2"/>
  <c r="O7" i="2"/>
  <c r="M7" i="2"/>
  <c r="Q6" i="2"/>
  <c r="O6" i="2"/>
  <c r="M6" i="2"/>
  <c r="Q5" i="2"/>
  <c r="O5" i="2"/>
  <c r="M5" i="2"/>
  <c r="Q4" i="2"/>
  <c r="O4" i="2"/>
  <c r="M4" i="2"/>
  <c r="W63" i="2" l="1"/>
  <c r="V53" i="2"/>
  <c r="V57" i="2"/>
  <c r="S60" i="2"/>
  <c r="R54" i="2"/>
  <c r="V54" i="2"/>
  <c r="R58" i="2"/>
  <c r="S62" i="2"/>
  <c r="V66" i="2"/>
  <c r="W68" i="2"/>
  <c r="S53" i="2"/>
  <c r="S57" i="2"/>
  <c r="V59" i="2"/>
  <c r="R65" i="2"/>
  <c r="R66" i="2"/>
  <c r="R51" i="2"/>
  <c r="V51" i="2"/>
  <c r="R55" i="2"/>
  <c r="V55" i="2"/>
  <c r="R68" i="2"/>
  <c r="R69" i="2"/>
  <c r="V69" i="2"/>
  <c r="W62" i="2"/>
  <c r="R52" i="2"/>
  <c r="V52" i="2"/>
  <c r="R56" i="2"/>
  <c r="V56" i="2"/>
  <c r="S59" i="2"/>
  <c r="S68" i="2"/>
  <c r="W58" i="2"/>
  <c r="V65" i="2"/>
  <c r="V68" i="2"/>
</calcChain>
</file>

<file path=xl/sharedStrings.xml><?xml version="1.0" encoding="utf-8"?>
<sst xmlns="http://schemas.openxmlformats.org/spreadsheetml/2006/main" count="287" uniqueCount="41">
  <si>
    <t>Name / Description</t>
  </si>
  <si>
    <t>24h</t>
  </si>
  <si>
    <t>DMSO</t>
  </si>
  <si>
    <t>AZD1775</t>
  </si>
  <si>
    <t>AZD6738</t>
  </si>
  <si>
    <t>16h washout</t>
  </si>
  <si>
    <t>24h washout</t>
  </si>
  <si>
    <t>AZD1775/-6738</t>
  </si>
  <si>
    <t>RAD51</t>
  </si>
  <si>
    <t>53BP1</t>
  </si>
  <si>
    <t>ID1</t>
  </si>
  <si>
    <t>ID2</t>
  </si>
  <si>
    <t>MDA-231_1</t>
  </si>
  <si>
    <t>Ab (568)</t>
  </si>
  <si>
    <t>All cells</t>
  </si>
  <si>
    <t>yH2AX pos. Cells</t>
  </si>
  <si>
    <t>yH2AX pos-%</t>
  </si>
  <si>
    <t>Double pos</t>
  </si>
  <si>
    <t>Double pos -%</t>
  </si>
  <si>
    <t>RAD51/53BP1 pos cells</t>
  </si>
  <si>
    <t>RAD51/53BP1 pos-%</t>
  </si>
  <si>
    <t>CELL NUMBER PER POPULATION</t>
  </si>
  <si>
    <t>POPULATION -%</t>
  </si>
  <si>
    <t>Exp #1</t>
  </si>
  <si>
    <t>Exp #2</t>
  </si>
  <si>
    <t>yH2AX+ only</t>
  </si>
  <si>
    <t>RAD51/53BP1+ only</t>
  </si>
  <si>
    <t>yH2AX+ /RAD51 (53BP1)</t>
  </si>
  <si>
    <t>Mean</t>
  </si>
  <si>
    <t>SD</t>
  </si>
  <si>
    <t>Exp #3</t>
  </si>
  <si>
    <t>AZD1775-6738</t>
  </si>
  <si>
    <t>Replicate</t>
  </si>
  <si>
    <t>proportion βGal-positive cells</t>
  </si>
  <si>
    <t>Time [h]</t>
  </si>
  <si>
    <t>Series image</t>
  </si>
  <si>
    <t># ssDNA foci/nucleus</t>
  </si>
  <si>
    <t>BT20_ 40 hours treatment &amp; washout</t>
  </si>
  <si>
    <t>EdU</t>
  </si>
  <si>
    <t xml:space="preserve">AZD1775-6738 </t>
  </si>
  <si>
    <t>MDA231_ 40 hours treatment &amp; washout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</si>
</sst>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\ %"/>
    <numFmt numFmtId="167" formatCode="0.0%"/>
    <numFmt numFmtId="172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</font>
    <font>
      <b/>
      <sz val="12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wrapText="1"/>
    </xf>
    <xf numFmtId="0" fontId="0" fillId="0" borderId="1" xfId="0" applyBorder="1"/>
    <xf numFmtId="165" fontId="0" fillId="0" borderId="1" xfId="1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7" fontId="0" fillId="0" borderId="0" xfId="1" applyNumberFormat="1" applyFont="1"/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7" fontId="0" fillId="0" borderId="0" xfId="0" applyNumberFormat="1"/>
    <xf numFmtId="0" fontId="0" fillId="0" borderId="2" xfId="0" applyBorder="1"/>
    <xf numFmtId="0" fontId="2" fillId="0" borderId="2" xfId="0" applyFont="1" applyBorder="1"/>
    <xf numFmtId="167" fontId="0" fillId="0" borderId="1" xfId="1" applyNumberFormat="1" applyFont="1" applyBorder="1"/>
    <xf numFmtId="0" fontId="0" fillId="0" borderId="10" xfId="0" applyBorder="1"/>
    <xf numFmtId="0" fontId="3" fillId="0" borderId="11" xfId="0" applyFont="1" applyBorder="1" applyAlignment="1">
      <alignment horizontal="center" wrapText="1"/>
    </xf>
    <xf numFmtId="165" fontId="0" fillId="0" borderId="11" xfId="1" applyNumberFormat="1" applyFont="1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0" fillId="0" borderId="13" xfId="0" applyBorder="1"/>
    <xf numFmtId="167" fontId="0" fillId="0" borderId="13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2" xfId="1" applyNumberFormat="1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165" fontId="0" fillId="0" borderId="0" xfId="1" applyNumberFormat="1" applyFont="1" applyBorder="1"/>
    <xf numFmtId="0" fontId="3" fillId="0" borderId="10" xfId="0" applyFont="1" applyBorder="1" applyAlignment="1">
      <alignment horizontal="center" wrapText="1"/>
    </xf>
    <xf numFmtId="165" fontId="0" fillId="0" borderId="10" xfId="1" applyNumberFormat="1" applyFont="1" applyBorder="1"/>
    <xf numFmtId="167" fontId="0" fillId="0" borderId="10" xfId="1" applyNumberFormat="1" applyFont="1" applyBorder="1"/>
    <xf numFmtId="167" fontId="0" fillId="0" borderId="12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172" fontId="0" fillId="0" borderId="0" xfId="0" applyNumberFormat="1"/>
    <xf numFmtId="0" fontId="0" fillId="0" borderId="0" xfId="0" applyAlignment="1"/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colors>
    <mruColors>
      <color rgb="FF3535B1"/>
      <color rgb="FFD747CD"/>
      <color rgb="FF0A04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F9ED-2F47-4372-9890-D276FF57C50D}">
  <dimension ref="A1:U7"/>
  <sheetViews>
    <sheetView tabSelected="1" workbookViewId="0">
      <selection activeCell="E12" sqref="E12"/>
    </sheetView>
  </sheetViews>
  <sheetFormatPr defaultRowHeight="15.6" x14ac:dyDescent="0.3"/>
  <cols>
    <col min="1" max="1" width="8.796875" style="58"/>
  </cols>
  <sheetData>
    <row r="1" spans="1:21" x14ac:dyDescent="0.3">
      <c r="A1" s="58" t="s">
        <v>36</v>
      </c>
    </row>
    <row r="2" spans="1:21" s="58" customFormat="1" x14ac:dyDescent="0.3">
      <c r="A2" s="63" t="s">
        <v>34</v>
      </c>
      <c r="B2" s="64" t="s">
        <v>2</v>
      </c>
      <c r="C2" s="64"/>
      <c r="D2" s="64"/>
      <c r="E2" s="64"/>
      <c r="F2" s="64"/>
      <c r="G2" s="64" t="s">
        <v>3</v>
      </c>
      <c r="H2" s="64"/>
      <c r="I2" s="64"/>
      <c r="J2" s="64"/>
      <c r="K2" s="64"/>
      <c r="L2" s="64" t="s">
        <v>4</v>
      </c>
      <c r="M2" s="64"/>
      <c r="N2" s="64"/>
      <c r="O2" s="64"/>
      <c r="P2" s="64"/>
      <c r="Q2" s="64" t="s">
        <v>31</v>
      </c>
      <c r="R2" s="64"/>
      <c r="S2" s="64"/>
      <c r="T2" s="64"/>
      <c r="U2" s="64"/>
    </row>
    <row r="3" spans="1:21" x14ac:dyDescent="0.3">
      <c r="A3" s="65">
        <v>2</v>
      </c>
      <c r="B3" s="61">
        <v>3.2727270000000002</v>
      </c>
      <c r="C3" s="61">
        <v>4.0714290000000002</v>
      </c>
      <c r="D3" s="61">
        <v>4.461538</v>
      </c>
      <c r="E3" s="61">
        <v>1.6363639999999999</v>
      </c>
      <c r="F3" s="61">
        <v>3.5</v>
      </c>
      <c r="G3" s="61">
        <v>2.6639119999999998</v>
      </c>
      <c r="H3" s="61">
        <v>1.1019330000000001</v>
      </c>
      <c r="I3" s="62"/>
      <c r="J3" s="62"/>
      <c r="K3" s="62"/>
      <c r="L3" s="61">
        <v>7.0909089999999999</v>
      </c>
      <c r="M3" s="61">
        <v>8.3333329999999997</v>
      </c>
      <c r="N3" s="61">
        <v>2.714286</v>
      </c>
      <c r="O3" s="61">
        <v>3.5555560000000002</v>
      </c>
      <c r="P3" s="61">
        <v>2.25</v>
      </c>
      <c r="Q3" s="61">
        <v>15</v>
      </c>
      <c r="R3" s="61">
        <v>27.9</v>
      </c>
      <c r="S3" s="61">
        <v>16.25</v>
      </c>
      <c r="T3" s="61">
        <v>21.7</v>
      </c>
      <c r="U3" s="61">
        <v>5.5454549999999996</v>
      </c>
    </row>
    <row r="4" spans="1:21" x14ac:dyDescent="0.3">
      <c r="A4" s="65">
        <v>4</v>
      </c>
      <c r="B4" s="62"/>
      <c r="C4" s="62"/>
      <c r="D4" s="62"/>
      <c r="E4" s="62"/>
      <c r="F4" s="62"/>
      <c r="G4" s="61">
        <v>10.61538</v>
      </c>
      <c r="H4" s="61">
        <v>10.5</v>
      </c>
      <c r="I4" s="61">
        <v>9.6190479999999994</v>
      </c>
      <c r="J4" s="61">
        <v>11.16667</v>
      </c>
      <c r="K4" s="61">
        <v>11.15789</v>
      </c>
      <c r="L4" s="61">
        <v>10.88889</v>
      </c>
      <c r="M4" s="61">
        <v>28.214289999999998</v>
      </c>
      <c r="N4" s="61">
        <v>17.272729999999999</v>
      </c>
      <c r="O4" s="61">
        <v>7.9333330000000002</v>
      </c>
      <c r="P4" s="61">
        <v>8.6470590000000005</v>
      </c>
      <c r="Q4" s="61">
        <v>11.15789</v>
      </c>
      <c r="R4" s="61">
        <v>18.64706</v>
      </c>
      <c r="S4" s="61">
        <v>25.846150000000002</v>
      </c>
      <c r="T4" s="61">
        <v>29.15</v>
      </c>
      <c r="U4" s="61">
        <v>26.4375</v>
      </c>
    </row>
    <row r="5" spans="1:21" x14ac:dyDescent="0.3">
      <c r="A5" s="65">
        <v>6</v>
      </c>
      <c r="B5" s="62"/>
      <c r="C5" s="62"/>
      <c r="D5" s="62"/>
      <c r="E5" s="62"/>
      <c r="F5" s="62"/>
      <c r="G5" s="61">
        <v>7.2352939999999997</v>
      </c>
      <c r="H5" s="61">
        <v>10.142860000000001</v>
      </c>
      <c r="I5" s="61">
        <v>21.88889</v>
      </c>
      <c r="J5" s="61">
        <v>16.75</v>
      </c>
      <c r="K5" s="61">
        <v>13.71429</v>
      </c>
      <c r="L5" s="61">
        <v>14.571429999999999</v>
      </c>
      <c r="M5" s="61">
        <v>2.9090910000000001</v>
      </c>
      <c r="N5" s="61">
        <v>6.5294119999999998</v>
      </c>
      <c r="O5" s="61">
        <v>10</v>
      </c>
      <c r="P5" s="61">
        <v>7.6923079999999997</v>
      </c>
      <c r="Q5" s="61">
        <v>22.533329999999999</v>
      </c>
      <c r="R5" s="61">
        <v>25.25</v>
      </c>
      <c r="S5" s="61">
        <v>27.11111</v>
      </c>
      <c r="T5" s="61">
        <v>21.153849999999998</v>
      </c>
      <c r="U5" s="61">
        <v>13.533329999999999</v>
      </c>
    </row>
    <row r="6" spans="1:21" x14ac:dyDescent="0.3">
      <c r="A6" s="65">
        <v>8</v>
      </c>
      <c r="B6" s="61">
        <v>7.4545450000000004</v>
      </c>
      <c r="C6" s="61">
        <v>0.4</v>
      </c>
      <c r="D6" s="61">
        <v>7</v>
      </c>
      <c r="E6" s="61">
        <v>3.35</v>
      </c>
      <c r="F6" s="61">
        <v>6.266667</v>
      </c>
      <c r="G6" s="61">
        <v>14.78571</v>
      </c>
      <c r="H6" s="61">
        <v>27.066669999999998</v>
      </c>
      <c r="I6" s="61">
        <v>7.9583329999999997</v>
      </c>
      <c r="J6" s="61">
        <v>15.571429999999999</v>
      </c>
      <c r="K6" s="61">
        <v>14.17647</v>
      </c>
      <c r="L6" s="61">
        <v>8.3571430000000007</v>
      </c>
      <c r="M6" s="61">
        <v>3.5</v>
      </c>
      <c r="N6" s="61">
        <v>6.5652169999999996</v>
      </c>
      <c r="O6" s="61">
        <v>6</v>
      </c>
      <c r="P6" s="61">
        <v>8.6470590000000005</v>
      </c>
      <c r="Q6" s="61">
        <v>17.63636</v>
      </c>
      <c r="R6" s="61">
        <v>19.818180000000002</v>
      </c>
      <c r="S6" s="61">
        <v>11.75</v>
      </c>
      <c r="T6" s="61">
        <v>5.625</v>
      </c>
      <c r="U6" s="61">
        <v>13.84615</v>
      </c>
    </row>
    <row r="7" spans="1:21" x14ac:dyDescent="0.3">
      <c r="A7" s="58" t="s">
        <v>35</v>
      </c>
      <c r="B7">
        <v>1</v>
      </c>
      <c r="C7">
        <v>2</v>
      </c>
      <c r="D7">
        <v>3</v>
      </c>
      <c r="E7">
        <v>4</v>
      </c>
      <c r="F7">
        <v>5</v>
      </c>
      <c r="G7">
        <v>1</v>
      </c>
      <c r="H7">
        <v>2</v>
      </c>
      <c r="I7">
        <v>3</v>
      </c>
      <c r="J7">
        <v>4</v>
      </c>
      <c r="K7">
        <v>5</v>
      </c>
      <c r="L7">
        <v>1</v>
      </c>
      <c r="M7">
        <v>2</v>
      </c>
      <c r="N7">
        <v>3</v>
      </c>
      <c r="O7">
        <v>4</v>
      </c>
      <c r="P7">
        <v>5</v>
      </c>
      <c r="Q7">
        <v>1</v>
      </c>
      <c r="R7">
        <v>2</v>
      </c>
      <c r="S7">
        <v>3</v>
      </c>
      <c r="T7">
        <v>4</v>
      </c>
      <c r="U7">
        <v>5</v>
      </c>
    </row>
  </sheetData>
  <mergeCells count="6">
    <mergeCell ref="B4:F5"/>
    <mergeCell ref="I3:K3"/>
    <mergeCell ref="B2:F2"/>
    <mergeCell ref="G2:K2"/>
    <mergeCell ref="L2:P2"/>
    <mergeCell ref="Q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4"/>
  <sheetViews>
    <sheetView zoomScale="50" zoomScaleNormal="50" workbookViewId="0">
      <selection activeCell="L53" sqref="L53"/>
    </sheetView>
  </sheetViews>
  <sheetFormatPr defaultColWidth="8.796875" defaultRowHeight="15.6" x14ac:dyDescent="0.3"/>
  <cols>
    <col min="1" max="17" width="10.69921875" customWidth="1"/>
    <col min="19" max="19" width="13.796875" customWidth="1"/>
    <col min="20" max="20" width="6.796875" customWidth="1"/>
    <col min="21" max="21" width="15.296875" customWidth="1"/>
  </cols>
  <sheetData>
    <row r="1" spans="1:18" x14ac:dyDescent="0.3">
      <c r="E1" s="34" t="s">
        <v>21</v>
      </c>
      <c r="F1" s="34"/>
      <c r="G1" s="34"/>
      <c r="H1" s="34"/>
      <c r="I1" s="34"/>
      <c r="J1" s="34"/>
      <c r="K1" s="34"/>
      <c r="L1" s="5"/>
      <c r="M1" s="34" t="s">
        <v>22</v>
      </c>
      <c r="N1" s="34"/>
      <c r="O1" s="34"/>
      <c r="P1" s="34"/>
      <c r="Q1" s="34"/>
    </row>
    <row r="2" spans="1:18" ht="31.2" x14ac:dyDescent="0.3">
      <c r="A2" s="1" t="s">
        <v>0</v>
      </c>
      <c r="B2" s="1" t="s">
        <v>10</v>
      </c>
      <c r="C2" s="1" t="s">
        <v>11</v>
      </c>
      <c r="D2" s="1" t="s">
        <v>13</v>
      </c>
      <c r="E2" s="35" t="s">
        <v>14</v>
      </c>
      <c r="F2" s="36"/>
      <c r="G2" s="35" t="s">
        <v>17</v>
      </c>
      <c r="H2" s="36"/>
      <c r="I2" s="35" t="s">
        <v>15</v>
      </c>
      <c r="J2" s="36"/>
      <c r="K2" s="35" t="s">
        <v>19</v>
      </c>
      <c r="L2" s="36"/>
      <c r="M2" s="35" t="s">
        <v>18</v>
      </c>
      <c r="N2" s="36"/>
      <c r="O2" s="35" t="s">
        <v>16</v>
      </c>
      <c r="P2" s="36"/>
      <c r="Q2" s="37" t="s">
        <v>20</v>
      </c>
      <c r="R2" s="38"/>
    </row>
    <row r="3" spans="1:18" x14ac:dyDescent="0.3">
      <c r="A3" s="1"/>
      <c r="B3" s="1"/>
      <c r="C3" s="1"/>
      <c r="D3" s="1"/>
      <c r="E3" s="6" t="s">
        <v>23</v>
      </c>
      <c r="F3" s="6" t="s">
        <v>24</v>
      </c>
      <c r="G3" s="6" t="s">
        <v>23</v>
      </c>
      <c r="H3" s="6" t="s">
        <v>24</v>
      </c>
      <c r="I3" s="6" t="s">
        <v>23</v>
      </c>
      <c r="J3" s="6" t="s">
        <v>24</v>
      </c>
      <c r="K3" s="6" t="s">
        <v>23</v>
      </c>
      <c r="L3" s="6" t="s">
        <v>24</v>
      </c>
      <c r="M3" s="6" t="s">
        <v>23</v>
      </c>
      <c r="N3" s="6" t="s">
        <v>24</v>
      </c>
      <c r="O3" s="6" t="s">
        <v>23</v>
      </c>
      <c r="P3" s="6" t="s">
        <v>24</v>
      </c>
      <c r="Q3" s="6" t="s">
        <v>23</v>
      </c>
      <c r="R3" s="6" t="s">
        <v>24</v>
      </c>
    </row>
    <row r="4" spans="1:18" x14ac:dyDescent="0.3">
      <c r="A4" s="2" t="s">
        <v>12</v>
      </c>
      <c r="B4" s="2" t="s">
        <v>1</v>
      </c>
      <c r="C4" s="2" t="s">
        <v>2</v>
      </c>
      <c r="D4" s="2" t="s">
        <v>8</v>
      </c>
      <c r="E4" s="2">
        <v>4734</v>
      </c>
      <c r="F4" s="2">
        <v>2559</v>
      </c>
      <c r="G4" s="2">
        <v>1</v>
      </c>
      <c r="H4" s="2">
        <v>0</v>
      </c>
      <c r="I4" s="2">
        <v>3</v>
      </c>
      <c r="J4" s="2">
        <v>4</v>
      </c>
      <c r="K4" s="2">
        <v>1422</v>
      </c>
      <c r="L4" s="2">
        <v>820</v>
      </c>
      <c r="M4" s="3">
        <f>G4/E4</f>
        <v>2.1123785382340515E-4</v>
      </c>
      <c r="N4" s="3">
        <f>H4/F4</f>
        <v>0</v>
      </c>
      <c r="O4" s="3">
        <f t="shared" ref="O4:O19" si="0">I4/E4</f>
        <v>6.3371356147021542E-4</v>
      </c>
      <c r="P4" s="3">
        <f t="shared" ref="P4:P19" si="1">J4/F4</f>
        <v>1.5631105900742479E-3</v>
      </c>
      <c r="Q4" s="3">
        <f t="shared" ref="Q4:Q19" si="2">K4/E4</f>
        <v>0.30038022813688214</v>
      </c>
      <c r="R4" s="3">
        <f t="shared" ref="R4:R19" si="3">L4/F4</f>
        <v>0.3204376709652208</v>
      </c>
    </row>
    <row r="5" spans="1:18" x14ac:dyDescent="0.3">
      <c r="A5" s="2" t="s">
        <v>12</v>
      </c>
      <c r="B5" s="2" t="s">
        <v>1</v>
      </c>
      <c r="C5" s="2" t="s">
        <v>3</v>
      </c>
      <c r="D5" s="2" t="s">
        <v>8</v>
      </c>
      <c r="E5" s="2">
        <v>3334</v>
      </c>
      <c r="F5" s="2">
        <v>3192</v>
      </c>
      <c r="G5" s="2">
        <v>256</v>
      </c>
      <c r="H5" s="2">
        <v>355</v>
      </c>
      <c r="I5" s="2">
        <v>778</v>
      </c>
      <c r="J5" s="2">
        <v>1437</v>
      </c>
      <c r="K5" s="2">
        <v>1114</v>
      </c>
      <c r="L5" s="2">
        <v>993</v>
      </c>
      <c r="M5" s="3">
        <f t="shared" ref="M5:M19" si="4">G5/E5</f>
        <v>7.6784643071385716E-2</v>
      </c>
      <c r="N5" s="3">
        <f t="shared" ref="N5:N19" si="5">H5/F5</f>
        <v>0.1112155388471178</v>
      </c>
      <c r="O5" s="3">
        <f t="shared" si="0"/>
        <v>0.23335332933413316</v>
      </c>
      <c r="P5" s="3">
        <f t="shared" si="1"/>
        <v>0.45018796992481203</v>
      </c>
      <c r="Q5" s="3">
        <f t="shared" si="2"/>
        <v>0.33413317336532694</v>
      </c>
      <c r="R5" s="3">
        <f t="shared" si="3"/>
        <v>0.31109022556390975</v>
      </c>
    </row>
    <row r="6" spans="1:18" x14ac:dyDescent="0.3">
      <c r="A6" s="2" t="s">
        <v>12</v>
      </c>
      <c r="B6" s="2" t="s">
        <v>1</v>
      </c>
      <c r="C6" s="2" t="s">
        <v>4</v>
      </c>
      <c r="D6" s="2" t="s">
        <v>8</v>
      </c>
      <c r="E6" s="2">
        <v>4749</v>
      </c>
      <c r="F6" s="2">
        <v>3141</v>
      </c>
      <c r="G6" s="2">
        <v>176</v>
      </c>
      <c r="H6" s="2">
        <v>49</v>
      </c>
      <c r="I6" s="2">
        <v>693</v>
      </c>
      <c r="J6" s="2">
        <v>262</v>
      </c>
      <c r="K6" s="2">
        <v>1556</v>
      </c>
      <c r="L6" s="2">
        <v>1440</v>
      </c>
      <c r="M6" s="3">
        <f t="shared" si="4"/>
        <v>3.7060433775531691E-2</v>
      </c>
      <c r="N6" s="3">
        <f t="shared" si="5"/>
        <v>1.5600127347978351E-2</v>
      </c>
      <c r="O6" s="3">
        <f t="shared" si="0"/>
        <v>0.14592545799115603</v>
      </c>
      <c r="P6" s="3">
        <f t="shared" si="1"/>
        <v>8.3412925819802614E-2</v>
      </c>
      <c r="Q6" s="3">
        <f t="shared" si="2"/>
        <v>0.32764792587913244</v>
      </c>
      <c r="R6" s="3">
        <f t="shared" si="3"/>
        <v>0.45845272206303728</v>
      </c>
    </row>
    <row r="7" spans="1:18" x14ac:dyDescent="0.3">
      <c r="A7" s="2" t="s">
        <v>12</v>
      </c>
      <c r="B7" s="2" t="s">
        <v>1</v>
      </c>
      <c r="C7" s="4" t="s">
        <v>7</v>
      </c>
      <c r="D7" s="2" t="s">
        <v>8</v>
      </c>
      <c r="E7" s="2">
        <v>1946</v>
      </c>
      <c r="F7" s="2">
        <v>860</v>
      </c>
      <c r="G7" s="2">
        <v>188</v>
      </c>
      <c r="H7" s="2">
        <v>67</v>
      </c>
      <c r="I7" s="2">
        <v>1390</v>
      </c>
      <c r="J7" s="2">
        <v>623</v>
      </c>
      <c r="K7" s="2">
        <v>353</v>
      </c>
      <c r="L7" s="2">
        <v>109</v>
      </c>
      <c r="M7" s="3">
        <f t="shared" si="4"/>
        <v>9.6608427543679348E-2</v>
      </c>
      <c r="N7" s="3">
        <f t="shared" si="5"/>
        <v>7.7906976744186049E-2</v>
      </c>
      <c r="O7" s="3">
        <f t="shared" si="0"/>
        <v>0.7142857142857143</v>
      </c>
      <c r="P7" s="3">
        <f t="shared" si="1"/>
        <v>0.72441860465116281</v>
      </c>
      <c r="Q7" s="3">
        <f t="shared" si="2"/>
        <v>0.18139773895169578</v>
      </c>
      <c r="R7" s="3">
        <f t="shared" si="3"/>
        <v>0.12674418604651164</v>
      </c>
    </row>
    <row r="8" spans="1:18" x14ac:dyDescent="0.3">
      <c r="A8" s="2" t="s">
        <v>12</v>
      </c>
      <c r="B8" s="2" t="s">
        <v>5</v>
      </c>
      <c r="C8" s="2" t="s">
        <v>3</v>
      </c>
      <c r="D8" s="2" t="s">
        <v>8</v>
      </c>
      <c r="E8" s="2">
        <v>6453</v>
      </c>
      <c r="F8" s="2">
        <v>3251</v>
      </c>
      <c r="G8" s="2">
        <v>528</v>
      </c>
      <c r="H8" s="2">
        <v>1033</v>
      </c>
      <c r="I8" s="2">
        <v>1445</v>
      </c>
      <c r="J8" s="2">
        <v>2635</v>
      </c>
      <c r="K8" s="2">
        <v>2951</v>
      </c>
      <c r="L8" s="2">
        <v>1287</v>
      </c>
      <c r="M8" s="3">
        <f t="shared" si="4"/>
        <v>8.1822408182240819E-2</v>
      </c>
      <c r="N8" s="3">
        <f t="shared" si="5"/>
        <v>0.31774838511227316</v>
      </c>
      <c r="O8" s="3">
        <f t="shared" si="0"/>
        <v>0.22392685572601892</v>
      </c>
      <c r="P8" s="3">
        <f t="shared" si="1"/>
        <v>0.81051984004921562</v>
      </c>
      <c r="Q8" s="3">
        <f t="shared" si="2"/>
        <v>0.45730667906400124</v>
      </c>
      <c r="R8" s="3">
        <f t="shared" si="3"/>
        <v>0.39587819132574592</v>
      </c>
    </row>
    <row r="9" spans="1:18" x14ac:dyDescent="0.3">
      <c r="A9" s="2" t="s">
        <v>12</v>
      </c>
      <c r="B9" s="4" t="s">
        <v>6</v>
      </c>
      <c r="C9" s="2" t="s">
        <v>3</v>
      </c>
      <c r="D9" s="2" t="s">
        <v>8</v>
      </c>
      <c r="E9" s="4">
        <v>6401</v>
      </c>
      <c r="F9" s="2">
        <v>3420</v>
      </c>
      <c r="G9" s="2">
        <v>280</v>
      </c>
      <c r="H9" s="2">
        <v>511</v>
      </c>
      <c r="I9" s="4">
        <v>780</v>
      </c>
      <c r="J9" s="2">
        <v>1162</v>
      </c>
      <c r="K9" s="4">
        <v>2859</v>
      </c>
      <c r="L9" s="2">
        <v>1786</v>
      </c>
      <c r="M9" s="3">
        <f t="shared" si="4"/>
        <v>4.3743165130448368E-2</v>
      </c>
      <c r="N9" s="3">
        <f t="shared" si="5"/>
        <v>0.14941520467836258</v>
      </c>
      <c r="O9" s="3">
        <f t="shared" si="0"/>
        <v>0.12185596000624903</v>
      </c>
      <c r="P9" s="3">
        <f t="shared" si="1"/>
        <v>0.33976608187134505</v>
      </c>
      <c r="Q9" s="3">
        <f t="shared" si="2"/>
        <v>0.44664896109982816</v>
      </c>
      <c r="R9" s="3">
        <f t="shared" si="3"/>
        <v>0.52222222222222225</v>
      </c>
    </row>
    <row r="10" spans="1:18" x14ac:dyDescent="0.3">
      <c r="A10" s="2" t="s">
        <v>12</v>
      </c>
      <c r="B10" s="2" t="s">
        <v>5</v>
      </c>
      <c r="C10" s="2" t="s">
        <v>4</v>
      </c>
      <c r="D10" s="2" t="s">
        <v>8</v>
      </c>
      <c r="E10" s="4">
        <v>5193</v>
      </c>
      <c r="F10" s="2">
        <v>4207</v>
      </c>
      <c r="G10" s="2">
        <v>130</v>
      </c>
      <c r="H10" s="2">
        <v>114</v>
      </c>
      <c r="I10" s="4">
        <v>537</v>
      </c>
      <c r="J10" s="2">
        <v>379</v>
      </c>
      <c r="K10" s="4">
        <v>3231</v>
      </c>
      <c r="L10" s="2">
        <v>2607</v>
      </c>
      <c r="M10" s="3">
        <f t="shared" si="4"/>
        <v>2.503369921047564E-2</v>
      </c>
      <c r="N10" s="3">
        <f t="shared" si="5"/>
        <v>2.7097694318992158E-2</v>
      </c>
      <c r="O10" s="3">
        <f t="shared" si="0"/>
        <v>0.10340843443096476</v>
      </c>
      <c r="P10" s="3">
        <f t="shared" si="1"/>
        <v>9.0087948657000233E-2</v>
      </c>
      <c r="Q10" s="3">
        <f t="shared" si="2"/>
        <v>0.62218370883882146</v>
      </c>
      <c r="R10" s="3">
        <f t="shared" si="3"/>
        <v>0.61968148324221539</v>
      </c>
    </row>
    <row r="11" spans="1:18" x14ac:dyDescent="0.3">
      <c r="A11" s="2" t="s">
        <v>12</v>
      </c>
      <c r="B11" s="4" t="s">
        <v>6</v>
      </c>
      <c r="C11" s="2" t="s">
        <v>4</v>
      </c>
      <c r="D11" s="2" t="s">
        <v>8</v>
      </c>
      <c r="E11" s="4">
        <v>5572</v>
      </c>
      <c r="F11" s="2">
        <v>4833</v>
      </c>
      <c r="G11" s="2">
        <v>85</v>
      </c>
      <c r="H11" s="2">
        <v>95</v>
      </c>
      <c r="I11" s="4">
        <v>417</v>
      </c>
      <c r="J11" s="2">
        <v>231</v>
      </c>
      <c r="K11" s="4">
        <v>2775</v>
      </c>
      <c r="L11" s="2">
        <v>2910</v>
      </c>
      <c r="M11" s="3">
        <f t="shared" si="4"/>
        <v>1.5254845656855706E-2</v>
      </c>
      <c r="N11" s="3">
        <f t="shared" si="5"/>
        <v>1.9656528036416304E-2</v>
      </c>
      <c r="O11" s="3">
        <f t="shared" si="0"/>
        <v>7.4838478104809758E-2</v>
      </c>
      <c r="P11" s="3">
        <f t="shared" si="1"/>
        <v>4.7796399751707012E-2</v>
      </c>
      <c r="Q11" s="3">
        <f t="shared" si="2"/>
        <v>0.49802584350323043</v>
      </c>
      <c r="R11" s="3">
        <f t="shared" si="3"/>
        <v>0.60211049037864683</v>
      </c>
    </row>
    <row r="12" spans="1:18" x14ac:dyDescent="0.3">
      <c r="A12" s="2" t="s">
        <v>12</v>
      </c>
      <c r="B12" s="2" t="s">
        <v>5</v>
      </c>
      <c r="C12" s="4" t="s">
        <v>7</v>
      </c>
      <c r="D12" s="2" t="s">
        <v>8</v>
      </c>
      <c r="E12" s="4">
        <v>1602</v>
      </c>
      <c r="F12" s="2">
        <v>1531</v>
      </c>
      <c r="G12" s="2">
        <v>139</v>
      </c>
      <c r="H12" s="2">
        <v>116</v>
      </c>
      <c r="I12" s="4">
        <v>1128</v>
      </c>
      <c r="J12" s="2">
        <v>1141</v>
      </c>
      <c r="K12" s="4">
        <v>350</v>
      </c>
      <c r="L12" s="2">
        <v>210</v>
      </c>
      <c r="M12" s="3">
        <f t="shared" si="4"/>
        <v>8.6766541822721602E-2</v>
      </c>
      <c r="N12" s="3">
        <f t="shared" si="5"/>
        <v>7.5767472240365771E-2</v>
      </c>
      <c r="O12" s="3">
        <f t="shared" si="0"/>
        <v>0.70411985018726597</v>
      </c>
      <c r="P12" s="3">
        <f t="shared" si="1"/>
        <v>0.74526453298497719</v>
      </c>
      <c r="Q12" s="3">
        <f t="shared" si="2"/>
        <v>0.2184769038701623</v>
      </c>
      <c r="R12" s="3">
        <f t="shared" si="3"/>
        <v>0.13716525146962769</v>
      </c>
    </row>
    <row r="13" spans="1:18" x14ac:dyDescent="0.3">
      <c r="A13" s="2" t="s">
        <v>12</v>
      </c>
      <c r="B13" s="4" t="s">
        <v>6</v>
      </c>
      <c r="C13" s="4" t="s">
        <v>7</v>
      </c>
      <c r="D13" s="2" t="s">
        <v>8</v>
      </c>
      <c r="E13" s="4">
        <v>2369</v>
      </c>
      <c r="F13" s="2">
        <v>747</v>
      </c>
      <c r="G13" s="2">
        <v>196</v>
      </c>
      <c r="H13" s="2">
        <v>74</v>
      </c>
      <c r="I13" s="4">
        <v>1372</v>
      </c>
      <c r="J13" s="2">
        <v>520</v>
      </c>
      <c r="K13" s="4">
        <v>718</v>
      </c>
      <c r="L13" s="2">
        <v>180</v>
      </c>
      <c r="M13" s="3">
        <f t="shared" si="4"/>
        <v>8.2735331363444492E-2</v>
      </c>
      <c r="N13" s="3">
        <f t="shared" si="5"/>
        <v>9.906291834002677E-2</v>
      </c>
      <c r="O13" s="3">
        <f t="shared" si="0"/>
        <v>0.57914731954411147</v>
      </c>
      <c r="P13" s="3">
        <f t="shared" si="1"/>
        <v>0.69611780455153949</v>
      </c>
      <c r="Q13" s="3">
        <f t="shared" si="2"/>
        <v>0.30308146897425076</v>
      </c>
      <c r="R13" s="3">
        <f t="shared" si="3"/>
        <v>0.24096385542168675</v>
      </c>
    </row>
    <row r="14" spans="1:18" x14ac:dyDescent="0.3">
      <c r="A14" s="2" t="s">
        <v>12</v>
      </c>
      <c r="B14" s="2" t="s">
        <v>5</v>
      </c>
      <c r="C14" s="2" t="s">
        <v>3</v>
      </c>
      <c r="D14" s="2" t="s">
        <v>9</v>
      </c>
      <c r="E14" s="4">
        <v>5729</v>
      </c>
      <c r="F14" s="2">
        <v>3465</v>
      </c>
      <c r="G14" s="2">
        <v>376</v>
      </c>
      <c r="H14" s="2">
        <v>351</v>
      </c>
      <c r="I14" s="4">
        <v>1202</v>
      </c>
      <c r="J14" s="2">
        <v>1492</v>
      </c>
      <c r="K14" s="4">
        <v>3055</v>
      </c>
      <c r="L14" s="2">
        <v>1291</v>
      </c>
      <c r="M14" s="3">
        <f t="shared" si="4"/>
        <v>6.5631000174550536E-2</v>
      </c>
      <c r="N14" s="3">
        <f t="shared" si="5"/>
        <v>0.1012987012987013</v>
      </c>
      <c r="O14" s="3">
        <f t="shared" si="0"/>
        <v>0.20980973991970675</v>
      </c>
      <c r="P14" s="3">
        <f t="shared" si="1"/>
        <v>0.43059163059163058</v>
      </c>
      <c r="Q14" s="3">
        <f t="shared" si="2"/>
        <v>0.53325187641822303</v>
      </c>
      <c r="R14" s="3">
        <f t="shared" si="3"/>
        <v>0.37258297258297257</v>
      </c>
    </row>
    <row r="15" spans="1:18" x14ac:dyDescent="0.3">
      <c r="A15" s="2" t="s">
        <v>12</v>
      </c>
      <c r="B15" s="4" t="s">
        <v>6</v>
      </c>
      <c r="C15" s="2" t="s">
        <v>3</v>
      </c>
      <c r="D15" s="2" t="s">
        <v>9</v>
      </c>
      <c r="E15" s="4">
        <v>5875</v>
      </c>
      <c r="F15" s="4">
        <v>2842</v>
      </c>
      <c r="G15" s="2">
        <v>389</v>
      </c>
      <c r="H15" s="4">
        <v>529</v>
      </c>
      <c r="I15" s="4">
        <v>910</v>
      </c>
      <c r="J15" s="4">
        <v>1346</v>
      </c>
      <c r="K15" s="4">
        <v>3097</v>
      </c>
      <c r="L15" s="4">
        <v>1482</v>
      </c>
      <c r="M15" s="3">
        <f t="shared" si="4"/>
        <v>6.6212765957446809E-2</v>
      </c>
      <c r="N15" s="3">
        <f t="shared" si="5"/>
        <v>0.18613652357494723</v>
      </c>
      <c r="O15" s="3">
        <f t="shared" si="0"/>
        <v>0.1548936170212766</v>
      </c>
      <c r="P15" s="3">
        <f t="shared" si="1"/>
        <v>0.4736101337086559</v>
      </c>
      <c r="Q15" s="3">
        <f t="shared" si="2"/>
        <v>0.52714893617021275</v>
      </c>
      <c r="R15" s="3">
        <f t="shared" si="3"/>
        <v>0.52146375791695987</v>
      </c>
    </row>
    <row r="16" spans="1:18" x14ac:dyDescent="0.3">
      <c r="A16" s="2" t="s">
        <v>12</v>
      </c>
      <c r="B16" s="2" t="s">
        <v>5</v>
      </c>
      <c r="C16" s="2" t="s">
        <v>4</v>
      </c>
      <c r="D16" s="2" t="s">
        <v>9</v>
      </c>
      <c r="E16" s="4">
        <v>5891</v>
      </c>
      <c r="F16" s="4">
        <v>3730</v>
      </c>
      <c r="G16" s="2">
        <v>59</v>
      </c>
      <c r="H16" s="2">
        <v>52</v>
      </c>
      <c r="I16" s="4">
        <v>490</v>
      </c>
      <c r="J16" s="4">
        <v>315</v>
      </c>
      <c r="K16" s="4">
        <v>3734</v>
      </c>
      <c r="L16" s="4">
        <v>2620</v>
      </c>
      <c r="M16" s="3">
        <f t="shared" si="4"/>
        <v>1.0015277542013241E-2</v>
      </c>
      <c r="N16" s="3">
        <f t="shared" si="5"/>
        <v>1.3941018766756031E-2</v>
      </c>
      <c r="O16" s="3">
        <f t="shared" si="0"/>
        <v>8.3177728738754036E-2</v>
      </c>
      <c r="P16" s="3">
        <f t="shared" si="1"/>
        <v>8.4450402144772119E-2</v>
      </c>
      <c r="Q16" s="3">
        <f t="shared" si="2"/>
        <v>0.63384824308266852</v>
      </c>
      <c r="R16" s="3">
        <f t="shared" si="3"/>
        <v>0.7024128686327078</v>
      </c>
    </row>
    <row r="17" spans="1:23" x14ac:dyDescent="0.3">
      <c r="A17" s="2" t="s">
        <v>12</v>
      </c>
      <c r="B17" s="4" t="s">
        <v>6</v>
      </c>
      <c r="C17" s="2" t="s">
        <v>4</v>
      </c>
      <c r="D17" s="2" t="s">
        <v>9</v>
      </c>
      <c r="E17" s="4">
        <v>5915</v>
      </c>
      <c r="F17" s="2">
        <v>4214</v>
      </c>
      <c r="G17" s="2">
        <v>65</v>
      </c>
      <c r="H17" s="2">
        <v>78</v>
      </c>
      <c r="I17" s="4">
        <v>338</v>
      </c>
      <c r="J17" s="2">
        <v>345</v>
      </c>
      <c r="K17" s="4">
        <v>4223</v>
      </c>
      <c r="L17" s="2">
        <v>3150</v>
      </c>
      <c r="M17" s="3">
        <f t="shared" si="4"/>
        <v>1.098901098901099E-2</v>
      </c>
      <c r="N17" s="3">
        <f t="shared" si="5"/>
        <v>1.8509729473184623E-2</v>
      </c>
      <c r="O17" s="3">
        <f t="shared" si="0"/>
        <v>5.7142857142857141E-2</v>
      </c>
      <c r="P17" s="3">
        <f t="shared" si="1"/>
        <v>8.1869957285239672E-2</v>
      </c>
      <c r="Q17" s="3">
        <f t="shared" si="2"/>
        <v>0.71394759087066784</v>
      </c>
      <c r="R17" s="3">
        <f t="shared" si="3"/>
        <v>0.74750830564784054</v>
      </c>
    </row>
    <row r="18" spans="1:23" x14ac:dyDescent="0.3">
      <c r="A18" s="2" t="s">
        <v>12</v>
      </c>
      <c r="B18" s="2" t="s">
        <v>5</v>
      </c>
      <c r="C18" s="4" t="s">
        <v>7</v>
      </c>
      <c r="D18" s="2" t="s">
        <v>9</v>
      </c>
      <c r="E18" s="4">
        <v>1985</v>
      </c>
      <c r="F18" s="2">
        <v>1782</v>
      </c>
      <c r="G18" s="2">
        <v>109</v>
      </c>
      <c r="H18" s="2">
        <v>100</v>
      </c>
      <c r="I18" s="4">
        <v>1352</v>
      </c>
      <c r="J18" s="2">
        <v>1337</v>
      </c>
      <c r="K18" s="4">
        <v>482</v>
      </c>
      <c r="L18" s="2">
        <v>299</v>
      </c>
      <c r="M18" s="3">
        <f t="shared" si="4"/>
        <v>5.4911838790931991E-2</v>
      </c>
      <c r="N18" s="3">
        <f t="shared" si="5"/>
        <v>5.6116722783389451E-2</v>
      </c>
      <c r="O18" s="3">
        <f t="shared" si="0"/>
        <v>0.6811083123425693</v>
      </c>
      <c r="P18" s="3">
        <f t="shared" si="1"/>
        <v>0.75028058361391692</v>
      </c>
      <c r="Q18" s="3">
        <f t="shared" si="2"/>
        <v>0.24282115869017631</v>
      </c>
      <c r="R18" s="3">
        <f t="shared" si="3"/>
        <v>0.16778900112233447</v>
      </c>
    </row>
    <row r="19" spans="1:23" x14ac:dyDescent="0.3">
      <c r="A19" s="2" t="s">
        <v>12</v>
      </c>
      <c r="B19" s="4" t="s">
        <v>6</v>
      </c>
      <c r="C19" s="4" t="s">
        <v>7</v>
      </c>
      <c r="D19" s="2" t="s">
        <v>9</v>
      </c>
      <c r="E19" s="4">
        <v>2010</v>
      </c>
      <c r="F19" s="2">
        <v>588</v>
      </c>
      <c r="G19" s="2">
        <v>128</v>
      </c>
      <c r="H19" s="2">
        <v>46</v>
      </c>
      <c r="I19" s="4">
        <v>1216</v>
      </c>
      <c r="J19" s="2">
        <v>440</v>
      </c>
      <c r="K19" s="4">
        <v>631</v>
      </c>
      <c r="L19" s="2">
        <v>136</v>
      </c>
      <c r="M19" s="3">
        <f t="shared" si="4"/>
        <v>6.3681592039800991E-2</v>
      </c>
      <c r="N19" s="3">
        <f t="shared" si="5"/>
        <v>7.8231292517006806E-2</v>
      </c>
      <c r="O19" s="3">
        <f t="shared" si="0"/>
        <v>0.60497512437810941</v>
      </c>
      <c r="P19" s="3">
        <f t="shared" si="1"/>
        <v>0.74829931972789121</v>
      </c>
      <c r="Q19" s="3">
        <f t="shared" si="2"/>
        <v>0.31393034825870647</v>
      </c>
      <c r="R19" s="3">
        <f t="shared" si="3"/>
        <v>0.23129251700680273</v>
      </c>
    </row>
    <row r="20" spans="1:23" ht="16.2" thickBot="1" x14ac:dyDescent="0.35"/>
    <row r="21" spans="1:23" x14ac:dyDescent="0.3">
      <c r="C21" s="39"/>
      <c r="D21" s="40"/>
      <c r="E21" s="46" t="s">
        <v>22</v>
      </c>
      <c r="F21" s="46"/>
      <c r="G21" s="46"/>
      <c r="H21" s="46"/>
      <c r="I21" s="46"/>
      <c r="J21" s="46"/>
      <c r="K21" s="46"/>
      <c r="L21" s="46"/>
      <c r="M21" s="51"/>
      <c r="N21" s="27"/>
      <c r="O21" s="45" t="s">
        <v>22</v>
      </c>
      <c r="P21" s="46"/>
      <c r="Q21" s="46"/>
      <c r="R21" s="46"/>
      <c r="S21" s="46"/>
      <c r="T21" s="46"/>
      <c r="U21" s="46"/>
      <c r="V21" s="46"/>
      <c r="W21" s="47"/>
    </row>
    <row r="22" spans="1:23" ht="16.05" customHeight="1" x14ac:dyDescent="0.3">
      <c r="C22" s="41"/>
      <c r="D22" s="42"/>
      <c r="E22" s="48" t="s">
        <v>18</v>
      </c>
      <c r="F22" s="48"/>
      <c r="G22" s="48"/>
      <c r="H22" s="48" t="s">
        <v>16</v>
      </c>
      <c r="I22" s="48"/>
      <c r="J22" s="48"/>
      <c r="K22" s="48" t="s">
        <v>20</v>
      </c>
      <c r="L22" s="48"/>
      <c r="M22" s="35"/>
      <c r="N22" s="28"/>
      <c r="O22" s="50" t="s">
        <v>18</v>
      </c>
      <c r="P22" s="48"/>
      <c r="Q22" s="48"/>
      <c r="R22" s="48" t="s">
        <v>16</v>
      </c>
      <c r="S22" s="48"/>
      <c r="T22" s="48"/>
      <c r="U22" s="48" t="s">
        <v>20</v>
      </c>
      <c r="V22" s="48"/>
      <c r="W22" s="49"/>
    </row>
    <row r="23" spans="1:23" x14ac:dyDescent="0.3">
      <c r="C23" s="43"/>
      <c r="D23" s="44"/>
      <c r="E23" s="6" t="s">
        <v>23</v>
      </c>
      <c r="F23" s="6" t="s">
        <v>24</v>
      </c>
      <c r="G23" s="6" t="s">
        <v>30</v>
      </c>
      <c r="H23" s="6" t="s">
        <v>23</v>
      </c>
      <c r="I23" s="6" t="s">
        <v>24</v>
      </c>
      <c r="J23" s="6" t="s">
        <v>30</v>
      </c>
      <c r="K23" s="6" t="s">
        <v>23</v>
      </c>
      <c r="L23" s="6" t="s">
        <v>24</v>
      </c>
      <c r="M23" s="10" t="s">
        <v>30</v>
      </c>
      <c r="N23" s="11"/>
      <c r="O23" s="30" t="s">
        <v>23</v>
      </c>
      <c r="P23" s="6" t="s">
        <v>24</v>
      </c>
      <c r="Q23" s="6" t="s">
        <v>30</v>
      </c>
      <c r="R23" s="6" t="s">
        <v>23</v>
      </c>
      <c r="S23" s="6" t="s">
        <v>24</v>
      </c>
      <c r="T23" s="6" t="s">
        <v>30</v>
      </c>
      <c r="U23" s="6" t="s">
        <v>23</v>
      </c>
      <c r="V23" s="6" t="s">
        <v>24</v>
      </c>
      <c r="W23" s="17" t="s">
        <v>30</v>
      </c>
    </row>
    <row r="24" spans="1:23" x14ac:dyDescent="0.3">
      <c r="A24" s="2" t="s">
        <v>12</v>
      </c>
      <c r="B24" s="13" t="s">
        <v>1</v>
      </c>
      <c r="C24" s="16" t="s">
        <v>2</v>
      </c>
      <c r="D24" s="2" t="s">
        <v>8</v>
      </c>
      <c r="E24" s="3">
        <v>2.1123785382340499E-4</v>
      </c>
      <c r="F24" s="3">
        <v>0</v>
      </c>
      <c r="G24" s="3">
        <v>2.0893281621418743E-2</v>
      </c>
      <c r="H24" s="3">
        <v>6.3371356147021542E-4</v>
      </c>
      <c r="I24" s="3">
        <v>1.5631105900742479E-3</v>
      </c>
      <c r="J24" s="3">
        <v>5.317152508444889E-2</v>
      </c>
      <c r="K24" s="3">
        <v>0.30038022813688214</v>
      </c>
      <c r="L24" s="3">
        <v>0.3204376709652208</v>
      </c>
      <c r="M24" s="26">
        <v>0.20030026272988866</v>
      </c>
      <c r="N24" s="29"/>
      <c r="O24" s="31">
        <v>2.1123785382340499E-4</v>
      </c>
      <c r="P24" s="3">
        <v>0</v>
      </c>
      <c r="Q24" s="3">
        <v>2.0893281621418743E-2</v>
      </c>
      <c r="R24" s="3">
        <f>H24-E24</f>
        <v>4.2247570764681046E-4</v>
      </c>
      <c r="S24" s="3">
        <f t="shared" ref="S24:S42" si="6">I24-F24</f>
        <v>1.5631105900742479E-3</v>
      </c>
      <c r="T24" s="3">
        <f t="shared" ref="T24:T42" si="7">J24-G24</f>
        <v>3.2278243463030147E-2</v>
      </c>
      <c r="U24" s="3">
        <f>K24-E24</f>
        <v>0.30016899028305871</v>
      </c>
      <c r="V24" s="3">
        <f t="shared" ref="V24:V42" si="8">L24-F24</f>
        <v>0.3204376709652208</v>
      </c>
      <c r="W24" s="18">
        <f>M24-G24</f>
        <v>0.17940698110846992</v>
      </c>
    </row>
    <row r="25" spans="1:23" x14ac:dyDescent="0.3">
      <c r="A25" s="2" t="s">
        <v>12</v>
      </c>
      <c r="B25" s="13" t="s">
        <v>1</v>
      </c>
      <c r="C25" s="16" t="s">
        <v>4</v>
      </c>
      <c r="D25" s="2" t="s">
        <v>8</v>
      </c>
      <c r="E25" s="15">
        <v>3.7060433775531691E-2</v>
      </c>
      <c r="F25" s="15">
        <v>1.5600127347978351E-2</v>
      </c>
      <c r="G25" s="3">
        <v>2.2676371780515119E-2</v>
      </c>
      <c r="H25" s="15">
        <v>0.14592545799115603</v>
      </c>
      <c r="I25" s="15">
        <v>8.3412925819802614E-2</v>
      </c>
      <c r="J25" s="3">
        <v>0.16419372900335946</v>
      </c>
      <c r="K25" s="15">
        <v>0.32764792587913244</v>
      </c>
      <c r="L25" s="15">
        <v>0.45845272206303728</v>
      </c>
      <c r="M25" s="18">
        <v>0.30333146696528557</v>
      </c>
      <c r="N25" s="29"/>
      <c r="O25" s="31">
        <v>7.6784643071385716E-2</v>
      </c>
      <c r="P25" s="3">
        <v>0.1112155388471178</v>
      </c>
      <c r="Q25" s="3">
        <v>0.15752788104089219</v>
      </c>
      <c r="R25" s="3">
        <f>H25-E25</f>
        <v>0.10886502421562433</v>
      </c>
      <c r="S25" s="3">
        <f t="shared" si="6"/>
        <v>6.7812798471824268E-2</v>
      </c>
      <c r="T25" s="3">
        <f t="shared" si="7"/>
        <v>0.14151735722284434</v>
      </c>
      <c r="U25" s="3">
        <f t="shared" ref="U25:U42" si="9">K25-E25</f>
        <v>0.29058749210360074</v>
      </c>
      <c r="V25" s="3">
        <f t="shared" si="8"/>
        <v>0.44285259471505894</v>
      </c>
      <c r="W25" s="18">
        <f t="shared" ref="W25:W42" si="10">M25-G25</f>
        <v>0.28065509518477044</v>
      </c>
    </row>
    <row r="26" spans="1:23" x14ac:dyDescent="0.3">
      <c r="A26" s="2" t="s">
        <v>12</v>
      </c>
      <c r="B26" s="13" t="s">
        <v>5</v>
      </c>
      <c r="C26" s="16" t="s">
        <v>4</v>
      </c>
      <c r="D26" s="2" t="s">
        <v>8</v>
      </c>
      <c r="E26" s="15">
        <v>2.503369921047564E-2</v>
      </c>
      <c r="F26" s="15">
        <v>2.7097694318992158E-2</v>
      </c>
      <c r="G26" s="3">
        <v>3.0579770305797702E-2</v>
      </c>
      <c r="H26" s="15">
        <v>0.10340843443096476</v>
      </c>
      <c r="I26" s="15">
        <v>9.0087948657000233E-2</v>
      </c>
      <c r="J26" s="3">
        <v>0.14999308149993082</v>
      </c>
      <c r="K26" s="15">
        <v>0.62218370883882146</v>
      </c>
      <c r="L26" s="15">
        <v>0.61968148324221539</v>
      </c>
      <c r="M26" s="18">
        <v>0.53175591531755917</v>
      </c>
      <c r="N26" s="7"/>
      <c r="O26" s="32">
        <v>8.1822408182240819E-2</v>
      </c>
      <c r="P26" s="15">
        <v>0.31774838511227316</v>
      </c>
      <c r="Q26" s="3">
        <v>0.19548872180451127</v>
      </c>
      <c r="R26" s="3">
        <f t="shared" ref="R26:R42" si="11">H26-E26</f>
        <v>7.8374735220489114E-2</v>
      </c>
      <c r="S26" s="3">
        <f t="shared" si="6"/>
        <v>6.2990254338008075E-2</v>
      </c>
      <c r="T26" s="3">
        <f t="shared" si="7"/>
        <v>0.11941331119413312</v>
      </c>
      <c r="U26" s="3">
        <f t="shared" si="9"/>
        <v>0.59715000962834586</v>
      </c>
      <c r="V26" s="3">
        <f t="shared" si="8"/>
        <v>0.59258378892322328</v>
      </c>
      <c r="W26" s="18">
        <f t="shared" si="10"/>
        <v>0.50117614501176144</v>
      </c>
    </row>
    <row r="27" spans="1:23" x14ac:dyDescent="0.3">
      <c r="A27" s="2" t="s">
        <v>12</v>
      </c>
      <c r="B27" s="14" t="s">
        <v>6</v>
      </c>
      <c r="C27" s="16" t="s">
        <v>4</v>
      </c>
      <c r="D27" s="2" t="s">
        <v>8</v>
      </c>
      <c r="E27" s="15">
        <v>1.5254845656855706E-2</v>
      </c>
      <c r="F27" s="15">
        <v>1.9656528036416304E-2</v>
      </c>
      <c r="G27" s="3">
        <v>6.8945538818076482E-2</v>
      </c>
      <c r="H27" s="15">
        <v>7.4838478104809758E-2</v>
      </c>
      <c r="I27" s="15">
        <v>4.7796399751707012E-2</v>
      </c>
      <c r="J27" s="3">
        <v>0.16077636152954808</v>
      </c>
      <c r="K27" s="15">
        <v>0.49802584350323043</v>
      </c>
      <c r="L27" s="15">
        <v>0.60211049037864683</v>
      </c>
      <c r="M27" s="18">
        <v>0.61457126303592124</v>
      </c>
      <c r="N27" s="7"/>
      <c r="O27" s="32">
        <v>4.3743165130448368E-2</v>
      </c>
      <c r="P27" s="15">
        <v>0.14941520467836258</v>
      </c>
      <c r="Q27" s="3">
        <v>0.20457410408788043</v>
      </c>
      <c r="R27" s="3">
        <f t="shared" si="11"/>
        <v>5.9583632447954053E-2</v>
      </c>
      <c r="S27" s="3">
        <f t="shared" si="6"/>
        <v>2.8139871715290709E-2</v>
      </c>
      <c r="T27" s="3">
        <f t="shared" si="7"/>
        <v>9.1830822711471596E-2</v>
      </c>
      <c r="U27" s="3">
        <f t="shared" si="9"/>
        <v>0.48277099784637473</v>
      </c>
      <c r="V27" s="3">
        <f t="shared" si="8"/>
        <v>0.58245396234223057</v>
      </c>
      <c r="W27" s="18">
        <f t="shared" si="10"/>
        <v>0.54562572421784472</v>
      </c>
    </row>
    <row r="28" spans="1:23" x14ac:dyDescent="0.3">
      <c r="A28" s="2" t="s">
        <v>12</v>
      </c>
      <c r="B28" s="13" t="s">
        <v>1</v>
      </c>
      <c r="C28" s="16" t="s">
        <v>3</v>
      </c>
      <c r="D28" s="2" t="s">
        <v>8</v>
      </c>
      <c r="E28" s="3">
        <v>7.6784643071385716E-2</v>
      </c>
      <c r="F28" s="3">
        <v>0.1112155388471178</v>
      </c>
      <c r="G28" s="3">
        <v>0.15752788104089219</v>
      </c>
      <c r="H28" s="3">
        <v>0.23335332933413316</v>
      </c>
      <c r="I28" s="3">
        <v>0.45018796992481203</v>
      </c>
      <c r="J28" s="3">
        <v>0.63135068153655516</v>
      </c>
      <c r="K28" s="3">
        <v>0.33413317336532694</v>
      </c>
      <c r="L28" s="3">
        <v>0.31109022556390975</v>
      </c>
      <c r="M28" s="26">
        <v>0.26843246592317227</v>
      </c>
      <c r="N28" s="7"/>
      <c r="O28" s="32">
        <v>3.7060433775531691E-2</v>
      </c>
      <c r="P28" s="15">
        <v>1.5600127347978351E-2</v>
      </c>
      <c r="Q28" s="3">
        <v>2.2676371780515119E-2</v>
      </c>
      <c r="R28" s="3">
        <f t="shared" si="11"/>
        <v>0.15656868626274745</v>
      </c>
      <c r="S28" s="3">
        <f t="shared" si="6"/>
        <v>0.33897243107769426</v>
      </c>
      <c r="T28" s="3">
        <f t="shared" si="7"/>
        <v>0.47382280049566294</v>
      </c>
      <c r="U28" s="3">
        <f t="shared" si="9"/>
        <v>0.25734853029394122</v>
      </c>
      <c r="V28" s="3">
        <f t="shared" si="8"/>
        <v>0.19987468671679195</v>
      </c>
      <c r="W28" s="18">
        <f t="shared" si="10"/>
        <v>0.11090458488228008</v>
      </c>
    </row>
    <row r="29" spans="1:23" x14ac:dyDescent="0.3">
      <c r="A29" s="2" t="s">
        <v>12</v>
      </c>
      <c r="B29" s="13" t="s">
        <v>5</v>
      </c>
      <c r="C29" s="16" t="s">
        <v>3</v>
      </c>
      <c r="D29" s="2" t="s">
        <v>8</v>
      </c>
      <c r="E29" s="15">
        <v>8.1822408182240819E-2</v>
      </c>
      <c r="F29" s="15">
        <v>0.31774838511227316</v>
      </c>
      <c r="G29" s="3">
        <v>0.19548872180451127</v>
      </c>
      <c r="H29" s="15">
        <v>0.22392685572601892</v>
      </c>
      <c r="I29" s="15">
        <v>0.81051984004921562</v>
      </c>
      <c r="J29" s="3">
        <v>0.56810294968189701</v>
      </c>
      <c r="K29" s="15">
        <v>0.45730667906400124</v>
      </c>
      <c r="L29" s="15">
        <v>0.39587819132574592</v>
      </c>
      <c r="M29" s="18">
        <v>0.37507229612492771</v>
      </c>
      <c r="N29" s="7"/>
      <c r="O29" s="32">
        <v>2.503369921047564E-2</v>
      </c>
      <c r="P29" s="15">
        <v>2.7097694318992158E-2</v>
      </c>
      <c r="Q29" s="3">
        <v>3.0579770305797702E-2</v>
      </c>
      <c r="R29" s="3">
        <f t="shared" si="11"/>
        <v>0.1421044475437781</v>
      </c>
      <c r="S29" s="3">
        <f t="shared" si="6"/>
        <v>0.49277145493694247</v>
      </c>
      <c r="T29" s="3">
        <f t="shared" si="7"/>
        <v>0.37261422787738574</v>
      </c>
      <c r="U29" s="3">
        <f t="shared" si="9"/>
        <v>0.3754842708817604</v>
      </c>
      <c r="V29" s="3">
        <f t="shared" si="8"/>
        <v>7.8129806213472763E-2</v>
      </c>
      <c r="W29" s="18">
        <f t="shared" si="10"/>
        <v>0.17958357432041644</v>
      </c>
    </row>
    <row r="30" spans="1:23" ht="16.05" customHeight="1" x14ac:dyDescent="0.3">
      <c r="A30" s="2" t="s">
        <v>12</v>
      </c>
      <c r="B30" s="14" t="s">
        <v>6</v>
      </c>
      <c r="C30" s="16" t="s">
        <v>3</v>
      </c>
      <c r="D30" s="2" t="s">
        <v>8</v>
      </c>
      <c r="E30" s="15">
        <v>4.3743165130448368E-2</v>
      </c>
      <c r="F30" s="15">
        <v>0.14941520467836258</v>
      </c>
      <c r="G30" s="3">
        <v>0.20457410408788043</v>
      </c>
      <c r="H30" s="15">
        <v>0.12185596000624903</v>
      </c>
      <c r="I30" s="15">
        <v>0.33976608187134505</v>
      </c>
      <c r="J30" s="3">
        <v>0.53898793444984694</v>
      </c>
      <c r="K30" s="15">
        <v>0.44664896109982816</v>
      </c>
      <c r="L30" s="15">
        <v>0.52222222222222225</v>
      </c>
      <c r="M30" s="18">
        <v>0.3979830722132181</v>
      </c>
      <c r="N30" s="7"/>
      <c r="O30" s="32">
        <v>1.5254845656855706E-2</v>
      </c>
      <c r="P30" s="15">
        <v>1.9656528036416304E-2</v>
      </c>
      <c r="Q30" s="3">
        <v>6.8945538818076482E-2</v>
      </c>
      <c r="R30" s="3">
        <f t="shared" si="11"/>
        <v>7.8112794875800667E-2</v>
      </c>
      <c r="S30" s="3">
        <f t="shared" si="6"/>
        <v>0.19035087719298247</v>
      </c>
      <c r="T30" s="3">
        <f t="shared" si="7"/>
        <v>0.33441383036196648</v>
      </c>
      <c r="U30" s="3">
        <f t="shared" si="9"/>
        <v>0.40290579596937981</v>
      </c>
      <c r="V30" s="3">
        <f t="shared" si="8"/>
        <v>0.3728070175438597</v>
      </c>
      <c r="W30" s="18">
        <f t="shared" si="10"/>
        <v>0.19340896812533767</v>
      </c>
    </row>
    <row r="31" spans="1:23" x14ac:dyDescent="0.3">
      <c r="A31" s="2" t="s">
        <v>12</v>
      </c>
      <c r="B31" s="13" t="s">
        <v>1</v>
      </c>
      <c r="C31" s="19" t="s">
        <v>7</v>
      </c>
      <c r="D31" s="2" t="s">
        <v>8</v>
      </c>
      <c r="E31" s="15">
        <v>9.6608427543679348E-2</v>
      </c>
      <c r="F31" s="15">
        <v>7.7906976744186049E-2</v>
      </c>
      <c r="G31" s="3">
        <v>6.7816427945045304E-2</v>
      </c>
      <c r="H31" s="15">
        <v>0.7142857142857143</v>
      </c>
      <c r="I31" s="15">
        <v>0.72441860465116281</v>
      </c>
      <c r="J31" s="3">
        <v>0.81379713534054365</v>
      </c>
      <c r="K31" s="15">
        <v>0.18139773895169578</v>
      </c>
      <c r="L31" s="15">
        <v>0.12674418604651164</v>
      </c>
      <c r="M31" s="18">
        <v>9.4709149371528786E-2</v>
      </c>
      <c r="N31" s="7"/>
      <c r="O31" s="32">
        <v>9.6608427543679348E-2</v>
      </c>
      <c r="P31" s="15">
        <v>7.7906976744186049E-2</v>
      </c>
      <c r="Q31" s="3">
        <v>6.7816427945045304E-2</v>
      </c>
      <c r="R31" s="3">
        <f t="shared" si="11"/>
        <v>0.61767728674203493</v>
      </c>
      <c r="S31" s="3">
        <f t="shared" si="6"/>
        <v>0.6465116279069768</v>
      </c>
      <c r="T31" s="3">
        <f t="shared" si="7"/>
        <v>0.74598070739549838</v>
      </c>
      <c r="U31" s="3">
        <f t="shared" si="9"/>
        <v>8.4789311408016432E-2</v>
      </c>
      <c r="V31" s="3">
        <f t="shared" si="8"/>
        <v>4.8837209302325588E-2</v>
      </c>
      <c r="W31" s="18">
        <f t="shared" si="10"/>
        <v>2.6892721426483482E-2</v>
      </c>
    </row>
    <row r="32" spans="1:23" x14ac:dyDescent="0.3">
      <c r="A32" s="2" t="s">
        <v>12</v>
      </c>
      <c r="B32" s="13" t="s">
        <v>5</v>
      </c>
      <c r="C32" s="19" t="s">
        <v>7</v>
      </c>
      <c r="D32" s="2" t="s">
        <v>8</v>
      </c>
      <c r="E32" s="15">
        <v>8.6766541822721602E-2</v>
      </c>
      <c r="F32" s="15">
        <v>7.5767472240365771E-2</v>
      </c>
      <c r="G32" s="3">
        <v>5.7224236147074052E-2</v>
      </c>
      <c r="H32" s="15">
        <v>0.70411985018726597</v>
      </c>
      <c r="I32" s="15">
        <v>0.74526453298497719</v>
      </c>
      <c r="J32" s="3">
        <v>0.81123770067322631</v>
      </c>
      <c r="K32" s="15">
        <v>0.2184769038701623</v>
      </c>
      <c r="L32" s="15">
        <v>0.13716525146962769</v>
      </c>
      <c r="M32" s="18">
        <v>0.10357327809425168</v>
      </c>
      <c r="N32" s="7"/>
      <c r="O32" s="32">
        <v>8.6766541822721602E-2</v>
      </c>
      <c r="P32" s="15">
        <v>7.5767472240365771E-2</v>
      </c>
      <c r="Q32" s="3">
        <v>5.7224236147074052E-2</v>
      </c>
      <c r="R32" s="3">
        <f t="shared" si="11"/>
        <v>0.61735330836454438</v>
      </c>
      <c r="S32" s="3">
        <f t="shared" si="6"/>
        <v>0.66949706074461146</v>
      </c>
      <c r="T32" s="3">
        <f t="shared" si="7"/>
        <v>0.75401346452615226</v>
      </c>
      <c r="U32" s="3">
        <f t="shared" si="9"/>
        <v>0.13171036204744069</v>
      </c>
      <c r="V32" s="3">
        <f t="shared" si="8"/>
        <v>6.1397779229261915E-2</v>
      </c>
      <c r="W32" s="18">
        <f t="shared" si="10"/>
        <v>4.6349041947177629E-2</v>
      </c>
    </row>
    <row r="33" spans="1:23" x14ac:dyDescent="0.3">
      <c r="A33" s="2" t="s">
        <v>12</v>
      </c>
      <c r="B33" s="14" t="s">
        <v>6</v>
      </c>
      <c r="C33" s="19" t="s">
        <v>7</v>
      </c>
      <c r="D33" s="2" t="s">
        <v>8</v>
      </c>
      <c r="E33" s="15">
        <v>8.2735331363444492E-2</v>
      </c>
      <c r="F33" s="15">
        <v>9.906291834002677E-2</v>
      </c>
      <c r="G33" s="3">
        <v>0.14752252252252251</v>
      </c>
      <c r="H33" s="15">
        <v>0.57914731954411147</v>
      </c>
      <c r="I33" s="15">
        <v>0.69611780455153949</v>
      </c>
      <c r="J33" s="3">
        <v>0.81306306306306309</v>
      </c>
      <c r="K33" s="15">
        <v>0.30308146897425076</v>
      </c>
      <c r="L33" s="15">
        <v>0.24096385542168675</v>
      </c>
      <c r="M33" s="18">
        <v>0.22747747747747749</v>
      </c>
      <c r="N33" s="7"/>
      <c r="O33" s="32">
        <v>8.2735331363444492E-2</v>
      </c>
      <c r="P33" s="15">
        <v>9.906291834002677E-2</v>
      </c>
      <c r="Q33" s="3">
        <v>0.14752252252252251</v>
      </c>
      <c r="R33" s="3">
        <f t="shared" si="11"/>
        <v>0.49641198818066701</v>
      </c>
      <c r="S33" s="3">
        <f t="shared" si="6"/>
        <v>0.5970548862115127</v>
      </c>
      <c r="T33" s="3">
        <f t="shared" si="7"/>
        <v>0.66554054054054057</v>
      </c>
      <c r="U33" s="3">
        <f t="shared" si="9"/>
        <v>0.22034613761080626</v>
      </c>
      <c r="V33" s="3">
        <f t="shared" si="8"/>
        <v>0.14190093708165996</v>
      </c>
      <c r="W33" s="18">
        <f t="shared" si="10"/>
        <v>7.9954954954954971E-2</v>
      </c>
    </row>
    <row r="34" spans="1:23" x14ac:dyDescent="0.3">
      <c r="A34" s="2"/>
      <c r="B34" s="14"/>
      <c r="C34" s="19"/>
      <c r="D34" s="2"/>
      <c r="E34" s="2"/>
      <c r="F34" s="2"/>
      <c r="G34" s="2"/>
      <c r="H34" s="2"/>
      <c r="I34" s="2"/>
      <c r="J34" s="2"/>
      <c r="K34" s="2"/>
      <c r="L34" s="2"/>
      <c r="M34" s="20"/>
      <c r="O34" s="16"/>
      <c r="P34" s="2"/>
      <c r="Q34" s="2"/>
      <c r="R34" s="3"/>
      <c r="S34" s="3"/>
      <c r="T34" s="3"/>
      <c r="U34" s="3"/>
      <c r="V34" s="3"/>
      <c r="W34" s="18"/>
    </row>
    <row r="35" spans="1:23" x14ac:dyDescent="0.3">
      <c r="A35" s="2" t="s">
        <v>12</v>
      </c>
      <c r="B35" s="13" t="s">
        <v>5</v>
      </c>
      <c r="C35" s="16" t="s">
        <v>4</v>
      </c>
      <c r="D35" s="2" t="s">
        <v>9</v>
      </c>
      <c r="E35" s="15">
        <v>1.0015277542013241E-2</v>
      </c>
      <c r="F35" s="15">
        <v>1.3941018766756031E-2</v>
      </c>
      <c r="G35" s="3">
        <v>4.6382922651205694E-2</v>
      </c>
      <c r="H35" s="15">
        <v>8.3177728738754036E-2</v>
      </c>
      <c r="I35" s="15">
        <v>8.4450402144772119E-2</v>
      </c>
      <c r="J35" s="3">
        <v>0.13545921728818025</v>
      </c>
      <c r="K35" s="15">
        <v>0.63384824308266852</v>
      </c>
      <c r="L35" s="15">
        <v>0.7024128686327078</v>
      </c>
      <c r="M35" s="18">
        <v>0.79905125840031621</v>
      </c>
      <c r="N35" s="7"/>
      <c r="O35" s="32">
        <v>6.5631000174550536E-2</v>
      </c>
      <c r="P35" s="15">
        <v>0.1012987012987013</v>
      </c>
      <c r="Q35" s="3">
        <v>0.2646054287255078</v>
      </c>
      <c r="R35" s="3">
        <f t="shared" si="11"/>
        <v>7.3162451196740794E-2</v>
      </c>
      <c r="S35" s="3">
        <f t="shared" si="6"/>
        <v>7.0509383378016086E-2</v>
      </c>
      <c r="T35" s="3">
        <f t="shared" si="7"/>
        <v>8.9076294636974557E-2</v>
      </c>
      <c r="U35" s="3">
        <f t="shared" si="9"/>
        <v>0.62383296554065526</v>
      </c>
      <c r="V35" s="3">
        <f t="shared" si="8"/>
        <v>0.68847184986595178</v>
      </c>
      <c r="W35" s="18">
        <f t="shared" si="10"/>
        <v>0.75266833574911052</v>
      </c>
    </row>
    <row r="36" spans="1:23" x14ac:dyDescent="0.3">
      <c r="A36" s="2" t="s">
        <v>12</v>
      </c>
      <c r="B36" s="14" t="s">
        <v>6</v>
      </c>
      <c r="C36" s="16" t="s">
        <v>4</v>
      </c>
      <c r="D36" s="2" t="s">
        <v>9</v>
      </c>
      <c r="E36" s="15">
        <v>1.098901098901099E-2</v>
      </c>
      <c r="F36" s="15">
        <v>1.8509729473184623E-2</v>
      </c>
      <c r="G36" s="3">
        <v>8.2132928986606013E-2</v>
      </c>
      <c r="H36" s="15">
        <v>5.7142857142857141E-2</v>
      </c>
      <c r="I36" s="15">
        <v>8.1869957285239672E-2</v>
      </c>
      <c r="J36" s="3">
        <v>0.16148597422289612</v>
      </c>
      <c r="K36" s="15">
        <v>0.71394759087066784</v>
      </c>
      <c r="L36" s="15">
        <v>0.74750830564784054</v>
      </c>
      <c r="M36" s="18">
        <v>0.72592873388931012</v>
      </c>
      <c r="N36" s="7"/>
      <c r="O36" s="32">
        <v>6.6212765957446809E-2</v>
      </c>
      <c r="P36" s="15">
        <v>0.18613652357494723</v>
      </c>
      <c r="Q36" s="3">
        <v>0.30209205020920504</v>
      </c>
      <c r="R36" s="3">
        <f t="shared" si="11"/>
        <v>4.6153846153846149E-2</v>
      </c>
      <c r="S36" s="3">
        <f t="shared" si="6"/>
        <v>6.3360227812055053E-2</v>
      </c>
      <c r="T36" s="3">
        <f t="shared" si="7"/>
        <v>7.935304523629011E-2</v>
      </c>
      <c r="U36" s="3">
        <f t="shared" si="9"/>
        <v>0.70295857988165689</v>
      </c>
      <c r="V36" s="3">
        <f t="shared" si="8"/>
        <v>0.72899857617465591</v>
      </c>
      <c r="W36" s="18">
        <f t="shared" si="10"/>
        <v>0.64379580490270416</v>
      </c>
    </row>
    <row r="37" spans="1:23" x14ac:dyDescent="0.3">
      <c r="A37" s="2"/>
      <c r="B37" s="14"/>
      <c r="C37" s="16"/>
      <c r="D37" s="2"/>
      <c r="E37" s="2"/>
      <c r="F37" s="2"/>
      <c r="G37" s="2"/>
      <c r="H37" s="2"/>
      <c r="I37" s="2"/>
      <c r="J37" s="2"/>
      <c r="K37" s="2"/>
      <c r="L37" s="2"/>
      <c r="M37" s="20"/>
      <c r="O37" s="16"/>
      <c r="P37" s="2"/>
      <c r="Q37" s="2"/>
      <c r="R37" s="3"/>
      <c r="S37" s="3"/>
      <c r="T37" s="3"/>
      <c r="U37" s="3"/>
      <c r="V37" s="3"/>
      <c r="W37" s="18"/>
    </row>
    <row r="38" spans="1:23" x14ac:dyDescent="0.3">
      <c r="A38" s="2" t="s">
        <v>12</v>
      </c>
      <c r="B38" s="13" t="s">
        <v>5</v>
      </c>
      <c r="C38" s="16" t="s">
        <v>3</v>
      </c>
      <c r="D38" s="2" t="s">
        <v>9</v>
      </c>
      <c r="E38" s="15">
        <v>6.5631000174550536E-2</v>
      </c>
      <c r="F38" s="15">
        <v>0.1012987012987013</v>
      </c>
      <c r="G38" s="3">
        <v>0.2646054287255078</v>
      </c>
      <c r="H38" s="15">
        <v>0.20980973991970675</v>
      </c>
      <c r="I38" s="15">
        <v>0.43059163059163058</v>
      </c>
      <c r="J38" s="3">
        <v>0.64263886392234404</v>
      </c>
      <c r="K38" s="15">
        <v>0.53325187641822303</v>
      </c>
      <c r="L38" s="15">
        <v>0.37258297258297257</v>
      </c>
      <c r="M38" s="18">
        <v>0.49901132482473487</v>
      </c>
      <c r="N38" s="7"/>
      <c r="O38" s="32">
        <v>1.0015277542013241E-2</v>
      </c>
      <c r="P38" s="15">
        <v>1.3941018766756031E-2</v>
      </c>
      <c r="Q38" s="3">
        <v>4.6382922651205694E-2</v>
      </c>
      <c r="R38" s="3">
        <f t="shared" si="11"/>
        <v>0.14417873974515621</v>
      </c>
      <c r="S38" s="3">
        <f t="shared" si="6"/>
        <v>0.3292929292929293</v>
      </c>
      <c r="T38" s="3">
        <f t="shared" si="7"/>
        <v>0.37803343519683624</v>
      </c>
      <c r="U38" s="3">
        <f t="shared" si="9"/>
        <v>0.46762087624367249</v>
      </c>
      <c r="V38" s="3">
        <f t="shared" si="8"/>
        <v>0.27128427128427124</v>
      </c>
      <c r="W38" s="18">
        <f t="shared" si="10"/>
        <v>0.23440589609922707</v>
      </c>
    </row>
    <row r="39" spans="1:23" x14ac:dyDescent="0.3">
      <c r="A39" s="2" t="s">
        <v>12</v>
      </c>
      <c r="B39" s="14" t="s">
        <v>6</v>
      </c>
      <c r="C39" s="16" t="s">
        <v>3</v>
      </c>
      <c r="D39" s="2" t="s">
        <v>9</v>
      </c>
      <c r="E39" s="15">
        <v>6.6212765957446809E-2</v>
      </c>
      <c r="F39" s="15">
        <v>0.18613652357494723</v>
      </c>
      <c r="G39" s="3">
        <v>0.30209205020920504</v>
      </c>
      <c r="H39" s="15">
        <v>0.1548936170212766</v>
      </c>
      <c r="I39" s="15">
        <v>0.4736101337086559</v>
      </c>
      <c r="J39" s="3">
        <v>0.59518828451882844</v>
      </c>
      <c r="K39" s="15">
        <v>0.52714893617021275</v>
      </c>
      <c r="L39" s="15">
        <v>0.52146375791695987</v>
      </c>
      <c r="M39" s="18">
        <v>0.60564853556485354</v>
      </c>
      <c r="N39" s="7"/>
      <c r="O39" s="32">
        <v>1.098901098901099E-2</v>
      </c>
      <c r="P39" s="15">
        <v>1.8509729473184623E-2</v>
      </c>
      <c r="Q39" s="3">
        <v>8.2132928986606013E-2</v>
      </c>
      <c r="R39" s="3">
        <f t="shared" si="11"/>
        <v>8.8680851063829794E-2</v>
      </c>
      <c r="S39" s="3">
        <f t="shared" si="6"/>
        <v>0.28747361013370865</v>
      </c>
      <c r="T39" s="3">
        <f t="shared" si="7"/>
        <v>0.29309623430962339</v>
      </c>
      <c r="U39" s="3">
        <f t="shared" si="9"/>
        <v>0.46093617021276595</v>
      </c>
      <c r="V39" s="3">
        <f t="shared" si="8"/>
        <v>0.33532723434201261</v>
      </c>
      <c r="W39" s="18">
        <f t="shared" si="10"/>
        <v>0.3035564853556485</v>
      </c>
    </row>
    <row r="40" spans="1:23" ht="16.05" customHeight="1" x14ac:dyDescent="0.3">
      <c r="A40" s="2"/>
      <c r="B40" s="14"/>
      <c r="C40" s="16"/>
      <c r="D40" s="2"/>
      <c r="E40" s="2"/>
      <c r="F40" s="2"/>
      <c r="G40" s="2"/>
      <c r="H40" s="2"/>
      <c r="I40" s="2"/>
      <c r="J40" s="2"/>
      <c r="K40" s="2"/>
      <c r="L40" s="2"/>
      <c r="M40" s="20"/>
      <c r="O40" s="16"/>
      <c r="P40" s="2"/>
      <c r="Q40" s="2"/>
      <c r="R40" s="3"/>
      <c r="S40" s="3"/>
      <c r="T40" s="3"/>
      <c r="U40" s="3"/>
      <c r="V40" s="3"/>
      <c r="W40" s="18"/>
    </row>
    <row r="41" spans="1:23" x14ac:dyDescent="0.3">
      <c r="A41" s="2" t="s">
        <v>12</v>
      </c>
      <c r="B41" s="13" t="s">
        <v>5</v>
      </c>
      <c r="C41" s="19" t="s">
        <v>7</v>
      </c>
      <c r="D41" s="2" t="s">
        <v>9</v>
      </c>
      <c r="E41" s="15">
        <v>5.4911838790931991E-2</v>
      </c>
      <c r="F41" s="15">
        <v>5.6116722783389451E-2</v>
      </c>
      <c r="G41" s="3">
        <v>0.12533131389625141</v>
      </c>
      <c r="H41" s="15">
        <v>0.6811083123425693</v>
      </c>
      <c r="I41" s="15">
        <v>0.75028058361391692</v>
      </c>
      <c r="J41" s="3">
        <v>0.83869746308216586</v>
      </c>
      <c r="K41" s="15">
        <v>0.24282115869017631</v>
      </c>
      <c r="L41" s="15">
        <v>0.16778900112233447</v>
      </c>
      <c r="M41" s="18">
        <v>0.23135176069670579</v>
      </c>
      <c r="N41" s="7"/>
      <c r="O41" s="32">
        <v>5.4911838790931991E-2</v>
      </c>
      <c r="P41" s="15">
        <v>5.6116722783389451E-2</v>
      </c>
      <c r="Q41" s="3">
        <v>0.12533131389625141</v>
      </c>
      <c r="R41" s="3">
        <f t="shared" si="11"/>
        <v>0.62619647355163732</v>
      </c>
      <c r="S41" s="3">
        <f t="shared" si="6"/>
        <v>0.6941638608305275</v>
      </c>
      <c r="T41" s="3">
        <f t="shared" si="7"/>
        <v>0.71336614918591446</v>
      </c>
      <c r="U41" s="3">
        <f t="shared" si="9"/>
        <v>0.18790931989924431</v>
      </c>
      <c r="V41" s="3">
        <f t="shared" si="8"/>
        <v>0.11167227833894502</v>
      </c>
      <c r="W41" s="18">
        <f t="shared" si="10"/>
        <v>0.10602044680045439</v>
      </c>
    </row>
    <row r="42" spans="1:23" ht="16.2" thickBot="1" x14ac:dyDescent="0.35">
      <c r="A42" s="2" t="s">
        <v>12</v>
      </c>
      <c r="B42" s="14" t="s">
        <v>6</v>
      </c>
      <c r="C42" s="21" t="s">
        <v>7</v>
      </c>
      <c r="D42" s="22" t="s">
        <v>9</v>
      </c>
      <c r="E42" s="23">
        <v>6.3681592039800991E-2</v>
      </c>
      <c r="F42" s="23">
        <v>7.8231292517006806E-2</v>
      </c>
      <c r="G42" s="24">
        <v>0.10870545782589085</v>
      </c>
      <c r="H42" s="23">
        <v>0.60497512437810941</v>
      </c>
      <c r="I42" s="23">
        <v>0.74829931972789121</v>
      </c>
      <c r="J42" s="24">
        <v>0.80243572395128548</v>
      </c>
      <c r="K42" s="23">
        <v>0.31393034825870647</v>
      </c>
      <c r="L42" s="23">
        <v>0.23129251700680273</v>
      </c>
      <c r="M42" s="25">
        <v>0.2363554352728913</v>
      </c>
      <c r="N42" s="7"/>
      <c r="O42" s="33">
        <v>6.3681592039800991E-2</v>
      </c>
      <c r="P42" s="23">
        <v>7.8231292517006806E-2</v>
      </c>
      <c r="Q42" s="24">
        <v>0.10870545782589085</v>
      </c>
      <c r="R42" s="24">
        <f t="shared" si="11"/>
        <v>0.54129353233830846</v>
      </c>
      <c r="S42" s="24">
        <f t="shared" si="6"/>
        <v>0.67006802721088443</v>
      </c>
      <c r="T42" s="24">
        <f t="shared" si="7"/>
        <v>0.69373026612539468</v>
      </c>
      <c r="U42" s="24">
        <f t="shared" si="9"/>
        <v>0.25024875621890547</v>
      </c>
      <c r="V42" s="24">
        <f t="shared" si="8"/>
        <v>0.15306122448979592</v>
      </c>
      <c r="W42" s="25">
        <f t="shared" si="10"/>
        <v>0.12764997744700046</v>
      </c>
    </row>
    <row r="46" spans="1:23" x14ac:dyDescent="0.3">
      <c r="E46" s="12"/>
    </row>
    <row r="49" spans="15:23" x14ac:dyDescent="0.3">
      <c r="R49" s="35" t="s">
        <v>25</v>
      </c>
      <c r="S49" s="36"/>
      <c r="T49" s="35" t="s">
        <v>27</v>
      </c>
      <c r="U49" s="36"/>
      <c r="V49" s="37" t="s">
        <v>26</v>
      </c>
      <c r="W49" s="38"/>
    </row>
    <row r="50" spans="15:23" x14ac:dyDescent="0.3">
      <c r="R50" s="9" t="s">
        <v>28</v>
      </c>
      <c r="S50" s="9" t="s">
        <v>29</v>
      </c>
      <c r="T50" s="9" t="s">
        <v>28</v>
      </c>
      <c r="U50" s="9" t="s">
        <v>29</v>
      </c>
      <c r="V50" s="9" t="s">
        <v>28</v>
      </c>
      <c r="W50" s="9" t="s">
        <v>29</v>
      </c>
    </row>
    <row r="51" spans="15:23" x14ac:dyDescent="0.3">
      <c r="O51" s="16" t="s">
        <v>2</v>
      </c>
      <c r="P51" s="2" t="s">
        <v>8</v>
      </c>
      <c r="Q51" s="2" t="s">
        <v>1</v>
      </c>
      <c r="R51" s="8">
        <f>AVERAGE(R24:T24)</f>
        <v>1.142127658691707E-2</v>
      </c>
      <c r="S51" s="7">
        <f>STDEV(R24:T24)</f>
        <v>1.8071664628285109E-2</v>
      </c>
      <c r="T51" s="8">
        <f>AVERAGE(O24:Q24)</f>
        <v>7.0348398250807158E-3</v>
      </c>
      <c r="U51" s="7">
        <f>STDEV(O24:Q24)</f>
        <v>1.2002227381806618E-2</v>
      </c>
      <c r="V51" s="8">
        <f>AVERAGE(U24:W24)</f>
        <v>0.26667121411891648</v>
      </c>
      <c r="W51" s="7">
        <f>STDEV(U24:W24)</f>
        <v>7.6249522138338563E-2</v>
      </c>
    </row>
    <row r="52" spans="15:23" x14ac:dyDescent="0.3">
      <c r="O52" s="16" t="s">
        <v>4</v>
      </c>
      <c r="P52" s="2" t="s">
        <v>8</v>
      </c>
      <c r="Q52" s="2" t="s">
        <v>1</v>
      </c>
      <c r="R52" s="8">
        <f t="shared" ref="R52:R69" si="12">AVERAGE(R25:T25)</f>
        <v>0.10606505997009763</v>
      </c>
      <c r="S52" s="7">
        <f t="shared" ref="S52:S69" si="13">STDEV(R25:T25)</f>
        <v>3.69319691460233E-2</v>
      </c>
      <c r="T52" s="8">
        <f t="shared" ref="T52:T69" si="14">AVERAGE(O25:Q25)</f>
        <v>0.11517602098646523</v>
      </c>
      <c r="U52" s="7">
        <f t="shared" ref="U52:U69" si="15">STDEV(O25:Q25)</f>
        <v>4.0517054230683594E-2</v>
      </c>
      <c r="V52" s="8">
        <f t="shared" ref="V52:V69" si="16">AVERAGE(U25:W25)</f>
        <v>0.33803172733447667</v>
      </c>
      <c r="W52" s="7">
        <f t="shared" ref="W52:W69" si="17">STDEV(U25:W25)</f>
        <v>9.0913276290932821E-2</v>
      </c>
    </row>
    <row r="53" spans="15:23" x14ac:dyDescent="0.3">
      <c r="O53" s="16" t="s">
        <v>4</v>
      </c>
      <c r="P53" s="2" t="s">
        <v>8</v>
      </c>
      <c r="Q53" s="2" t="s">
        <v>5</v>
      </c>
      <c r="R53" s="8">
        <f t="shared" si="12"/>
        <v>8.692610025087677E-2</v>
      </c>
      <c r="S53" s="7">
        <f t="shared" si="13"/>
        <v>2.9167357082183213E-2</v>
      </c>
      <c r="T53" s="8">
        <f t="shared" si="14"/>
        <v>0.19835317169967506</v>
      </c>
      <c r="U53" s="7">
        <f t="shared" si="15"/>
        <v>0.11798906920769807</v>
      </c>
      <c r="V53" s="8">
        <f t="shared" si="16"/>
        <v>0.56363664785444356</v>
      </c>
      <c r="W53" s="7">
        <f t="shared" si="17"/>
        <v>5.4140543074506511E-2</v>
      </c>
    </row>
    <row r="54" spans="15:23" x14ac:dyDescent="0.3">
      <c r="O54" s="16" t="s">
        <v>4</v>
      </c>
      <c r="P54" s="2" t="s">
        <v>8</v>
      </c>
      <c r="Q54" s="4" t="s">
        <v>6</v>
      </c>
      <c r="R54" s="8">
        <f t="shared" si="12"/>
        <v>5.9851442291572111E-2</v>
      </c>
      <c r="S54" s="7">
        <f t="shared" si="13"/>
        <v>3.1846320058740447E-2</v>
      </c>
      <c r="T54" s="8">
        <f t="shared" si="14"/>
        <v>0.13257749129889715</v>
      </c>
      <c r="U54" s="7">
        <f t="shared" si="15"/>
        <v>8.1726857124014465E-2</v>
      </c>
      <c r="V54" s="8">
        <f t="shared" si="16"/>
        <v>0.53695022813548332</v>
      </c>
      <c r="W54" s="7">
        <f t="shared" si="17"/>
        <v>5.0404578431694227E-2</v>
      </c>
    </row>
    <row r="55" spans="15:23" x14ac:dyDescent="0.3">
      <c r="O55" s="16" t="s">
        <v>3</v>
      </c>
      <c r="P55" s="2" t="s">
        <v>8</v>
      </c>
      <c r="Q55" s="2" t="s">
        <v>1</v>
      </c>
      <c r="R55" s="8">
        <f t="shared" si="12"/>
        <v>0.3231213059453682</v>
      </c>
      <c r="S55" s="7">
        <f t="shared" si="13"/>
        <v>0.15921993240608542</v>
      </c>
      <c r="T55" s="8">
        <f t="shared" si="14"/>
        <v>2.5112310968008384E-2</v>
      </c>
      <c r="U55" s="7">
        <f t="shared" si="15"/>
        <v>1.0935562984364178E-2</v>
      </c>
      <c r="V55" s="8">
        <f t="shared" si="16"/>
        <v>0.18937593396433774</v>
      </c>
      <c r="W55" s="7">
        <f t="shared" si="17"/>
        <v>7.3784315026645522E-2</v>
      </c>
    </row>
    <row r="56" spans="15:23" x14ac:dyDescent="0.3">
      <c r="O56" s="16" t="s">
        <v>3</v>
      </c>
      <c r="P56" s="2" t="s">
        <v>8</v>
      </c>
      <c r="Q56" s="2" t="s">
        <v>5</v>
      </c>
      <c r="R56" s="8">
        <f t="shared" si="12"/>
        <v>0.33583004345270212</v>
      </c>
      <c r="S56" s="7">
        <f t="shared" si="13"/>
        <v>0.17820394127617167</v>
      </c>
      <c r="T56" s="8">
        <f t="shared" si="14"/>
        <v>2.7570387945088499E-2</v>
      </c>
      <c r="U56" s="7">
        <f t="shared" si="15"/>
        <v>2.803088581673044E-3</v>
      </c>
      <c r="V56" s="8">
        <f t="shared" si="16"/>
        <v>0.21106588380521654</v>
      </c>
      <c r="W56" s="7">
        <f t="shared" si="17"/>
        <v>0.15115644634752937</v>
      </c>
    </row>
    <row r="57" spans="15:23" x14ac:dyDescent="0.3">
      <c r="O57" s="16" t="s">
        <v>3</v>
      </c>
      <c r="P57" s="2" t="s">
        <v>8</v>
      </c>
      <c r="Q57" s="4" t="s">
        <v>6</v>
      </c>
      <c r="R57" s="8">
        <f t="shared" si="12"/>
        <v>0.20095916747691653</v>
      </c>
      <c r="S57" s="7">
        <f t="shared" si="13"/>
        <v>0.12847940327103557</v>
      </c>
      <c r="T57" s="8">
        <f t="shared" si="14"/>
        <v>3.461897083711616E-2</v>
      </c>
      <c r="U57" s="7">
        <f t="shared" si="15"/>
        <v>2.9809036447967441E-2</v>
      </c>
      <c r="V57" s="8">
        <f t="shared" si="16"/>
        <v>0.32304059387952572</v>
      </c>
      <c r="W57" s="7">
        <f t="shared" si="17"/>
        <v>0.1132684992062335</v>
      </c>
    </row>
    <row r="58" spans="15:23" ht="16.05" customHeight="1" x14ac:dyDescent="0.3">
      <c r="O58" s="19" t="s">
        <v>7</v>
      </c>
      <c r="P58" s="2" t="s">
        <v>8</v>
      </c>
      <c r="Q58" s="2" t="s">
        <v>1</v>
      </c>
      <c r="R58" s="8">
        <f t="shared" si="12"/>
        <v>0.67005654068150333</v>
      </c>
      <c r="S58" s="7">
        <f t="shared" si="13"/>
        <v>6.731429362338244E-2</v>
      </c>
      <c r="T58" s="8">
        <f t="shared" si="14"/>
        <v>8.0777277410970225E-2</v>
      </c>
      <c r="U58" s="7">
        <f t="shared" si="15"/>
        <v>1.4609030757043454E-2</v>
      </c>
      <c r="V58" s="8">
        <f t="shared" si="16"/>
        <v>5.3506414045608498E-2</v>
      </c>
      <c r="W58" s="7">
        <f t="shared" si="17"/>
        <v>2.9229349763096976E-2</v>
      </c>
    </row>
    <row r="59" spans="15:23" x14ac:dyDescent="0.3">
      <c r="O59" s="19" t="s">
        <v>7</v>
      </c>
      <c r="P59" s="2" t="s">
        <v>8</v>
      </c>
      <c r="Q59" s="2" t="s">
        <v>5</v>
      </c>
      <c r="R59" s="8">
        <f t="shared" si="12"/>
        <v>0.68028794454510277</v>
      </c>
      <c r="S59" s="7">
        <f t="shared" si="13"/>
        <v>6.8966165258230364E-2</v>
      </c>
      <c r="T59" s="8">
        <f t="shared" si="14"/>
        <v>7.3252750070053815E-2</v>
      </c>
      <c r="U59" s="7">
        <f t="shared" si="15"/>
        <v>1.4930834767478404E-2</v>
      </c>
      <c r="V59" s="8">
        <f t="shared" si="16"/>
        <v>7.9819061074626746E-2</v>
      </c>
      <c r="W59" s="7">
        <f t="shared" si="17"/>
        <v>4.5564750201605074E-2</v>
      </c>
    </row>
    <row r="60" spans="15:23" x14ac:dyDescent="0.3">
      <c r="O60" s="19" t="s">
        <v>7</v>
      </c>
      <c r="P60" s="2" t="s">
        <v>8</v>
      </c>
      <c r="Q60" s="4" t="s">
        <v>6</v>
      </c>
      <c r="R60" s="8">
        <f t="shared" si="12"/>
        <v>0.58633580497757343</v>
      </c>
      <c r="S60" s="7">
        <f t="shared" si="13"/>
        <v>8.5072268294147463E-2</v>
      </c>
      <c r="T60" s="8">
        <f t="shared" si="14"/>
        <v>0.10977359074199793</v>
      </c>
      <c r="U60" s="7">
        <f t="shared" si="15"/>
        <v>3.3695458329684284E-2</v>
      </c>
      <c r="V60" s="8">
        <f t="shared" si="16"/>
        <v>0.14740067654914038</v>
      </c>
      <c r="W60" s="7">
        <f t="shared" si="17"/>
        <v>7.0356992492109638E-2</v>
      </c>
    </row>
    <row r="61" spans="15:23" x14ac:dyDescent="0.3">
      <c r="O61" s="19"/>
      <c r="P61" s="2"/>
      <c r="Q61" s="4"/>
      <c r="R61" s="8"/>
      <c r="S61" s="7"/>
      <c r="T61" s="8"/>
      <c r="U61" s="7"/>
      <c r="V61" s="8"/>
      <c r="W61" s="7"/>
    </row>
    <row r="62" spans="15:23" x14ac:dyDescent="0.3">
      <c r="O62" s="16" t="s">
        <v>4</v>
      </c>
      <c r="P62" s="2" t="s">
        <v>9</v>
      </c>
      <c r="Q62" s="2" t="s">
        <v>5</v>
      </c>
      <c r="R62" s="8">
        <f t="shared" si="12"/>
        <v>7.7582709737243807E-2</v>
      </c>
      <c r="S62" s="7">
        <f t="shared" si="13"/>
        <v>1.0041741014295013E-2</v>
      </c>
      <c r="T62" s="8">
        <f t="shared" si="14"/>
        <v>0.14384504339958656</v>
      </c>
      <c r="U62" s="7">
        <f t="shared" si="15"/>
        <v>0.10609123066455194</v>
      </c>
      <c r="V62" s="8">
        <f t="shared" si="16"/>
        <v>0.68832438371857252</v>
      </c>
      <c r="W62" s="7">
        <f t="shared" si="17"/>
        <v>6.44178116974327E-2</v>
      </c>
    </row>
    <row r="63" spans="15:23" x14ac:dyDescent="0.3">
      <c r="O63" s="16" t="s">
        <v>4</v>
      </c>
      <c r="P63" s="2" t="s">
        <v>9</v>
      </c>
      <c r="Q63" s="4" t="s">
        <v>6</v>
      </c>
      <c r="R63" s="8">
        <f t="shared" si="12"/>
        <v>6.2955706400730435E-2</v>
      </c>
      <c r="S63" s="7">
        <f t="shared" si="13"/>
        <v>1.6603295850767148E-2</v>
      </c>
      <c r="T63" s="8">
        <f t="shared" si="14"/>
        <v>0.18481377991386636</v>
      </c>
      <c r="U63" s="7">
        <f t="shared" si="15"/>
        <v>0.11794520517119443</v>
      </c>
      <c r="V63" s="8">
        <f t="shared" si="16"/>
        <v>0.69191765365300562</v>
      </c>
      <c r="W63" s="7">
        <f t="shared" si="17"/>
        <v>4.3661248231068941E-2</v>
      </c>
    </row>
    <row r="64" spans="15:23" x14ac:dyDescent="0.3">
      <c r="O64" s="16"/>
      <c r="P64" s="2"/>
      <c r="Q64" s="4"/>
      <c r="R64" s="8"/>
      <c r="S64" s="7"/>
      <c r="T64" s="8"/>
      <c r="U64" s="7"/>
      <c r="V64" s="8"/>
      <c r="W64" s="7"/>
    </row>
    <row r="65" spans="1:23" x14ac:dyDescent="0.3">
      <c r="O65" s="16" t="s">
        <v>3</v>
      </c>
      <c r="P65" s="2" t="s">
        <v>9</v>
      </c>
      <c r="Q65" s="2" t="s">
        <v>5</v>
      </c>
      <c r="R65" s="8">
        <f t="shared" si="12"/>
        <v>0.2838350347449739</v>
      </c>
      <c r="S65" s="7">
        <f t="shared" si="13"/>
        <v>0.12337673921266225</v>
      </c>
      <c r="T65" s="8">
        <f t="shared" si="14"/>
        <v>2.3446406319991658E-2</v>
      </c>
      <c r="U65" s="7">
        <f t="shared" si="15"/>
        <v>1.9960353130642441E-2</v>
      </c>
      <c r="V65" s="8">
        <f t="shared" si="16"/>
        <v>0.32443701454239027</v>
      </c>
      <c r="W65" s="7">
        <f t="shared" si="17"/>
        <v>0.12536433834165589</v>
      </c>
    </row>
    <row r="66" spans="1:23" x14ac:dyDescent="0.3">
      <c r="A66" s="16"/>
      <c r="B66" s="2"/>
      <c r="C66" s="3"/>
      <c r="D66" s="3"/>
      <c r="E66" s="3"/>
      <c r="F66" s="3"/>
      <c r="G66" s="3"/>
      <c r="H66" s="3"/>
      <c r="I66" s="3"/>
      <c r="J66" s="3"/>
      <c r="K66" s="26"/>
      <c r="O66" s="16" t="s">
        <v>3</v>
      </c>
      <c r="P66" s="2" t="s">
        <v>9</v>
      </c>
      <c r="Q66" s="4" t="s">
        <v>6</v>
      </c>
      <c r="R66" s="8">
        <f t="shared" si="12"/>
        <v>0.22308356516905392</v>
      </c>
      <c r="S66" s="7">
        <f t="shared" si="13"/>
        <v>0.11643011055905543</v>
      </c>
      <c r="T66" s="8">
        <f t="shared" si="14"/>
        <v>3.7210556482933872E-2</v>
      </c>
      <c r="U66" s="7">
        <f t="shared" si="15"/>
        <v>3.90852269425234E-2</v>
      </c>
      <c r="V66" s="8">
        <f t="shared" si="16"/>
        <v>0.36660662997014232</v>
      </c>
      <c r="W66" s="7">
        <f t="shared" si="17"/>
        <v>8.3221942686873121E-2</v>
      </c>
    </row>
    <row r="67" spans="1:23" x14ac:dyDescent="0.3">
      <c r="A67" s="16"/>
      <c r="B67" s="2"/>
      <c r="C67" s="15"/>
      <c r="D67" s="15"/>
      <c r="E67" s="3"/>
      <c r="F67" s="15"/>
      <c r="G67" s="15"/>
      <c r="H67" s="3"/>
      <c r="I67" s="15"/>
      <c r="J67" s="15"/>
      <c r="K67" s="18"/>
      <c r="O67" s="16"/>
      <c r="P67" s="2"/>
      <c r="Q67" s="4"/>
      <c r="R67" s="8"/>
      <c r="S67" s="7"/>
      <c r="T67" s="8"/>
      <c r="U67" s="7"/>
      <c r="V67" s="8"/>
      <c r="W67" s="7"/>
    </row>
    <row r="68" spans="1:23" ht="16.05" customHeight="1" x14ac:dyDescent="0.3">
      <c r="A68" s="16"/>
      <c r="B68" s="2"/>
      <c r="C68" s="15"/>
      <c r="D68" s="15"/>
      <c r="E68" s="3"/>
      <c r="F68" s="15"/>
      <c r="G68" s="15"/>
      <c r="H68" s="3"/>
      <c r="I68" s="15"/>
      <c r="J68" s="15"/>
      <c r="K68" s="18"/>
      <c r="O68" s="19" t="s">
        <v>7</v>
      </c>
      <c r="P68" s="2" t="s">
        <v>9</v>
      </c>
      <c r="Q68" s="2" t="s">
        <v>5</v>
      </c>
      <c r="R68" s="8">
        <f t="shared" si="12"/>
        <v>0.67790882785602646</v>
      </c>
      <c r="S68" s="7">
        <f t="shared" si="13"/>
        <v>4.5801830316024049E-2</v>
      </c>
      <c r="T68" s="8">
        <f t="shared" si="14"/>
        <v>7.8786625156857623E-2</v>
      </c>
      <c r="U68" s="7">
        <f t="shared" si="15"/>
        <v>4.0313384548361947E-2</v>
      </c>
      <c r="V68" s="8">
        <f t="shared" si="16"/>
        <v>0.13520068167954791</v>
      </c>
      <c r="W68" s="7">
        <f t="shared" si="17"/>
        <v>4.5734409443721917E-2</v>
      </c>
    </row>
    <row r="69" spans="1:23" ht="16.2" thickBot="1" x14ac:dyDescent="0.35">
      <c r="A69" s="16"/>
      <c r="B69" s="2"/>
      <c r="C69" s="15"/>
      <c r="D69" s="15"/>
      <c r="E69" s="3"/>
      <c r="F69" s="15"/>
      <c r="G69" s="15"/>
      <c r="H69" s="3"/>
      <c r="I69" s="15"/>
      <c r="J69" s="15"/>
      <c r="K69" s="18"/>
      <c r="O69" s="21" t="s">
        <v>7</v>
      </c>
      <c r="P69" s="2" t="s">
        <v>9</v>
      </c>
      <c r="Q69" s="4" t="s">
        <v>6</v>
      </c>
      <c r="R69" s="8">
        <f t="shared" si="12"/>
        <v>0.63503060855819582</v>
      </c>
      <c r="S69" s="7">
        <f t="shared" si="13"/>
        <v>8.2036302825648957E-2</v>
      </c>
      <c r="T69" s="8">
        <f t="shared" si="14"/>
        <v>8.3539447460899544E-2</v>
      </c>
      <c r="U69" s="7">
        <f t="shared" si="15"/>
        <v>2.2976498955720813E-2</v>
      </c>
      <c r="V69" s="8">
        <f t="shared" si="16"/>
        <v>0.17698665271856728</v>
      </c>
      <c r="W69" s="7">
        <f t="shared" si="17"/>
        <v>6.4706527692638488E-2</v>
      </c>
    </row>
    <row r="70" spans="1:23" x14ac:dyDescent="0.3">
      <c r="A70" s="16"/>
      <c r="B70" s="2"/>
      <c r="C70" s="3"/>
      <c r="D70" s="3"/>
      <c r="E70" s="3"/>
      <c r="F70" s="3"/>
      <c r="G70" s="3"/>
      <c r="H70" s="3"/>
      <c r="I70" s="3"/>
      <c r="J70" s="3"/>
      <c r="K70" s="26"/>
    </row>
    <row r="71" spans="1:23" x14ac:dyDescent="0.3">
      <c r="A71" s="16"/>
      <c r="B71" s="2"/>
      <c r="C71" s="15"/>
      <c r="D71" s="15"/>
      <c r="E71" s="3"/>
      <c r="F71" s="15"/>
      <c r="G71" s="15"/>
      <c r="H71" s="3"/>
      <c r="I71" s="15"/>
      <c r="J71" s="15"/>
      <c r="K71" s="18"/>
    </row>
    <row r="72" spans="1:23" x14ac:dyDescent="0.3">
      <c r="A72" s="16"/>
      <c r="B72" s="2"/>
      <c r="C72" s="15"/>
      <c r="D72" s="15"/>
      <c r="E72" s="3"/>
      <c r="F72" s="15"/>
      <c r="G72" s="15"/>
      <c r="H72" s="3"/>
      <c r="I72" s="15"/>
      <c r="J72" s="15"/>
      <c r="K72" s="18"/>
    </row>
    <row r="73" spans="1:23" x14ac:dyDescent="0.3">
      <c r="A73" s="19"/>
      <c r="B73" s="2"/>
      <c r="C73" s="15"/>
      <c r="D73" s="15"/>
      <c r="E73" s="3"/>
      <c r="F73" s="15"/>
      <c r="G73" s="15"/>
      <c r="H73" s="3"/>
      <c r="I73" s="15"/>
      <c r="J73" s="15"/>
      <c r="K73" s="18"/>
    </row>
    <row r="74" spans="1:23" x14ac:dyDescent="0.3">
      <c r="A74" s="19"/>
      <c r="B74" s="2"/>
      <c r="C74" s="15"/>
      <c r="D74" s="15"/>
      <c r="E74" s="3"/>
      <c r="F74" s="15"/>
      <c r="G74" s="15"/>
      <c r="H74" s="3"/>
      <c r="I74" s="15"/>
      <c r="J74" s="15"/>
      <c r="K74" s="18"/>
    </row>
    <row r="75" spans="1:23" x14ac:dyDescent="0.3">
      <c r="A75" s="19"/>
      <c r="B75" s="2"/>
      <c r="C75" s="15"/>
      <c r="D75" s="15"/>
      <c r="E75" s="3"/>
      <c r="F75" s="15"/>
      <c r="G75" s="15"/>
      <c r="H75" s="3"/>
      <c r="I75" s="15"/>
      <c r="J75" s="15"/>
      <c r="K75" s="18"/>
    </row>
    <row r="76" spans="1:23" x14ac:dyDescent="0.3">
      <c r="A76" s="19"/>
      <c r="B76" s="2"/>
      <c r="C76" s="2"/>
      <c r="D76" s="2"/>
      <c r="E76" s="2"/>
      <c r="F76" s="2"/>
      <c r="G76" s="2"/>
      <c r="H76" s="2"/>
      <c r="I76" s="2"/>
      <c r="J76" s="2"/>
      <c r="K76" s="20"/>
    </row>
    <row r="77" spans="1:23" x14ac:dyDescent="0.3">
      <c r="A77" s="16"/>
      <c r="B77" s="2"/>
      <c r="C77" s="15"/>
      <c r="D77" s="15"/>
      <c r="E77" s="3"/>
      <c r="F77" s="15"/>
      <c r="G77" s="15"/>
      <c r="H77" s="3"/>
      <c r="I77" s="15"/>
      <c r="J77" s="15"/>
      <c r="K77" s="18"/>
    </row>
    <row r="78" spans="1:23" x14ac:dyDescent="0.3">
      <c r="A78" s="16"/>
      <c r="B78" s="2"/>
      <c r="C78" s="15"/>
      <c r="D78" s="15"/>
      <c r="E78" s="3"/>
      <c r="F78" s="15"/>
      <c r="G78" s="15"/>
      <c r="H78" s="3"/>
      <c r="I78" s="15"/>
      <c r="J78" s="15"/>
      <c r="K78" s="18"/>
    </row>
    <row r="79" spans="1:23" x14ac:dyDescent="0.3">
      <c r="A79" s="16"/>
      <c r="B79" s="2"/>
      <c r="C79" s="2"/>
      <c r="D79" s="2"/>
      <c r="E79" s="2"/>
      <c r="F79" s="2"/>
      <c r="G79" s="2"/>
      <c r="H79" s="2"/>
      <c r="I79" s="2"/>
      <c r="J79" s="2"/>
      <c r="K79" s="20"/>
    </row>
    <row r="80" spans="1:23" x14ac:dyDescent="0.3">
      <c r="A80" s="16"/>
      <c r="B80" s="2"/>
      <c r="C80" s="15"/>
      <c r="D80" s="15"/>
      <c r="E80" s="3"/>
      <c r="F80" s="15"/>
      <c r="G80" s="15"/>
      <c r="H80" s="3"/>
      <c r="I80" s="15"/>
      <c r="J80" s="15"/>
      <c r="K80" s="18"/>
    </row>
    <row r="81" spans="1:11" x14ac:dyDescent="0.3">
      <c r="A81" s="16"/>
      <c r="B81" s="2"/>
      <c r="C81" s="15"/>
      <c r="D81" s="15"/>
      <c r="E81" s="3"/>
      <c r="F81" s="15"/>
      <c r="G81" s="15"/>
      <c r="H81" s="3"/>
      <c r="I81" s="15"/>
      <c r="J81" s="15"/>
      <c r="K81" s="18"/>
    </row>
    <row r="82" spans="1:11" x14ac:dyDescent="0.3">
      <c r="A82" s="16"/>
      <c r="B82" s="2"/>
      <c r="C82" s="2"/>
      <c r="D82" s="2"/>
      <c r="E82" s="2"/>
      <c r="F82" s="2"/>
      <c r="G82" s="2"/>
      <c r="H82" s="2"/>
      <c r="I82" s="2"/>
      <c r="J82" s="2"/>
      <c r="K82" s="20"/>
    </row>
    <row r="83" spans="1:11" x14ac:dyDescent="0.3">
      <c r="A83" s="19"/>
      <c r="B83" s="2"/>
      <c r="C83" s="15"/>
      <c r="D83" s="15"/>
      <c r="E83" s="3"/>
      <c r="F83" s="15"/>
      <c r="G83" s="15"/>
      <c r="H83" s="3"/>
      <c r="I83" s="15"/>
      <c r="J83" s="15"/>
      <c r="K83" s="18"/>
    </row>
    <row r="84" spans="1:11" ht="16.2" thickBot="1" x14ac:dyDescent="0.35">
      <c r="A84" s="21"/>
      <c r="B84" s="22"/>
      <c r="C84" s="23"/>
      <c r="D84" s="23"/>
      <c r="E84" s="24"/>
      <c r="F84" s="23"/>
      <c r="G84" s="23"/>
      <c r="H84" s="24"/>
      <c r="I84" s="23"/>
      <c r="J84" s="23"/>
      <c r="K84" s="25"/>
    </row>
  </sheetData>
  <mergeCells count="21">
    <mergeCell ref="T49:U49"/>
    <mergeCell ref="R49:S49"/>
    <mergeCell ref="V49:W49"/>
    <mergeCell ref="C21:D23"/>
    <mergeCell ref="O21:W21"/>
    <mergeCell ref="R22:T22"/>
    <mergeCell ref="U22:W22"/>
    <mergeCell ref="E22:G22"/>
    <mergeCell ref="H22:J22"/>
    <mergeCell ref="K22:M22"/>
    <mergeCell ref="O22:Q22"/>
    <mergeCell ref="E21:M21"/>
    <mergeCell ref="E1:K1"/>
    <mergeCell ref="M1:Q1"/>
    <mergeCell ref="E2:F2"/>
    <mergeCell ref="G2:H2"/>
    <mergeCell ref="I2:J2"/>
    <mergeCell ref="K2:L2"/>
    <mergeCell ref="M2:N2"/>
    <mergeCell ref="O2:P2"/>
    <mergeCell ref="Q2:R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C26D-05F6-47E9-A122-3AABFD6026E0}">
  <dimension ref="A1:R17"/>
  <sheetViews>
    <sheetView workbookViewId="0">
      <selection activeCell="L24" sqref="L24"/>
    </sheetView>
  </sheetViews>
  <sheetFormatPr defaultRowHeight="15.6" x14ac:dyDescent="0.3"/>
  <sheetData>
    <row r="1" spans="1:18" x14ac:dyDescent="0.3">
      <c r="A1" t="s">
        <v>37</v>
      </c>
    </row>
    <row r="3" spans="1:18" x14ac:dyDescent="0.3">
      <c r="A3" t="s">
        <v>38</v>
      </c>
      <c r="B3" s="55">
        <v>0</v>
      </c>
      <c r="C3" s="55"/>
      <c r="D3" s="55">
        <v>24</v>
      </c>
      <c r="E3" s="55"/>
      <c r="F3" s="55">
        <v>48</v>
      </c>
      <c r="G3" s="55"/>
      <c r="H3" s="55">
        <v>72</v>
      </c>
      <c r="I3" s="55"/>
      <c r="K3" s="55">
        <v>0</v>
      </c>
      <c r="L3" s="55"/>
      <c r="M3" s="55">
        <v>24</v>
      </c>
      <c r="N3" s="55"/>
      <c r="O3" s="55">
        <v>48</v>
      </c>
      <c r="P3" s="55"/>
      <c r="Q3" s="55">
        <v>72</v>
      </c>
      <c r="R3" s="55"/>
    </row>
    <row r="4" spans="1:18" x14ac:dyDescent="0.3">
      <c r="B4" s="66" t="s">
        <v>23</v>
      </c>
      <c r="C4" s="66" t="s">
        <v>24</v>
      </c>
      <c r="D4" s="66" t="s">
        <v>23</v>
      </c>
      <c r="E4" s="66" t="s">
        <v>24</v>
      </c>
      <c r="F4" s="66" t="s">
        <v>23</v>
      </c>
      <c r="G4" s="66" t="s">
        <v>24</v>
      </c>
      <c r="H4" s="66" t="s">
        <v>23</v>
      </c>
      <c r="I4" s="66" t="s">
        <v>24</v>
      </c>
      <c r="K4" s="66" t="s">
        <v>28</v>
      </c>
      <c r="L4" s="66" t="s">
        <v>29</v>
      </c>
      <c r="M4" s="66" t="s">
        <v>28</v>
      </c>
      <c r="N4" s="66" t="s">
        <v>29</v>
      </c>
      <c r="O4" s="66" t="s">
        <v>28</v>
      </c>
      <c r="P4" s="66" t="s">
        <v>29</v>
      </c>
      <c r="Q4" s="66" t="s">
        <v>28</v>
      </c>
      <c r="R4" s="66" t="s">
        <v>29</v>
      </c>
    </row>
    <row r="5" spans="1:18" x14ac:dyDescent="0.3">
      <c r="A5" t="s">
        <v>2</v>
      </c>
      <c r="B5">
        <v>30.4</v>
      </c>
      <c r="C5">
        <v>32.1</v>
      </c>
      <c r="D5">
        <v>33.6</v>
      </c>
      <c r="E5">
        <v>32.200000000000003</v>
      </c>
      <c r="F5">
        <v>21.7</v>
      </c>
      <c r="G5">
        <v>24.7</v>
      </c>
      <c r="H5">
        <v>30.4</v>
      </c>
      <c r="I5">
        <v>26.1</v>
      </c>
      <c r="K5" s="67">
        <f>AVERAGE(B5:C5)</f>
        <v>31.25</v>
      </c>
      <c r="L5" s="67">
        <f>STDEV(B5:C5)</f>
        <v>1.2020815280171329</v>
      </c>
      <c r="M5" s="67">
        <f>AVERAGE(D5:E5)</f>
        <v>32.900000000000006</v>
      </c>
      <c r="N5" s="67">
        <f t="shared" ref="N5:N8" si="0">STDEV(D5:E5)</f>
        <v>0.98994949366116547</v>
      </c>
      <c r="O5" s="67">
        <f>AVERAGE(F5:G5)</f>
        <v>23.2</v>
      </c>
      <c r="P5" s="67">
        <f t="shared" ref="P5:P8" si="1">STDEV(F5:G5)</f>
        <v>2.1213203435596424</v>
      </c>
      <c r="Q5" s="67">
        <f>AVERAGE(H5:I5)</f>
        <v>28.25</v>
      </c>
      <c r="R5" s="67">
        <f t="shared" ref="R5:R8" si="2">STDEV(H5:I5)</f>
        <v>3.0405591591021524</v>
      </c>
    </row>
    <row r="6" spans="1:18" x14ac:dyDescent="0.3">
      <c r="A6" t="s">
        <v>3</v>
      </c>
      <c r="B6">
        <v>24.4</v>
      </c>
      <c r="C6">
        <v>22</v>
      </c>
      <c r="D6">
        <v>25.8</v>
      </c>
      <c r="E6">
        <v>20.8</v>
      </c>
      <c r="F6">
        <v>22.8</v>
      </c>
      <c r="G6">
        <v>18.7</v>
      </c>
      <c r="H6">
        <v>34.299999999999997</v>
      </c>
      <c r="I6">
        <v>26.4</v>
      </c>
      <c r="K6" s="67">
        <f t="shared" ref="K6:K8" si="3">AVERAGE(B6:C6)</f>
        <v>23.2</v>
      </c>
      <c r="L6" s="67">
        <f t="shared" ref="L6:L8" si="4">STDEV(B6:C6)</f>
        <v>1.6970562748477132</v>
      </c>
      <c r="M6" s="67">
        <f t="shared" ref="M6:M8" si="5">AVERAGE(D6:E6)</f>
        <v>23.3</v>
      </c>
      <c r="N6" s="67">
        <f t="shared" si="0"/>
        <v>3.5355339059327378</v>
      </c>
      <c r="O6" s="67">
        <f t="shared" ref="O6:O8" si="6">AVERAGE(F6:G6)</f>
        <v>20.75</v>
      </c>
      <c r="P6" s="67">
        <f t="shared" si="1"/>
        <v>2.8991378028648458</v>
      </c>
      <c r="Q6" s="67">
        <f t="shared" ref="Q6:Q8" si="7">AVERAGE(H6:I6)</f>
        <v>30.349999999999998</v>
      </c>
      <c r="R6" s="67">
        <f t="shared" si="2"/>
        <v>5.5861435713737393</v>
      </c>
    </row>
    <row r="7" spans="1:18" x14ac:dyDescent="0.3">
      <c r="A7" t="s">
        <v>4</v>
      </c>
      <c r="B7">
        <v>24.5</v>
      </c>
      <c r="C7">
        <v>25.1</v>
      </c>
      <c r="D7">
        <v>33.200000000000003</v>
      </c>
      <c r="E7">
        <v>35.1</v>
      </c>
      <c r="F7">
        <v>22</v>
      </c>
      <c r="G7">
        <v>23.1</v>
      </c>
      <c r="H7">
        <v>31.4</v>
      </c>
      <c r="I7">
        <v>24.5</v>
      </c>
      <c r="K7" s="67">
        <f t="shared" si="3"/>
        <v>24.8</v>
      </c>
      <c r="L7" s="67">
        <f t="shared" si="4"/>
        <v>0.42426406871192951</v>
      </c>
      <c r="M7" s="67">
        <f t="shared" si="5"/>
        <v>34.150000000000006</v>
      </c>
      <c r="N7" s="67">
        <f t="shared" si="0"/>
        <v>1.3435028842544392</v>
      </c>
      <c r="O7" s="67">
        <f t="shared" si="6"/>
        <v>22.55</v>
      </c>
      <c r="P7" s="67">
        <f t="shared" si="1"/>
        <v>0.7778174593052033</v>
      </c>
      <c r="Q7" s="67">
        <f t="shared" si="7"/>
        <v>27.95</v>
      </c>
      <c r="R7" s="67">
        <f t="shared" si="2"/>
        <v>4.8790367901871843</v>
      </c>
    </row>
    <row r="8" spans="1:18" x14ac:dyDescent="0.3">
      <c r="A8" t="s">
        <v>39</v>
      </c>
      <c r="B8">
        <v>12.7</v>
      </c>
      <c r="C8">
        <v>18.5</v>
      </c>
      <c r="D8">
        <v>8.9</v>
      </c>
      <c r="E8">
        <v>4.37</v>
      </c>
      <c r="F8">
        <v>11.4</v>
      </c>
      <c r="G8">
        <v>5.32</v>
      </c>
      <c r="H8">
        <v>16.399999999999999</v>
      </c>
      <c r="I8">
        <v>4.0199999999999996</v>
      </c>
      <c r="K8" s="67">
        <f t="shared" si="3"/>
        <v>15.6</v>
      </c>
      <c r="L8" s="67">
        <f t="shared" si="4"/>
        <v>4.1012193308819747</v>
      </c>
      <c r="M8" s="67">
        <f t="shared" si="5"/>
        <v>6.6349999999999998</v>
      </c>
      <c r="N8" s="67">
        <f t="shared" si="0"/>
        <v>3.2031937187750632</v>
      </c>
      <c r="O8" s="67">
        <f t="shared" si="6"/>
        <v>8.36</v>
      </c>
      <c r="P8" s="67">
        <f t="shared" si="1"/>
        <v>4.2992092296142133</v>
      </c>
      <c r="Q8" s="67">
        <f t="shared" si="7"/>
        <v>10.209999999999999</v>
      </c>
      <c r="R8" s="67">
        <f t="shared" si="2"/>
        <v>8.7539819510894592</v>
      </c>
    </row>
    <row r="10" spans="1:18" x14ac:dyDescent="0.3">
      <c r="A10" t="s">
        <v>40</v>
      </c>
    </row>
    <row r="12" spans="1:18" x14ac:dyDescent="0.3">
      <c r="A12" t="s">
        <v>38</v>
      </c>
      <c r="B12" s="52">
        <v>0</v>
      </c>
      <c r="C12" s="69">
        <v>24</v>
      </c>
      <c r="D12" s="69"/>
      <c r="E12" s="69">
        <v>48</v>
      </c>
      <c r="F12" s="69"/>
      <c r="G12" s="52">
        <v>72</v>
      </c>
      <c r="H12" s="68"/>
      <c r="I12" s="68"/>
      <c r="K12" s="55">
        <v>24</v>
      </c>
      <c r="L12" s="55"/>
      <c r="M12" s="55">
        <v>48</v>
      </c>
      <c r="N12" s="55"/>
      <c r="Q12" s="55"/>
      <c r="R12" s="55"/>
    </row>
    <row r="13" spans="1:18" x14ac:dyDescent="0.3">
      <c r="B13" s="66" t="s">
        <v>23</v>
      </c>
      <c r="C13" s="66" t="s">
        <v>23</v>
      </c>
      <c r="D13" s="66" t="s">
        <v>24</v>
      </c>
      <c r="E13" s="66" t="s">
        <v>23</v>
      </c>
      <c r="F13" s="66" t="s">
        <v>24</v>
      </c>
      <c r="G13" s="66" t="s">
        <v>23</v>
      </c>
      <c r="H13" s="66"/>
      <c r="I13" s="66"/>
      <c r="K13" s="66" t="s">
        <v>28</v>
      </c>
      <c r="L13" s="66" t="s">
        <v>29</v>
      </c>
      <c r="M13" s="66" t="s">
        <v>28</v>
      </c>
      <c r="N13" s="66" t="s">
        <v>29</v>
      </c>
      <c r="Q13" s="66"/>
      <c r="R13" s="66"/>
    </row>
    <row r="14" spans="1:18" x14ac:dyDescent="0.3">
      <c r="A14" t="s">
        <v>2</v>
      </c>
      <c r="B14">
        <v>46.8</v>
      </c>
      <c r="C14">
        <v>47.2</v>
      </c>
      <c r="D14">
        <v>44.7</v>
      </c>
      <c r="E14">
        <v>40</v>
      </c>
      <c r="F14">
        <v>44.8</v>
      </c>
      <c r="G14">
        <v>32.200000000000003</v>
      </c>
      <c r="K14" s="67">
        <f>AVERAGE(C14:D14)</f>
        <v>45.95</v>
      </c>
      <c r="L14" s="67">
        <f>STDEV(C14:D14)</f>
        <v>1.7677669529663689</v>
      </c>
      <c r="M14" s="67">
        <f>AVERAGE(E14:F14)</f>
        <v>42.4</v>
      </c>
      <c r="N14" s="67">
        <f>STDEV(E14:F14)</f>
        <v>3.3941125496954263</v>
      </c>
      <c r="Q14" s="67"/>
      <c r="R14" s="67"/>
    </row>
    <row r="15" spans="1:18" x14ac:dyDescent="0.3">
      <c r="A15" t="s">
        <v>3</v>
      </c>
      <c r="B15">
        <v>17.3</v>
      </c>
      <c r="C15">
        <v>25.7</v>
      </c>
      <c r="D15">
        <v>20.8</v>
      </c>
      <c r="E15">
        <v>30.8</v>
      </c>
      <c r="F15">
        <v>29.3</v>
      </c>
      <c r="G15">
        <v>42.4</v>
      </c>
      <c r="K15" s="67">
        <f>AVERAGE(C15:D15)</f>
        <v>23.25</v>
      </c>
      <c r="L15" s="67">
        <f>STDEV(C15:D15)</f>
        <v>3.4648232278140987</v>
      </c>
      <c r="M15" s="67">
        <f>AVERAGE(E15:F15)</f>
        <v>30.05</v>
      </c>
      <c r="N15" s="67">
        <f>STDEV(E15:F15)</f>
        <v>1.0606601717798212</v>
      </c>
      <c r="Q15" s="67"/>
      <c r="R15" s="67"/>
    </row>
    <row r="16" spans="1:18" x14ac:dyDescent="0.3">
      <c r="A16" t="s">
        <v>4</v>
      </c>
      <c r="B16">
        <v>37.5</v>
      </c>
      <c r="C16">
        <v>25.6</v>
      </c>
      <c r="D16">
        <v>36.700000000000003</v>
      </c>
      <c r="E16">
        <v>29.2</v>
      </c>
      <c r="F16">
        <v>29.3</v>
      </c>
      <c r="G16">
        <v>33.1</v>
      </c>
      <c r="K16" s="67">
        <f>AVERAGE(C16:D16)</f>
        <v>31.150000000000002</v>
      </c>
      <c r="L16" s="67">
        <f>STDEV(C16:D16)</f>
        <v>7.8488852711706789</v>
      </c>
      <c r="M16" s="67">
        <f>AVERAGE(E16:F16)</f>
        <v>29.25</v>
      </c>
      <c r="N16" s="67">
        <f>STDEV(E16:F16)</f>
        <v>7.0710678118655765E-2</v>
      </c>
      <c r="Q16" s="67"/>
      <c r="R16" s="67"/>
    </row>
    <row r="17" spans="1:18" x14ac:dyDescent="0.3">
      <c r="A17" t="s">
        <v>39</v>
      </c>
      <c r="B17">
        <v>8.06</v>
      </c>
      <c r="C17">
        <v>2.79</v>
      </c>
      <c r="D17">
        <v>12.5</v>
      </c>
      <c r="E17">
        <v>3.29</v>
      </c>
      <c r="F17">
        <v>3.85</v>
      </c>
      <c r="G17">
        <v>7.18</v>
      </c>
      <c r="K17" s="67">
        <f>AVERAGE(C17:D17)</f>
        <v>7.6449999999999996</v>
      </c>
      <c r="L17" s="67">
        <f>STDEV(C17:D17)</f>
        <v>6.866006845321377</v>
      </c>
      <c r="M17" s="67">
        <f>AVERAGE(E17:F17)</f>
        <v>3.5700000000000003</v>
      </c>
      <c r="N17" s="67">
        <f>STDEV(E17:F17)</f>
        <v>0.39597979746446665</v>
      </c>
      <c r="Q17" s="67"/>
      <c r="R17" s="67"/>
    </row>
  </sheetData>
  <mergeCells count="13">
    <mergeCell ref="O3:P3"/>
    <mergeCell ref="Q3:R3"/>
    <mergeCell ref="C12:D12"/>
    <mergeCell ref="E12:F12"/>
    <mergeCell ref="K12:L12"/>
    <mergeCell ref="M12:N12"/>
    <mergeCell ref="Q12:R12"/>
    <mergeCell ref="B3:C3"/>
    <mergeCell ref="D3:E3"/>
    <mergeCell ref="F3:G3"/>
    <mergeCell ref="H3:I3"/>
    <mergeCell ref="K3:L3"/>
    <mergeCell ref="M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8C7CC-7BF8-4E29-BC83-0422D64F3463}">
  <dimension ref="A1:C6"/>
  <sheetViews>
    <sheetView workbookViewId="0">
      <selection activeCell="F6" sqref="F6"/>
    </sheetView>
  </sheetViews>
  <sheetFormatPr defaultRowHeight="15.6" x14ac:dyDescent="0.3"/>
  <sheetData>
    <row r="1" spans="1:3" x14ac:dyDescent="0.3">
      <c r="B1" s="59" t="s">
        <v>33</v>
      </c>
      <c r="C1" s="60"/>
    </row>
    <row r="2" spans="1:3" x14ac:dyDescent="0.3">
      <c r="A2" s="56" t="s">
        <v>32</v>
      </c>
      <c r="B2" s="57" t="s">
        <v>2</v>
      </c>
      <c r="C2" s="57" t="s">
        <v>31</v>
      </c>
    </row>
    <row r="3" spans="1:3" s="58" customFormat="1" x14ac:dyDescent="0.3">
      <c r="A3" s="53">
        <v>1</v>
      </c>
      <c r="B3" s="54">
        <v>1.1050000000000001E-2</v>
      </c>
      <c r="C3" s="54">
        <v>1</v>
      </c>
    </row>
    <row r="4" spans="1:3" x14ac:dyDescent="0.3">
      <c r="A4" s="53">
        <v>2</v>
      </c>
      <c r="B4" s="54">
        <v>2.2520000000000001E-3</v>
      </c>
      <c r="C4" s="54">
        <v>0.6</v>
      </c>
    </row>
    <row r="5" spans="1:3" x14ac:dyDescent="0.3">
      <c r="A5" s="53">
        <v>3</v>
      </c>
      <c r="B5" s="54">
        <v>4.3269000000000002E-2</v>
      </c>
      <c r="C5" s="54">
        <v>1</v>
      </c>
    </row>
    <row r="6" spans="1:3" x14ac:dyDescent="0.3">
      <c r="A6" s="53">
        <v>4</v>
      </c>
      <c r="B6" s="54">
        <v>2.6315999999999999E-2</v>
      </c>
      <c r="C6" s="54">
        <v>0.5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</vt:lpstr>
      <vt:lpstr>F</vt:lpstr>
      <vt:lpstr>S1C</vt:lpstr>
      <vt:lpstr>S1D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 Mäkelä</dc:creator>
  <cp:lastModifiedBy>Andrä Brunner</cp:lastModifiedBy>
  <dcterms:created xsi:type="dcterms:W3CDTF">2017-09-01T07:11:34Z</dcterms:created>
  <dcterms:modified xsi:type="dcterms:W3CDTF">2020-06-13T11:48:00Z</dcterms:modified>
</cp:coreProperties>
</file>