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erra\SC\LAB_MR\LAB\Laboratorio\papers\2019\L_Alonso\9. elife\Resubmission\Final docs\"/>
    </mc:Choice>
  </mc:AlternateContent>
  <xr:revisionPtr revIDLastSave="0" documentId="13_ncr:1_{FDE8C7DB-4FDE-451D-903A-9CE439B1E43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ig 1- Fig supplement 2C" sheetId="19" r:id="rId1"/>
    <sheet name="Fig 1- Fig supplement 2D" sheetId="2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20" l="1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37" i="20" s="1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21" i="20" l="1"/>
  <c r="D55" i="20"/>
  <c r="E17" i="20"/>
  <c r="F17" i="20" s="1"/>
  <c r="E13" i="20"/>
  <c r="F13" i="20" s="1"/>
  <c r="E8" i="20"/>
  <c r="F8" i="20" s="1"/>
  <c r="E18" i="20"/>
  <c r="F18" i="20" s="1"/>
  <c r="E14" i="20"/>
  <c r="F14" i="20" s="1"/>
  <c r="E9" i="20"/>
  <c r="F9" i="20" s="1"/>
  <c r="E5" i="20"/>
  <c r="F5" i="20" s="1"/>
  <c r="E4" i="20"/>
  <c r="F4" i="20" s="1"/>
  <c r="E16" i="20"/>
  <c r="F16" i="20" s="1"/>
  <c r="E51" i="20"/>
  <c r="F51" i="20" s="1"/>
  <c r="E47" i="20"/>
  <c r="F47" i="20" s="1"/>
  <c r="E46" i="20"/>
  <c r="F46" i="20" s="1"/>
  <c r="E42" i="20"/>
  <c r="F42" i="20" s="1"/>
  <c r="E52" i="20"/>
  <c r="F52" i="20" s="1"/>
  <c r="E48" i="20"/>
  <c r="F48" i="20" s="1"/>
  <c r="E44" i="20"/>
  <c r="F44" i="20" s="1"/>
  <c r="E45" i="20"/>
  <c r="F45" i="20" s="1"/>
  <c r="E49" i="20"/>
  <c r="F49" i="20" s="1"/>
  <c r="E6" i="20"/>
  <c r="F6" i="20" s="1"/>
  <c r="E10" i="20"/>
  <c r="F10" i="20" s="1"/>
  <c r="E26" i="20"/>
  <c r="F26" i="20" s="1"/>
  <c r="E30" i="20"/>
  <c r="F30" i="20" s="1"/>
  <c r="E50" i="20"/>
  <c r="F50" i="20" s="1"/>
  <c r="E12" i="20"/>
  <c r="F12" i="20" s="1"/>
  <c r="E32" i="20"/>
  <c r="F32" i="20" s="1"/>
  <c r="E27" i="20"/>
  <c r="F27" i="20" s="1"/>
  <c r="E33" i="20"/>
  <c r="F33" i="20" s="1"/>
  <c r="E28" i="20"/>
  <c r="F28" i="20" s="1"/>
  <c r="E34" i="20"/>
  <c r="F34" i="20" s="1"/>
  <c r="E29" i="20"/>
  <c r="F29" i="20" s="1"/>
  <c r="E25" i="20"/>
  <c r="F25" i="20" s="1"/>
  <c r="E24" i="20"/>
  <c r="F24" i="20" s="1"/>
  <c r="E41" i="20"/>
  <c r="F41" i="20" s="1"/>
  <c r="E53" i="20"/>
  <c r="F53" i="20" s="1"/>
  <c r="E7" i="20"/>
  <c r="F7" i="20" s="1"/>
  <c r="E11" i="20"/>
  <c r="F11" i="20" s="1"/>
  <c r="E15" i="20"/>
  <c r="F15" i="20" s="1"/>
  <c r="E19" i="20"/>
  <c r="F19" i="20" s="1"/>
  <c r="E31" i="20"/>
  <c r="F31" i="20" s="1"/>
  <c r="E35" i="20"/>
  <c r="F35" i="20" s="1"/>
  <c r="E43" i="20"/>
  <c r="F43" i="20" s="1"/>
  <c r="E40" i="20"/>
  <c r="F40" i="20" s="1"/>
  <c r="G40" i="20" s="1"/>
  <c r="G11" i="20" l="1"/>
  <c r="G24" i="20"/>
  <c r="G46" i="20"/>
  <c r="G4" i="20"/>
  <c r="G30" i="20"/>
  <c r="F14" i="19" l="1"/>
  <c r="E14" i="19"/>
  <c r="C14" i="19"/>
  <c r="B14" i="19"/>
</calcChain>
</file>

<file path=xl/sharedStrings.xml><?xml version="1.0" encoding="utf-8"?>
<sst xmlns="http://schemas.openxmlformats.org/spreadsheetml/2006/main" count="38" uniqueCount="16">
  <si>
    <t>Mean</t>
  </si>
  <si>
    <t>BMDMs</t>
  </si>
  <si>
    <t>Cardiac MFs</t>
  </si>
  <si>
    <r>
      <t>Monocytes (x10</t>
    </r>
    <r>
      <rPr>
        <b/>
        <vertAlign val="super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/ ml)</t>
    </r>
  </si>
  <si>
    <t>Cardiac ECs</t>
  </si>
  <si>
    <r>
      <t>Neutrophils (x10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/ ml)</t>
    </r>
  </si>
  <si>
    <r>
      <t xml:space="preserve">Avg. Ct </t>
    </r>
    <r>
      <rPr>
        <b/>
        <i/>
        <sz val="11"/>
        <color theme="1"/>
        <rFont val="Calibri"/>
        <family val="2"/>
        <scheme val="minor"/>
      </rPr>
      <t>36b4</t>
    </r>
  </si>
  <si>
    <r>
      <t xml:space="preserve">Avg. Ct </t>
    </r>
    <r>
      <rPr>
        <b/>
        <i/>
        <sz val="11"/>
        <color theme="1"/>
        <rFont val="Calibri"/>
        <family val="2"/>
        <scheme val="minor"/>
      </rPr>
      <t>Mmp14</t>
    </r>
  </si>
  <si>
    <t>∆Ct</t>
  </si>
  <si>
    <t>∆∆Ct</t>
  </si>
  <si>
    <t>2^-∆∆Ct</t>
  </si>
  <si>
    <t>Avg. ∆Ct</t>
  </si>
  <si>
    <t>WT</t>
  </si>
  <si>
    <t xml:space="preserve">MAC-Mmp14 KO </t>
  </si>
  <si>
    <t>MAC-Mmp14 KO</t>
  </si>
  <si>
    <r>
      <rPr>
        <b/>
        <i/>
        <sz val="11"/>
        <color theme="1"/>
        <rFont val="Calibri"/>
        <family val="2"/>
        <scheme val="minor"/>
      </rPr>
      <t xml:space="preserve">Mmp14 </t>
    </r>
    <r>
      <rPr>
        <b/>
        <sz val="11"/>
        <color theme="1"/>
        <rFont val="Calibri"/>
        <family val="2"/>
        <scheme val="minor"/>
      </rPr>
      <t>mRNA relative expression in BMDMs and sorted cardiac macrophages or ECs from WT and MAC-Mmp14 KO mice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</si>
</sst>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2" borderId="0" xfId="0" applyFont="1" applyFill="1"/>
    <xf numFmtId="2" fontId="1" fillId="0" borderId="0" xfId="0" applyNumberFormat="1" applyFont="1"/>
    <xf numFmtId="2" fontId="0" fillId="0" borderId="0" xfId="0" applyNumberFormat="1" applyFont="1" applyAlignment="1">
      <alignment horizontal="center" vertical="center"/>
    </xf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5"/>
  <sheetViews>
    <sheetView tabSelected="1" workbookViewId="0">
      <selection activeCell="E3" sqref="E3:F3"/>
    </sheetView>
  </sheetViews>
  <sheetFormatPr baseColWidth="10" defaultColWidth="11.42578125" defaultRowHeight="15" x14ac:dyDescent="0.25"/>
  <cols>
    <col min="1" max="1" width="11.42578125" style="3"/>
  </cols>
  <sheetData>
    <row r="1" spans="1:12" ht="17.25" x14ac:dyDescent="0.25">
      <c r="B1" s="4" t="s">
        <v>3</v>
      </c>
      <c r="C1" s="4"/>
      <c r="D1" s="4"/>
      <c r="E1" s="4" t="s">
        <v>5</v>
      </c>
      <c r="H1" s="4"/>
      <c r="I1" s="4"/>
      <c r="J1" s="4"/>
      <c r="K1" s="4"/>
    </row>
    <row r="3" spans="1:12" x14ac:dyDescent="0.25">
      <c r="B3" s="2" t="s">
        <v>12</v>
      </c>
      <c r="C3" s="2" t="s">
        <v>13</v>
      </c>
      <c r="E3" s="2" t="s">
        <v>12</v>
      </c>
      <c r="F3" s="2" t="s">
        <v>13</v>
      </c>
      <c r="H3" s="2"/>
      <c r="I3" s="3"/>
      <c r="J3" s="3"/>
      <c r="K3" s="2"/>
      <c r="L3" s="2"/>
    </row>
    <row r="4" spans="1:12" x14ac:dyDescent="0.25">
      <c r="B4" s="1">
        <v>65.443037974683506</v>
      </c>
      <c r="C4" s="1">
        <v>99.619289340101531</v>
      </c>
      <c r="D4" s="1"/>
      <c r="E4" s="1">
        <v>523.54430379746839</v>
      </c>
      <c r="F4" s="1">
        <v>630.96446700507613</v>
      </c>
      <c r="I4" s="3"/>
      <c r="J4" s="3"/>
    </row>
    <row r="5" spans="1:12" x14ac:dyDescent="0.25">
      <c r="B5" s="1">
        <v>80.537974683544306</v>
      </c>
      <c r="C5" s="1">
        <v>76.455696202531641</v>
      </c>
      <c r="D5" s="1"/>
      <c r="E5" s="1">
        <v>466.61392405063287</v>
      </c>
      <c r="F5" s="1">
        <v>548.7341772151899</v>
      </c>
      <c r="I5" s="3"/>
      <c r="J5" s="3"/>
    </row>
    <row r="6" spans="1:12" x14ac:dyDescent="0.25">
      <c r="B6" s="1">
        <v>81.345177664974614</v>
      </c>
      <c r="C6" s="1">
        <v>64.935064935064943</v>
      </c>
      <c r="D6" s="1"/>
      <c r="E6" s="1">
        <v>607.61421319796955</v>
      </c>
      <c r="F6" s="1">
        <v>352.59740259740261</v>
      </c>
      <c r="I6" s="3"/>
      <c r="J6" s="3"/>
    </row>
    <row r="7" spans="1:12" x14ac:dyDescent="0.25">
      <c r="B7" s="1">
        <v>94.987146529562978</v>
      </c>
      <c r="C7" s="1">
        <v>45.443037974683548</v>
      </c>
      <c r="D7" s="1"/>
      <c r="E7" s="1">
        <v>381.36246786632393</v>
      </c>
      <c r="F7" s="1">
        <v>252.15189873417722</v>
      </c>
      <c r="I7" s="3"/>
      <c r="J7" s="3"/>
    </row>
    <row r="8" spans="1:12" x14ac:dyDescent="0.25">
      <c r="B8" s="1">
        <v>119.03553299492386</v>
      </c>
      <c r="C8" s="1">
        <v>131.8987341772152</v>
      </c>
      <c r="D8" s="1"/>
      <c r="E8" s="1">
        <v>479.18781725888323</v>
      </c>
      <c r="F8" s="1">
        <v>417.97468354430379</v>
      </c>
      <c r="I8" s="3"/>
      <c r="J8" s="3"/>
    </row>
    <row r="9" spans="1:12" x14ac:dyDescent="0.25">
      <c r="B9" s="1">
        <v>76.641414141414145</v>
      </c>
      <c r="C9" s="1">
        <v>54.444444444444443</v>
      </c>
      <c r="D9" s="1"/>
      <c r="E9" s="1">
        <v>452.27272727272725</v>
      </c>
      <c r="F9" s="1">
        <v>469.72222222222223</v>
      </c>
      <c r="I9" s="3"/>
      <c r="J9" s="3"/>
    </row>
    <row r="10" spans="1:12" x14ac:dyDescent="0.25">
      <c r="B10" s="1">
        <v>61.292270531400966</v>
      </c>
      <c r="C10" s="1">
        <v>113.20191158900836</v>
      </c>
      <c r="D10" s="1"/>
      <c r="E10" s="1">
        <v>452.29468599033811</v>
      </c>
      <c r="F10" s="1">
        <v>589.60573476702507</v>
      </c>
      <c r="I10" s="3"/>
      <c r="J10" s="3"/>
    </row>
    <row r="11" spans="1:12" x14ac:dyDescent="0.25">
      <c r="B11" s="1">
        <v>46.73721340388007</v>
      </c>
      <c r="C11" s="1">
        <v>115.61032863849765</v>
      </c>
      <c r="D11" s="1"/>
      <c r="E11" s="1">
        <v>542.76895943562613</v>
      </c>
      <c r="F11" s="1">
        <v>679.28403755868544</v>
      </c>
    </row>
    <row r="12" spans="1:12" x14ac:dyDescent="0.25">
      <c r="B12" s="1">
        <v>74.702380952380949</v>
      </c>
      <c r="C12" s="1">
        <v>109.56360259981429</v>
      </c>
      <c r="D12" s="1"/>
      <c r="E12" s="1">
        <v>594.94047619047626</v>
      </c>
      <c r="F12" s="1">
        <v>480.50139275766014</v>
      </c>
    </row>
    <row r="13" spans="1:12" x14ac:dyDescent="0.25">
      <c r="B13" s="1"/>
      <c r="C13" s="1">
        <v>87.043378995433798</v>
      </c>
      <c r="D13" s="1"/>
      <c r="E13" s="1"/>
      <c r="F13" s="1">
        <v>688.64155251141551</v>
      </c>
    </row>
    <row r="14" spans="1:12" x14ac:dyDescent="0.25">
      <c r="A14" s="3" t="s">
        <v>0</v>
      </c>
      <c r="B14" s="1">
        <f>AVERAGE(B4:B13)</f>
        <v>77.858016541862824</v>
      </c>
      <c r="C14" s="1">
        <f>AVERAGE(C4:C13)</f>
        <v>89.821548889679548</v>
      </c>
      <c r="E14" s="1">
        <f>AVERAGE(E4:E13)</f>
        <v>500.0666194511607</v>
      </c>
      <c r="F14" s="1">
        <f>AVERAGE(F4:F13)</f>
        <v>511.0177568913158</v>
      </c>
      <c r="H14" s="1"/>
      <c r="I14" s="1"/>
      <c r="J14" s="3"/>
      <c r="K14" s="1"/>
      <c r="L14" s="1"/>
    </row>
    <row r="15" spans="1:12" x14ac:dyDescent="0.25">
      <c r="H15" s="3"/>
      <c r="I15" s="3"/>
      <c r="J15" s="3"/>
      <c r="K15" s="3"/>
      <c r="L15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5"/>
  <sheetViews>
    <sheetView workbookViewId="0">
      <selection activeCell="K7" sqref="K7"/>
    </sheetView>
  </sheetViews>
  <sheetFormatPr baseColWidth="10" defaultColWidth="9.140625" defaultRowHeight="15" x14ac:dyDescent="0.25"/>
  <cols>
    <col min="1" max="1" width="17" style="3" customWidth="1"/>
    <col min="2" max="2" width="12" style="1" bestFit="1" customWidth="1"/>
    <col min="3" max="3" width="14.5703125" style="3" bestFit="1" customWidth="1"/>
    <col min="4" max="16384" width="9.140625" style="3"/>
  </cols>
  <sheetData>
    <row r="1" spans="1:7" x14ac:dyDescent="0.25">
      <c r="A1" s="4" t="s">
        <v>15</v>
      </c>
    </row>
    <row r="2" spans="1:7" x14ac:dyDescent="0.25">
      <c r="B2" s="4"/>
    </row>
    <row r="3" spans="1:7" x14ac:dyDescent="0.25">
      <c r="A3" s="6" t="s">
        <v>1</v>
      </c>
      <c r="B3" s="7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0</v>
      </c>
    </row>
    <row r="4" spans="1:7" x14ac:dyDescent="0.25">
      <c r="A4" s="8" t="s">
        <v>12</v>
      </c>
      <c r="B4" s="1">
        <v>18.674985</v>
      </c>
      <c r="C4" s="1">
        <v>26.351875</v>
      </c>
      <c r="D4" s="1">
        <f t="shared" ref="D4:D19" si="0">C4-$B4</f>
        <v>7.6768900000000002</v>
      </c>
      <c r="E4" s="1">
        <f t="shared" ref="E4:E19" si="1">D4-D$21</f>
        <v>0.24892085714285805</v>
      </c>
      <c r="F4" s="1">
        <f>2^-(E4)</f>
        <v>0.84152564513704364</v>
      </c>
      <c r="G4" s="10">
        <f>AVERAGE(F4:F10)</f>
        <v>1.034437723439781</v>
      </c>
    </row>
    <row r="5" spans="1:7" x14ac:dyDescent="0.25">
      <c r="A5" s="9"/>
      <c r="B5" s="1">
        <v>18.863655000000001</v>
      </c>
      <c r="C5" s="1">
        <v>26.503499999999999</v>
      </c>
      <c r="D5" s="1">
        <f t="shared" si="0"/>
        <v>7.6398449999999976</v>
      </c>
      <c r="E5" s="1">
        <f t="shared" si="1"/>
        <v>0.21187585714285539</v>
      </c>
      <c r="F5" s="1">
        <f t="shared" ref="F5:F19" si="2">2^-(E5)</f>
        <v>0.86341385151079275</v>
      </c>
      <c r="G5" s="11"/>
    </row>
    <row r="6" spans="1:7" x14ac:dyDescent="0.25">
      <c r="A6" s="9"/>
      <c r="B6" s="1">
        <v>18.882355</v>
      </c>
      <c r="C6" s="1">
        <v>26.526425</v>
      </c>
      <c r="D6" s="1">
        <f t="shared" si="0"/>
        <v>7.6440699999999993</v>
      </c>
      <c r="E6" s="1">
        <f t="shared" si="1"/>
        <v>0.21610085714285709</v>
      </c>
      <c r="F6" s="1">
        <f t="shared" si="2"/>
        <v>0.86088900248000955</v>
      </c>
      <c r="G6" s="11"/>
    </row>
    <row r="7" spans="1:7" x14ac:dyDescent="0.25">
      <c r="A7" s="9"/>
      <c r="B7" s="1">
        <v>19.3297685</v>
      </c>
      <c r="C7" s="1">
        <v>26.676200000000001</v>
      </c>
      <c r="D7" s="1">
        <f t="shared" si="0"/>
        <v>7.3464315000000013</v>
      </c>
      <c r="E7" s="1">
        <f t="shared" si="1"/>
        <v>-8.1537642857140824E-2</v>
      </c>
      <c r="F7" s="1">
        <f t="shared" si="2"/>
        <v>1.0581452245074543</v>
      </c>
      <c r="G7" s="11"/>
    </row>
    <row r="8" spans="1:7" x14ac:dyDescent="0.25">
      <c r="A8" s="9"/>
      <c r="B8" s="1">
        <v>18.549990000000001</v>
      </c>
      <c r="C8" s="1">
        <v>26.345929999999999</v>
      </c>
      <c r="D8" s="1">
        <f t="shared" si="0"/>
        <v>7.7959399999999981</v>
      </c>
      <c r="E8" s="1">
        <f t="shared" si="1"/>
        <v>0.36797085714285593</v>
      </c>
      <c r="F8" s="1">
        <f t="shared" si="2"/>
        <v>0.77487158343120566</v>
      </c>
      <c r="G8" s="11"/>
    </row>
    <row r="9" spans="1:7" x14ac:dyDescent="0.25">
      <c r="A9" s="9"/>
      <c r="B9" s="1">
        <v>19.122059</v>
      </c>
      <c r="C9" s="1">
        <v>26.33962</v>
      </c>
      <c r="D9" s="1">
        <f t="shared" si="0"/>
        <v>7.2175609999999999</v>
      </c>
      <c r="E9" s="1">
        <f t="shared" si="1"/>
        <v>-0.21040814285714227</v>
      </c>
      <c r="F9" s="1">
        <f t="shared" si="2"/>
        <v>1.157015460835991</v>
      </c>
      <c r="G9" s="11"/>
    </row>
    <row r="10" spans="1:7" x14ac:dyDescent="0.25">
      <c r="A10" s="9"/>
      <c r="B10" s="1">
        <v>19.281933500000001</v>
      </c>
      <c r="C10" s="1">
        <v>25.956980000000001</v>
      </c>
      <c r="D10" s="1">
        <f t="shared" si="0"/>
        <v>6.6750465000000005</v>
      </c>
      <c r="E10" s="1">
        <f t="shared" si="1"/>
        <v>-0.75292264285714161</v>
      </c>
      <c r="F10" s="1">
        <f t="shared" si="2"/>
        <v>1.6852032961759706</v>
      </c>
      <c r="G10" s="11"/>
    </row>
    <row r="11" spans="1:7" x14ac:dyDescent="0.25">
      <c r="A11" s="10" t="s">
        <v>14</v>
      </c>
      <c r="B11" s="1">
        <v>18.921455000000002</v>
      </c>
      <c r="C11" s="1">
        <v>28.165875</v>
      </c>
      <c r="D11" s="1">
        <f t="shared" si="0"/>
        <v>9.2444199999999981</v>
      </c>
      <c r="E11" s="1">
        <f t="shared" si="1"/>
        <v>1.8164508571428559</v>
      </c>
      <c r="F11" s="1">
        <f t="shared" si="2"/>
        <v>0.28391857483580046</v>
      </c>
      <c r="G11" s="10">
        <f>AVERAGE(F11:F19)</f>
        <v>0.24742844853950713</v>
      </c>
    </row>
    <row r="12" spans="1:7" x14ac:dyDescent="0.25">
      <c r="A12" s="11"/>
      <c r="B12" s="1">
        <v>18.803800000000003</v>
      </c>
      <c r="C12" s="1">
        <v>28.06673</v>
      </c>
      <c r="D12" s="1">
        <f t="shared" si="0"/>
        <v>9.2629299999999972</v>
      </c>
      <c r="E12" s="1">
        <f t="shared" si="1"/>
        <v>1.8349608571428551</v>
      </c>
      <c r="F12" s="1">
        <f t="shared" si="2"/>
        <v>0.28029912441283095</v>
      </c>
      <c r="G12" s="11"/>
    </row>
    <row r="13" spans="1:7" x14ac:dyDescent="0.25">
      <c r="A13" s="11"/>
      <c r="B13" s="1">
        <v>18.977229999999999</v>
      </c>
      <c r="C13" s="1">
        <v>29.376004999999999</v>
      </c>
      <c r="D13" s="1">
        <f t="shared" si="0"/>
        <v>10.398775000000001</v>
      </c>
      <c r="E13" s="1">
        <f t="shared" si="1"/>
        <v>2.9708058571428584</v>
      </c>
      <c r="F13" s="1">
        <f t="shared" si="2"/>
        <v>0.1275552463063257</v>
      </c>
      <c r="G13" s="11"/>
    </row>
    <row r="14" spans="1:7" x14ac:dyDescent="0.25">
      <c r="A14" s="11"/>
      <c r="B14" s="1">
        <v>19.564218499999999</v>
      </c>
      <c r="C14" s="1">
        <v>27.7576</v>
      </c>
      <c r="D14" s="1">
        <f t="shared" si="0"/>
        <v>8.193381500000001</v>
      </c>
      <c r="E14" s="1">
        <f t="shared" si="1"/>
        <v>0.76541235714285882</v>
      </c>
      <c r="F14" s="1">
        <f t="shared" si="2"/>
        <v>0.58828519843608207</v>
      </c>
      <c r="G14" s="11"/>
    </row>
    <row r="15" spans="1:7" x14ac:dyDescent="0.25">
      <c r="A15" s="11"/>
      <c r="B15" s="1">
        <v>19.3017845</v>
      </c>
      <c r="C15" s="1">
        <v>28.113350000000001</v>
      </c>
      <c r="D15" s="1">
        <f t="shared" si="0"/>
        <v>8.8115655000000004</v>
      </c>
      <c r="E15" s="1">
        <f t="shared" si="1"/>
        <v>1.3835963571428582</v>
      </c>
      <c r="F15" s="1">
        <f t="shared" si="2"/>
        <v>0.38326220565047842</v>
      </c>
      <c r="G15" s="11"/>
    </row>
    <row r="16" spans="1:7" x14ac:dyDescent="0.25">
      <c r="A16" s="11"/>
      <c r="B16" s="1">
        <v>19.560971000000002</v>
      </c>
      <c r="C16" s="1">
        <v>29.69285</v>
      </c>
      <c r="D16" s="1">
        <f t="shared" si="0"/>
        <v>10.131878999999998</v>
      </c>
      <c r="E16" s="1">
        <f t="shared" si="1"/>
        <v>2.7039098571428557</v>
      </c>
      <c r="F16" s="1">
        <f t="shared" si="2"/>
        <v>0.15347654975260239</v>
      </c>
      <c r="G16" s="11"/>
    </row>
    <row r="17" spans="1:7" x14ac:dyDescent="0.25">
      <c r="A17" s="9"/>
      <c r="B17" s="1">
        <v>18.376604499999999</v>
      </c>
      <c r="C17" s="1">
        <v>30.082349999999998</v>
      </c>
      <c r="D17" s="1">
        <f t="shared" si="0"/>
        <v>11.705745499999999</v>
      </c>
      <c r="E17" s="1">
        <f t="shared" si="1"/>
        <v>4.2777763571428569</v>
      </c>
      <c r="F17" s="1">
        <f t="shared" si="2"/>
        <v>5.1553837911464243E-2</v>
      </c>
      <c r="G17" s="9"/>
    </row>
    <row r="18" spans="1:7" x14ac:dyDescent="0.25">
      <c r="A18" s="9"/>
      <c r="B18" s="1">
        <v>18.668644</v>
      </c>
      <c r="C18" s="1">
        <v>28.84281</v>
      </c>
      <c r="D18" s="1">
        <f t="shared" si="0"/>
        <v>10.174166</v>
      </c>
      <c r="E18" s="1">
        <f t="shared" si="1"/>
        <v>2.7461968571428574</v>
      </c>
      <c r="F18" s="1">
        <f t="shared" si="2"/>
        <v>0.14904327055438993</v>
      </c>
      <c r="G18" s="9"/>
    </row>
    <row r="19" spans="1:7" x14ac:dyDescent="0.25">
      <c r="A19" s="9"/>
      <c r="B19" s="1">
        <v>19.148991500000001</v>
      </c>
      <c r="C19" s="1">
        <v>28.8322</v>
      </c>
      <c r="D19" s="1">
        <f t="shared" si="0"/>
        <v>9.6832084999999992</v>
      </c>
      <c r="E19" s="1">
        <f t="shared" si="1"/>
        <v>2.2552393571428571</v>
      </c>
      <c r="F19" s="1">
        <f t="shared" si="2"/>
        <v>0.20946202899559038</v>
      </c>
      <c r="G19" s="9"/>
    </row>
    <row r="21" spans="1:7" x14ac:dyDescent="0.25">
      <c r="C21" s="1" t="s">
        <v>11</v>
      </c>
      <c r="D21" s="1">
        <f>AVERAGE(D4:D10)</f>
        <v>7.4279691428571422</v>
      </c>
      <c r="F21" s="5"/>
    </row>
    <row r="22" spans="1:7" x14ac:dyDescent="0.25">
      <c r="A22" s="4"/>
    </row>
    <row r="23" spans="1:7" x14ac:dyDescent="0.25">
      <c r="A23" s="6" t="s">
        <v>2</v>
      </c>
      <c r="B23" s="7" t="s">
        <v>6</v>
      </c>
      <c r="C23" s="4" t="s">
        <v>7</v>
      </c>
      <c r="D23" s="4" t="s">
        <v>8</v>
      </c>
      <c r="E23" s="4" t="s">
        <v>9</v>
      </c>
      <c r="F23" s="4" t="s">
        <v>10</v>
      </c>
      <c r="G23" s="4" t="s">
        <v>0</v>
      </c>
    </row>
    <row r="24" spans="1:7" x14ac:dyDescent="0.25">
      <c r="A24" s="8" t="s">
        <v>12</v>
      </c>
      <c r="B24" s="1">
        <v>18.9999</v>
      </c>
      <c r="C24" s="1">
        <v>24.873527500000002</v>
      </c>
      <c r="D24" s="1">
        <f>C24-$B24</f>
        <v>5.8736275000000013</v>
      </c>
      <c r="E24" s="1">
        <f>D24-D$37</f>
        <v>-0.3113718333333324</v>
      </c>
      <c r="F24" s="1">
        <f>2^-(E24)</f>
        <v>1.2408870768164242</v>
      </c>
      <c r="G24" s="10">
        <f>AVERAGE(F24:F29)</f>
        <v>1.0208107702050773</v>
      </c>
    </row>
    <row r="25" spans="1:7" x14ac:dyDescent="0.25">
      <c r="A25" s="12"/>
      <c r="B25" s="1">
        <v>21.456600000000002</v>
      </c>
      <c r="C25" s="1">
        <v>27.434371500000001</v>
      </c>
      <c r="D25" s="1">
        <f t="shared" ref="D25:D35" si="3">C25-$B25</f>
        <v>5.9777714999999993</v>
      </c>
      <c r="E25" s="1">
        <f t="shared" ref="E25:E35" si="4">D25-D$37</f>
        <v>-0.20722783333333439</v>
      </c>
      <c r="F25" s="1">
        <f t="shared" ref="F25:F35" si="5">2^-(E25)</f>
        <v>1.1544677190105497</v>
      </c>
      <c r="G25" s="11"/>
    </row>
    <row r="26" spans="1:7" x14ac:dyDescent="0.25">
      <c r="A26" s="12"/>
      <c r="B26" s="1">
        <v>23.9556255</v>
      </c>
      <c r="C26" s="1">
        <v>30.010210000000001</v>
      </c>
      <c r="D26" s="1">
        <f t="shared" si="3"/>
        <v>6.0545845000000007</v>
      </c>
      <c r="E26" s="1">
        <f t="shared" si="4"/>
        <v>-0.13041483333333304</v>
      </c>
      <c r="F26" s="1">
        <f t="shared" si="5"/>
        <v>1.0946084003215761</v>
      </c>
      <c r="G26" s="11"/>
    </row>
    <row r="27" spans="1:7" x14ac:dyDescent="0.25">
      <c r="A27" s="12"/>
      <c r="B27" s="1">
        <v>21.764665999999998</v>
      </c>
      <c r="C27" s="1">
        <v>28.491635500000001</v>
      </c>
      <c r="D27" s="1">
        <f t="shared" si="3"/>
        <v>6.7269695000000027</v>
      </c>
      <c r="E27" s="1">
        <f t="shared" si="4"/>
        <v>0.54197016666666897</v>
      </c>
      <c r="F27" s="1">
        <f t="shared" si="5"/>
        <v>0.68683231949855306</v>
      </c>
      <c r="G27" s="11"/>
    </row>
    <row r="28" spans="1:7" x14ac:dyDescent="0.25">
      <c r="A28" s="12"/>
      <c r="B28" s="1">
        <v>21.638315500000001</v>
      </c>
      <c r="C28" s="1">
        <v>28.089154499999999</v>
      </c>
      <c r="D28" s="1">
        <f t="shared" si="3"/>
        <v>6.4508389999999984</v>
      </c>
      <c r="E28" s="1">
        <f t="shared" si="4"/>
        <v>0.2658396666666647</v>
      </c>
      <c r="F28" s="1">
        <f t="shared" si="5"/>
        <v>0.83171452549828706</v>
      </c>
      <c r="G28" s="11"/>
    </row>
    <row r="29" spans="1:7" x14ac:dyDescent="0.25">
      <c r="A29" s="12"/>
      <c r="B29" s="1">
        <v>20.896022000000002</v>
      </c>
      <c r="C29" s="1">
        <v>26.922226000000002</v>
      </c>
      <c r="D29" s="1">
        <f t="shared" si="3"/>
        <v>6.0262039999999999</v>
      </c>
      <c r="E29" s="1">
        <f t="shared" si="4"/>
        <v>-0.15879533333333384</v>
      </c>
      <c r="F29" s="1">
        <f t="shared" si="5"/>
        <v>1.1163545800850738</v>
      </c>
      <c r="G29" s="11"/>
    </row>
    <row r="30" spans="1:7" x14ac:dyDescent="0.25">
      <c r="A30" s="10" t="s">
        <v>14</v>
      </c>
      <c r="B30" s="1">
        <v>19.418307499999997</v>
      </c>
      <c r="C30" s="1">
        <v>27.0285355</v>
      </c>
      <c r="D30" s="1">
        <f t="shared" si="3"/>
        <v>7.6102280000000029</v>
      </c>
      <c r="E30" s="1">
        <f t="shared" si="4"/>
        <v>1.4252286666666691</v>
      </c>
      <c r="F30" s="1">
        <f t="shared" si="5"/>
        <v>0.37236034211731484</v>
      </c>
      <c r="G30" s="10">
        <f>AVERAGE(F30:F35)</f>
        <v>0.36266306655477409</v>
      </c>
    </row>
    <row r="31" spans="1:7" x14ac:dyDescent="0.25">
      <c r="A31" s="11"/>
      <c r="B31" s="1">
        <v>21.6295015</v>
      </c>
      <c r="C31" s="1">
        <v>28.909822999999999</v>
      </c>
      <c r="D31" s="1">
        <f t="shared" si="3"/>
        <v>7.2803214999999994</v>
      </c>
      <c r="E31" s="1">
        <f t="shared" si="4"/>
        <v>1.0953221666666657</v>
      </c>
      <c r="F31" s="1">
        <f t="shared" si="5"/>
        <v>0.4680315964179782</v>
      </c>
      <c r="G31" s="11"/>
    </row>
    <row r="32" spans="1:7" x14ac:dyDescent="0.25">
      <c r="A32" s="11"/>
      <c r="B32" s="1">
        <v>20.171655999999999</v>
      </c>
      <c r="C32" s="1">
        <v>27.309882999999999</v>
      </c>
      <c r="D32" s="1">
        <f t="shared" si="3"/>
        <v>7.1382270000000005</v>
      </c>
      <c r="E32" s="1">
        <f t="shared" si="4"/>
        <v>0.95322766666666681</v>
      </c>
      <c r="F32" s="1">
        <f t="shared" si="5"/>
        <v>0.51647568418661438</v>
      </c>
      <c r="G32" s="11"/>
    </row>
    <row r="33" spans="1:7" x14ac:dyDescent="0.25">
      <c r="A33" s="11"/>
      <c r="B33" s="1">
        <v>21.735223999999999</v>
      </c>
      <c r="C33" s="1">
        <v>30.360475999999998</v>
      </c>
      <c r="D33" s="1">
        <f t="shared" si="3"/>
        <v>8.6252519999999997</v>
      </c>
      <c r="E33" s="1">
        <f t="shared" si="4"/>
        <v>2.440252666666666</v>
      </c>
      <c r="F33" s="1">
        <f t="shared" si="5"/>
        <v>0.18425138043543077</v>
      </c>
      <c r="G33" s="11"/>
    </row>
    <row r="34" spans="1:7" x14ac:dyDescent="0.25">
      <c r="A34" s="11"/>
      <c r="B34" s="1">
        <v>20.416883499999997</v>
      </c>
      <c r="C34" s="1">
        <v>28.431649</v>
      </c>
      <c r="D34" s="1">
        <f t="shared" si="3"/>
        <v>8.0147655000000029</v>
      </c>
      <c r="E34" s="1">
        <f t="shared" si="4"/>
        <v>1.8297661666666691</v>
      </c>
      <c r="F34" s="1">
        <f t="shared" si="5"/>
        <v>0.28131021249420313</v>
      </c>
      <c r="G34" s="11"/>
    </row>
    <row r="35" spans="1:7" x14ac:dyDescent="0.25">
      <c r="A35" s="11"/>
      <c r="B35" s="1">
        <v>20.5244395</v>
      </c>
      <c r="C35" s="1">
        <v>28.209456000000003</v>
      </c>
      <c r="D35" s="1">
        <f t="shared" si="3"/>
        <v>7.6850165000000032</v>
      </c>
      <c r="E35" s="1">
        <f t="shared" si="4"/>
        <v>1.5000171666666695</v>
      </c>
      <c r="F35" s="1">
        <f t="shared" si="5"/>
        <v>0.3535491836771032</v>
      </c>
      <c r="G35" s="11"/>
    </row>
    <row r="37" spans="1:7" x14ac:dyDescent="0.25">
      <c r="C37" s="1" t="s">
        <v>11</v>
      </c>
      <c r="D37" s="1">
        <f>AVERAGE(D24:D29)</f>
        <v>6.1849993333333337</v>
      </c>
      <c r="F37" s="5"/>
    </row>
    <row r="39" spans="1:7" x14ac:dyDescent="0.25">
      <c r="A39" s="6" t="s">
        <v>4</v>
      </c>
      <c r="B39" s="7" t="s">
        <v>6</v>
      </c>
      <c r="C39" s="4" t="s">
        <v>7</v>
      </c>
      <c r="D39" s="4" t="s">
        <v>8</v>
      </c>
      <c r="E39" s="4" t="s">
        <v>9</v>
      </c>
      <c r="F39" s="4" t="s">
        <v>10</v>
      </c>
      <c r="G39" s="4" t="s">
        <v>0</v>
      </c>
    </row>
    <row r="40" spans="1:7" x14ac:dyDescent="0.25">
      <c r="A40" s="10" t="s">
        <v>12</v>
      </c>
      <c r="B40" s="1">
        <v>21.146532000000001</v>
      </c>
      <c r="C40" s="1">
        <v>25.885998499999999</v>
      </c>
      <c r="D40" s="1">
        <f>C40-$B40</f>
        <v>4.7394664999999989</v>
      </c>
      <c r="E40" s="1">
        <f>D40-D$55</f>
        <v>-0.47229333333333479</v>
      </c>
      <c r="F40" s="1">
        <f>2^-(E40)</f>
        <v>1.3873130133411202</v>
      </c>
      <c r="G40" s="10">
        <f>AVERAGE(F40:F45)</f>
        <v>1.1135565530472471</v>
      </c>
    </row>
    <row r="41" spans="1:7" x14ac:dyDescent="0.25">
      <c r="A41" s="11"/>
      <c r="B41" s="1">
        <v>22.399915999999997</v>
      </c>
      <c r="C41" s="1">
        <v>28.903038000000002</v>
      </c>
      <c r="D41" s="1">
        <f t="shared" ref="D41:D53" si="6">C41-$B41</f>
        <v>6.5031220000000047</v>
      </c>
      <c r="E41" s="1">
        <f t="shared" ref="E41:E53" si="7">D41-D$55</f>
        <v>1.291362166666671</v>
      </c>
      <c r="F41" s="1">
        <f t="shared" ref="F41:F53" si="8">2^-(E41)</f>
        <v>0.40856508731291813</v>
      </c>
      <c r="G41" s="11"/>
    </row>
    <row r="42" spans="1:7" x14ac:dyDescent="0.25">
      <c r="A42" s="11"/>
      <c r="B42" s="1">
        <v>20.638344</v>
      </c>
      <c r="C42" s="1">
        <v>26.488795000000003</v>
      </c>
      <c r="D42" s="1">
        <f t="shared" si="6"/>
        <v>5.8504510000000032</v>
      </c>
      <c r="E42" s="1">
        <f t="shared" si="7"/>
        <v>0.63869116666666947</v>
      </c>
      <c r="F42" s="1">
        <f t="shared" si="8"/>
        <v>0.64229538399586672</v>
      </c>
      <c r="G42" s="11"/>
    </row>
    <row r="43" spans="1:7" x14ac:dyDescent="0.25">
      <c r="A43" s="11"/>
      <c r="B43" s="1">
        <v>21.079281000000002</v>
      </c>
      <c r="C43" s="1">
        <v>25.777338</v>
      </c>
      <c r="D43" s="1">
        <f t="shared" si="6"/>
        <v>4.6980569999999986</v>
      </c>
      <c r="E43" s="1">
        <f t="shared" si="7"/>
        <v>-0.51370283333333511</v>
      </c>
      <c r="F43" s="1">
        <f t="shared" si="8"/>
        <v>1.4277098693781654</v>
      </c>
      <c r="G43" s="11"/>
    </row>
    <row r="44" spans="1:7" x14ac:dyDescent="0.25">
      <c r="A44" s="11"/>
      <c r="B44" s="1">
        <v>21.002220000000001</v>
      </c>
      <c r="C44" s="1">
        <v>25.990704999999998</v>
      </c>
      <c r="D44" s="1">
        <f t="shared" si="6"/>
        <v>4.9884849999999972</v>
      </c>
      <c r="E44" s="1">
        <f t="shared" si="7"/>
        <v>-0.22327483333333653</v>
      </c>
      <c r="F44" s="1">
        <f t="shared" si="8"/>
        <v>1.1673804665582166</v>
      </c>
      <c r="G44" s="11"/>
    </row>
    <row r="45" spans="1:7" x14ac:dyDescent="0.25">
      <c r="A45" s="11"/>
      <c r="B45" s="1">
        <v>20.789321000000001</v>
      </c>
      <c r="C45" s="1">
        <v>25.280298500000001</v>
      </c>
      <c r="D45" s="1">
        <f t="shared" si="6"/>
        <v>4.4909774999999996</v>
      </c>
      <c r="E45" s="1">
        <f t="shared" si="7"/>
        <v>-0.72078233333333408</v>
      </c>
      <c r="F45" s="1">
        <f t="shared" si="8"/>
        <v>1.6480754976971959</v>
      </c>
      <c r="G45" s="11"/>
    </row>
    <row r="46" spans="1:7" x14ac:dyDescent="0.25">
      <c r="A46" s="10" t="s">
        <v>14</v>
      </c>
      <c r="B46" s="1">
        <v>20.600256000000002</v>
      </c>
      <c r="C46" s="1">
        <v>25.8470975</v>
      </c>
      <c r="D46" s="1">
        <f t="shared" si="6"/>
        <v>5.2468414999999986</v>
      </c>
      <c r="E46" s="1">
        <f t="shared" si="7"/>
        <v>3.5081666666664901E-2</v>
      </c>
      <c r="F46" s="1">
        <f t="shared" si="8"/>
        <v>0.97597651209081759</v>
      </c>
      <c r="G46" s="10">
        <f>AVERAGE(F46:F53)</f>
        <v>1.2745222513709746</v>
      </c>
    </row>
    <row r="47" spans="1:7" x14ac:dyDescent="0.25">
      <c r="A47" s="11"/>
      <c r="B47" s="1">
        <v>21.238944499999999</v>
      </c>
      <c r="C47" s="1">
        <v>26.415096499999997</v>
      </c>
      <c r="D47" s="1">
        <f t="shared" si="6"/>
        <v>5.1761519999999983</v>
      </c>
      <c r="E47" s="1">
        <f t="shared" si="7"/>
        <v>-3.5607833333335392E-2</v>
      </c>
      <c r="F47" s="1">
        <f t="shared" si="8"/>
        <v>1.024988578171379</v>
      </c>
      <c r="G47" s="11"/>
    </row>
    <row r="48" spans="1:7" x14ac:dyDescent="0.25">
      <c r="A48" s="11"/>
      <c r="B48" s="1">
        <v>20.73301</v>
      </c>
      <c r="C48" s="1">
        <v>25.9949665</v>
      </c>
      <c r="D48" s="1">
        <f t="shared" si="6"/>
        <v>5.2619565000000001</v>
      </c>
      <c r="E48" s="1">
        <f t="shared" si="7"/>
        <v>5.0196666666666445E-2</v>
      </c>
      <c r="F48" s="1">
        <f t="shared" si="8"/>
        <v>0.96580466247757635</v>
      </c>
      <c r="G48" s="11"/>
    </row>
    <row r="49" spans="1:7" x14ac:dyDescent="0.25">
      <c r="A49" s="11"/>
      <c r="B49" s="1">
        <v>21.417756000000001</v>
      </c>
      <c r="C49" s="1">
        <v>26.547041</v>
      </c>
      <c r="D49" s="1">
        <f t="shared" si="6"/>
        <v>5.1292849999999994</v>
      </c>
      <c r="E49" s="1">
        <f t="shared" si="7"/>
        <v>-8.2474833333334274E-2</v>
      </c>
      <c r="F49" s="1">
        <f t="shared" si="8"/>
        <v>1.0588328305314205</v>
      </c>
      <c r="G49" s="11"/>
    </row>
    <row r="50" spans="1:7" x14ac:dyDescent="0.25">
      <c r="A50" s="11"/>
      <c r="B50" s="1">
        <v>21.159649000000002</v>
      </c>
      <c r="C50" s="1">
        <v>26.857441000000001</v>
      </c>
      <c r="D50" s="1">
        <f t="shared" si="6"/>
        <v>5.6977919999999997</v>
      </c>
      <c r="E50" s="1">
        <f t="shared" si="7"/>
        <v>0.48603216666666604</v>
      </c>
      <c r="F50" s="1">
        <f t="shared" si="8"/>
        <v>0.71398607046434226</v>
      </c>
      <c r="G50" s="11"/>
    </row>
    <row r="51" spans="1:7" x14ac:dyDescent="0.25">
      <c r="A51" s="11"/>
      <c r="B51" s="1">
        <v>20.008597999999999</v>
      </c>
      <c r="C51" s="1">
        <v>24.1431605</v>
      </c>
      <c r="D51" s="1">
        <f t="shared" si="6"/>
        <v>4.1345625000000013</v>
      </c>
      <c r="E51" s="1">
        <f t="shared" si="7"/>
        <v>-1.0771973333333325</v>
      </c>
      <c r="F51" s="1">
        <f t="shared" si="8"/>
        <v>2.1099332132664954</v>
      </c>
      <c r="G51" s="11"/>
    </row>
    <row r="52" spans="1:7" x14ac:dyDescent="0.25">
      <c r="A52" s="9"/>
      <c r="B52" s="1">
        <v>20.736497499999999</v>
      </c>
      <c r="C52" s="1">
        <v>25.216520500000001</v>
      </c>
      <c r="D52" s="1">
        <f t="shared" si="6"/>
        <v>4.4800230000000028</v>
      </c>
      <c r="E52" s="1">
        <f t="shared" si="7"/>
        <v>-0.73173683333333095</v>
      </c>
      <c r="F52" s="1">
        <f t="shared" si="8"/>
        <v>1.6606370983696159</v>
      </c>
      <c r="G52" s="9"/>
    </row>
    <row r="53" spans="1:7" x14ac:dyDescent="0.25">
      <c r="A53" s="9"/>
      <c r="B53" s="1">
        <v>20.966932999999997</v>
      </c>
      <c r="C53" s="1">
        <v>25.425072</v>
      </c>
      <c r="D53" s="1">
        <f t="shared" si="6"/>
        <v>4.4581390000000027</v>
      </c>
      <c r="E53" s="1">
        <f t="shared" si="7"/>
        <v>-0.75362083333333096</v>
      </c>
      <c r="F53" s="1">
        <f t="shared" si="8"/>
        <v>1.6860190455961506</v>
      </c>
      <c r="G53" s="9"/>
    </row>
    <row r="55" spans="1:7" x14ac:dyDescent="0.25">
      <c r="C55" s="1" t="s">
        <v>11</v>
      </c>
      <c r="D55" s="1">
        <f>AVERAGE(D40:D45)</f>
        <v>5.2117598333333337</v>
      </c>
      <c r="F55" s="5"/>
    </row>
  </sheetData>
  <mergeCells count="12">
    <mergeCell ref="A30:A35"/>
    <mergeCell ref="G30:G35"/>
    <mergeCell ref="A40:A45"/>
    <mergeCell ref="G40:G45"/>
    <mergeCell ref="A46:A53"/>
    <mergeCell ref="G46:G53"/>
    <mergeCell ref="A4:A10"/>
    <mergeCell ref="G4:G10"/>
    <mergeCell ref="A11:A19"/>
    <mergeCell ref="G11:G19"/>
    <mergeCell ref="A24:A29"/>
    <mergeCell ref="G24:G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Fig 1- Fig supplement 2C</vt:lpstr>
      <vt:lpstr>Fig 1- Fig supplement 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userpc</cp:lastModifiedBy>
  <dcterms:created xsi:type="dcterms:W3CDTF">2019-12-16T11:55:21Z</dcterms:created>
  <dcterms:modified xsi:type="dcterms:W3CDTF">2020-10-04T18:11:47Z</dcterms:modified>
</cp:coreProperties>
</file>