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br/Library/Containers/com.microsoft.Excel/Data/Desktop/Resubmission/Figures/Figures ReSubmission2020/Figure 6/Figure 6-figure supplement 4/"/>
    </mc:Choice>
  </mc:AlternateContent>
  <xr:revisionPtr revIDLastSave="0" documentId="13_ncr:1_{A8CC302B-4C89-B040-8597-BEE6CCFD341C}" xr6:coauthVersionLast="45" xr6:coauthVersionMax="45" xr10:uidLastSave="{00000000-0000-0000-0000-000000000000}"/>
  <bookViews>
    <workbookView xWindow="1160" yWindow="460" windowWidth="27640" windowHeight="16120" xr2:uid="{2B25C8A4-E446-7E4E-8E0B-C3EC97F75B02}"/>
  </bookViews>
  <sheets>
    <sheet name="Sheet1" sheetId="1" r:id="rId1"/>
    <sheet name="Sheet2" sheetId="2" r:id="rId2"/>
  </sheets>
  <definedNames>
    <definedName name="_xlnm.Print_Area" localSheetId="0">Sheet1!$A$1:$L$41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9" i="1" l="1"/>
  <c r="C38" i="1"/>
  <c r="L38" i="1" l="1"/>
  <c r="H18" i="2"/>
  <c r="H19" i="2" s="1"/>
  <c r="H17" i="2"/>
  <c r="H9" i="2"/>
  <c r="H10" i="2"/>
  <c r="H11" i="2"/>
  <c r="H12" i="2"/>
  <c r="H13" i="2"/>
  <c r="H14" i="2"/>
  <c r="H15" i="2"/>
  <c r="H16" i="2"/>
  <c r="H8" i="2"/>
  <c r="I18" i="2" l="1"/>
  <c r="I19" i="2" s="1"/>
  <c r="L11" i="2"/>
  <c r="L12" i="2"/>
  <c r="L13" i="2"/>
  <c r="K9" i="2"/>
  <c r="K10" i="2"/>
  <c r="K11" i="2"/>
  <c r="K12" i="2"/>
  <c r="K13" i="2"/>
  <c r="K14" i="2"/>
  <c r="J9" i="2"/>
  <c r="J10" i="2"/>
  <c r="J17" i="2" s="1"/>
  <c r="J11" i="2"/>
  <c r="J18" i="2" s="1"/>
  <c r="J19" i="2" s="1"/>
  <c r="J12" i="2"/>
  <c r="J8" i="2"/>
  <c r="K8" i="2"/>
  <c r="K18" i="2" s="1"/>
  <c r="K19" i="2" s="1"/>
  <c r="L8" i="2"/>
  <c r="L18" i="2" s="1"/>
  <c r="L19" i="2" s="1"/>
  <c r="L9" i="2"/>
  <c r="L10" i="2"/>
  <c r="I9" i="2"/>
  <c r="I10" i="2"/>
  <c r="I17" i="2" s="1"/>
  <c r="I11" i="2"/>
  <c r="I8" i="2"/>
  <c r="G21" i="2"/>
  <c r="F21" i="2"/>
  <c r="E21" i="2"/>
  <c r="D21" i="2"/>
  <c r="G20" i="2"/>
  <c r="G23" i="2" s="1"/>
  <c r="F20" i="2"/>
  <c r="F23" i="2" s="1"/>
  <c r="E20" i="2"/>
  <c r="E23" i="2" s="1"/>
  <c r="D20" i="2"/>
  <c r="D23" i="2" s="1"/>
  <c r="F17" i="1"/>
  <c r="K17" i="2" l="1"/>
  <c r="L17" i="2"/>
  <c r="H18" i="1"/>
  <c r="F18" i="1"/>
  <c r="H17" i="1"/>
  <c r="G18" i="1" l="1"/>
  <c r="E18" i="1"/>
  <c r="G17" i="1"/>
  <c r="E17" i="1"/>
  <c r="L39" i="1" l="1"/>
  <c r="K39" i="1"/>
  <c r="J39" i="1"/>
  <c r="I39" i="1"/>
  <c r="H39" i="1"/>
  <c r="G39" i="1"/>
  <c r="F39" i="1"/>
  <c r="E39" i="1"/>
  <c r="B39" i="1"/>
  <c r="C18" i="1"/>
  <c r="B18" i="1"/>
  <c r="K38" i="1"/>
  <c r="J38" i="1"/>
  <c r="I38" i="1"/>
  <c r="H38" i="1"/>
  <c r="G38" i="1"/>
  <c r="F38" i="1"/>
  <c r="E38" i="1"/>
  <c r="B38" i="1"/>
  <c r="C17" i="1"/>
  <c r="B17" i="1"/>
  <c r="G20" i="1" s="1"/>
  <c r="F20" i="1" l="1"/>
  <c r="H20" i="1"/>
  <c r="E20" i="1"/>
  <c r="B20" i="1"/>
  <c r="K41" i="1"/>
  <c r="C20" i="1"/>
  <c r="F41" i="1"/>
  <c r="J41" i="1"/>
  <c r="L41" i="1"/>
  <c r="E41" i="1"/>
  <c r="B41" i="1"/>
  <c r="G41" i="1"/>
  <c r="I41" i="1"/>
  <c r="C41" i="1"/>
  <c r="H41" i="1"/>
</calcChain>
</file>

<file path=xl/sharedStrings.xml><?xml version="1.0" encoding="utf-8"?>
<sst xmlns="http://schemas.openxmlformats.org/spreadsheetml/2006/main" count="53" uniqueCount="44">
  <si>
    <t>diploid 23</t>
  </si>
  <si>
    <t>diploid 24</t>
  </si>
  <si>
    <t>diploid 25</t>
  </si>
  <si>
    <t>diploid 26</t>
  </si>
  <si>
    <t>diploid 27</t>
  </si>
  <si>
    <t>diploid 28</t>
  </si>
  <si>
    <t>diploid 30</t>
  </si>
  <si>
    <t>925x1180</t>
  </si>
  <si>
    <t>887x1293</t>
  </si>
  <si>
    <t>1994x1770</t>
  </si>
  <si>
    <t>1583x1585</t>
  </si>
  <si>
    <t>2500x2521</t>
  </si>
  <si>
    <t>2036x2038</t>
  </si>
  <si>
    <t>2542x2546</t>
  </si>
  <si>
    <t>2494x2515</t>
  </si>
  <si>
    <t>2496x2498</t>
  </si>
  <si>
    <t>3354x3601</t>
  </si>
  <si>
    <t>3356x3603</t>
  </si>
  <si>
    <t>average</t>
  </si>
  <si>
    <t>stdev</t>
  </si>
  <si>
    <t>p-value</t>
  </si>
  <si>
    <t>control</t>
  </si>
  <si>
    <t>relative
 fertility</t>
  </si>
  <si>
    <t>3601x925</t>
  </si>
  <si>
    <t>3603x887</t>
  </si>
  <si>
    <t>diploid 76</t>
  </si>
  <si>
    <t>Figure 6 (VSY values)</t>
  </si>
  <si>
    <t>Figure 6-figure supplement 2 (VSY values)</t>
  </si>
  <si>
    <t>diploid 77</t>
  </si>
  <si>
    <t>diploid 78</t>
  </si>
  <si>
    <t>diploid 79</t>
  </si>
  <si>
    <t>2494x1180</t>
  </si>
  <si>
    <t>2496x1293</t>
  </si>
  <si>
    <t>diploid 29</t>
  </si>
  <si>
    <t>diploid 54</t>
  </si>
  <si>
    <t>diploid 55</t>
  </si>
  <si>
    <t>diploid 56</t>
  </si>
  <si>
    <t>diploid 57</t>
  </si>
  <si>
    <t>diploid 58</t>
  </si>
  <si>
    <t>diploid 59</t>
  </si>
  <si>
    <t>diploid 60</t>
  </si>
  <si>
    <t>2544x2548</t>
  </si>
  <si>
    <t>Figure 6-figure supplement 1 (VSY values)</t>
  </si>
  <si>
    <t>diploid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</si>
</sst>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>
    <font>
      <sz val="12"/>
      <color theme="1"/>
      <name val="Calibri"/>
      <family val="2"/>
      <scheme val="minor"/>
    </font>
    <font>
      <b/>
      <sz val="12"/>
      <color rgb="FF000000"/>
      <name val="Avenir Next Regular"/>
    </font>
    <font>
      <sz val="12"/>
      <color rgb="FF000000"/>
      <name val="Calibri"/>
      <family val="2"/>
      <scheme val="minor"/>
    </font>
    <font>
      <sz val="12"/>
      <color rgb="FF000000"/>
      <name val="Avenir Next Regular"/>
    </font>
    <font>
      <sz val="12"/>
      <color theme="1"/>
      <name val="Avenir Next Regular"/>
    </font>
    <font>
      <sz val="12"/>
      <name val="Avenir Next Regular"/>
    </font>
    <font>
      <sz val="12"/>
      <color rgb="FFFF0000"/>
      <name val="Avenir Next Regular"/>
    </font>
    <font>
      <b/>
      <sz val="12"/>
      <color theme="1"/>
      <name val="Avenir Next Regular"/>
    </font>
    <font>
      <sz val="12"/>
      <color rgb="FFFF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2"/>
        <bgColor rgb="FF000000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2" borderId="0" xfId="0" applyFill="1"/>
    <xf numFmtId="0" fontId="2" fillId="2" borderId="0" xfId="0" applyFont="1" applyFill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center" vertical="center"/>
    </xf>
    <xf numFmtId="2" fontId="4" fillId="2" borderId="13" xfId="0" applyNumberFormat="1" applyFont="1" applyFill="1" applyBorder="1" applyAlignment="1">
      <alignment horizontal="center" vertical="center"/>
    </xf>
    <xf numFmtId="164" fontId="3" fillId="2" borderId="12" xfId="0" applyNumberFormat="1" applyFont="1" applyFill="1" applyBorder="1" applyAlignment="1">
      <alignment horizontal="center" vertical="center"/>
    </xf>
    <xf numFmtId="164" fontId="3" fillId="2" borderId="13" xfId="0" applyNumberFormat="1" applyFont="1" applyFill="1" applyBorder="1" applyAlignment="1">
      <alignment horizontal="center" vertical="center"/>
    </xf>
    <xf numFmtId="164" fontId="3" fillId="2" borderId="14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164" fontId="4" fillId="2" borderId="17" xfId="0" applyNumberFormat="1" applyFont="1" applyFill="1" applyBorder="1" applyAlignment="1">
      <alignment horizontal="center" vertical="center"/>
    </xf>
    <xf numFmtId="164" fontId="4" fillId="2" borderId="16" xfId="0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164" fontId="4" fillId="2" borderId="21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11" fontId="6" fillId="2" borderId="25" xfId="0" applyNumberFormat="1" applyFont="1" applyFill="1" applyBorder="1" applyAlignment="1">
      <alignment horizontal="center" vertical="center"/>
    </xf>
    <xf numFmtId="11" fontId="6" fillId="2" borderId="26" xfId="0" applyNumberFormat="1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11" fontId="6" fillId="2" borderId="30" xfId="0" applyNumberFormat="1" applyFont="1" applyFill="1" applyBorder="1" applyAlignment="1">
      <alignment horizontal="center" vertical="center"/>
    </xf>
    <xf numFmtId="2" fontId="4" fillId="2" borderId="25" xfId="0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0" fontId="1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64" fontId="4" fillId="2" borderId="17" xfId="0" applyNumberFormat="1" applyFont="1" applyFill="1" applyBorder="1" applyAlignment="1">
      <alignment horizontal="center"/>
    </xf>
    <xf numFmtId="164" fontId="4" fillId="2" borderId="21" xfId="0" applyNumberFormat="1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164" fontId="4" fillId="2" borderId="24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8" fillId="0" borderId="0" xfId="0" applyNumberFormat="1" applyFont="1"/>
    <xf numFmtId="0" fontId="4" fillId="2" borderId="25" xfId="0" applyFont="1" applyFill="1" applyBorder="1" applyAlignment="1">
      <alignment horizontal="center"/>
    </xf>
    <xf numFmtId="9" fontId="1" fillId="2" borderId="9" xfId="0" applyNumberFormat="1" applyFont="1" applyFill="1" applyBorder="1" applyAlignment="1">
      <alignment horizontal="center" vertical="center"/>
    </xf>
    <xf numFmtId="9" fontId="1" fillId="2" borderId="4" xfId="0" applyNumberFormat="1" applyFont="1" applyFill="1" applyBorder="1" applyAlignment="1">
      <alignment horizontal="center" vertical="center"/>
    </xf>
    <xf numFmtId="9" fontId="1" fillId="2" borderId="2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2" fontId="4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4" fillId="2" borderId="22" xfId="0" applyNumberFormat="1" applyFont="1" applyFill="1" applyBorder="1" applyAlignment="1">
      <alignment horizontal="center" vertical="center"/>
    </xf>
    <xf numFmtId="164" fontId="4" fillId="2" borderId="23" xfId="0" applyNumberFormat="1" applyFont="1" applyFill="1" applyBorder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9" fontId="1" fillId="2" borderId="3" xfId="0" applyNumberFormat="1" applyFont="1" applyFill="1" applyBorder="1" applyAlignment="1">
      <alignment horizontal="center" vertical="center"/>
    </xf>
    <xf numFmtId="164" fontId="4" fillId="2" borderId="18" xfId="0" applyNumberFormat="1" applyFont="1" applyFill="1" applyBorder="1" applyAlignment="1">
      <alignment horizontal="center" vertical="center"/>
    </xf>
    <xf numFmtId="164" fontId="4" fillId="2" borderId="19" xfId="0" applyNumberFormat="1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4" fontId="4" fillId="2" borderId="16" xfId="0" applyNumberFormat="1" applyFont="1" applyFill="1" applyBorder="1" applyAlignment="1">
      <alignment horizontal="center" vertical="center"/>
    </xf>
    <xf numFmtId="164" fontId="4" fillId="2" borderId="24" xfId="0" applyNumberFormat="1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9" fontId="1" fillId="2" borderId="3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F14D8-F9E7-CA4A-8C81-454E5A713A6A}">
  <sheetPr>
    <pageSetUpPr fitToPage="1"/>
  </sheetPr>
  <dimension ref="A1:M43"/>
  <sheetViews>
    <sheetView tabSelected="1" zoomScale="90" zoomScaleNormal="90" workbookViewId="0">
      <selection sqref="A1:L41"/>
    </sheetView>
  </sheetViews>
  <sheetFormatPr baseColWidth="10" defaultRowHeight="16"/>
  <cols>
    <col min="2" max="2" width="11.6640625" bestFit="1" customWidth="1"/>
    <col min="3" max="3" width="10.5" bestFit="1" customWidth="1"/>
    <col min="4" max="4" width="6.33203125" bestFit="1" customWidth="1"/>
    <col min="5" max="9" width="11.6640625" bestFit="1" customWidth="1"/>
    <col min="10" max="10" width="12.6640625" bestFit="1" customWidth="1"/>
    <col min="11" max="11" width="11.83203125" bestFit="1" customWidth="1"/>
    <col min="12" max="12" width="11.83203125" customWidth="1"/>
    <col min="13" max="13" width="12.5" customWidth="1"/>
    <col min="14" max="15" width="11.6640625" bestFit="1" customWidth="1"/>
  </cols>
  <sheetData>
    <row r="1" spans="1:13" ht="17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" thickBot="1">
      <c r="A2" s="1"/>
      <c r="B2" s="55" t="s">
        <v>26</v>
      </c>
      <c r="C2" s="56"/>
      <c r="D2" s="56"/>
      <c r="E2" s="56"/>
      <c r="F2" s="56"/>
      <c r="G2" s="56"/>
      <c r="H2" s="57"/>
      <c r="I2" s="1"/>
      <c r="J2" s="1"/>
      <c r="K2" s="1"/>
      <c r="L2" s="1"/>
      <c r="M2" s="1"/>
    </row>
    <row r="3" spans="1:13" ht="18" thickBot="1">
      <c r="A3" s="1"/>
      <c r="B3" s="3" t="s">
        <v>0</v>
      </c>
      <c r="C3" s="61" t="s">
        <v>1</v>
      </c>
      <c r="D3" s="62"/>
      <c r="E3" s="3" t="s">
        <v>4</v>
      </c>
      <c r="F3" s="3" t="s">
        <v>5</v>
      </c>
      <c r="G3" s="3" t="s">
        <v>33</v>
      </c>
      <c r="H3" s="3" t="s">
        <v>6</v>
      </c>
      <c r="I3" s="1"/>
      <c r="J3" s="1"/>
      <c r="K3" s="1"/>
      <c r="L3" s="1"/>
      <c r="M3" s="1"/>
    </row>
    <row r="4" spans="1:13" ht="18" thickBot="1">
      <c r="A4" s="1"/>
      <c r="B4" s="5" t="s">
        <v>7</v>
      </c>
      <c r="C4" s="63" t="s">
        <v>8</v>
      </c>
      <c r="D4" s="64"/>
      <c r="E4" s="37" t="s">
        <v>23</v>
      </c>
      <c r="F4" s="37" t="s">
        <v>31</v>
      </c>
      <c r="G4" s="6" t="s">
        <v>24</v>
      </c>
      <c r="H4" s="6" t="s">
        <v>32</v>
      </c>
      <c r="I4" s="1"/>
      <c r="J4" s="1"/>
      <c r="K4" s="1"/>
      <c r="L4" s="1"/>
      <c r="M4" s="1"/>
    </row>
    <row r="5" spans="1:13" ht="17">
      <c r="A5" s="1"/>
      <c r="B5" s="7">
        <v>2.5623529411764703</v>
      </c>
      <c r="C5" s="8">
        <v>9.3288461538461528E-2</v>
      </c>
      <c r="D5" s="9">
        <v>0.55659999999999998</v>
      </c>
      <c r="E5" s="8">
        <v>2.0499999999999998</v>
      </c>
      <c r="F5" s="8">
        <v>1.4473684210526316</v>
      </c>
      <c r="G5" s="10">
        <v>0.84782608695652195</v>
      </c>
      <c r="H5" s="10">
        <v>0.53030303030303028</v>
      </c>
      <c r="I5" s="1"/>
      <c r="J5" s="1"/>
      <c r="K5" s="1"/>
      <c r="L5" s="1"/>
      <c r="M5" s="1"/>
    </row>
    <row r="6" spans="1:13" ht="17">
      <c r="A6" s="1"/>
      <c r="B6" s="13">
        <v>2.04732</v>
      </c>
      <c r="C6" s="14">
        <v>0.11198360655737705</v>
      </c>
      <c r="D6" s="15">
        <v>0.39429310344827589</v>
      </c>
      <c r="E6" s="14">
        <v>3.4571428571428573</v>
      </c>
      <c r="F6" s="14">
        <v>2.0256410256410255</v>
      </c>
      <c r="G6" s="11">
        <v>0.84615384615384615</v>
      </c>
      <c r="H6" s="11">
        <v>0.78888888888888886</v>
      </c>
      <c r="I6" s="1"/>
      <c r="J6" s="1"/>
      <c r="K6" s="1"/>
      <c r="L6" s="1"/>
      <c r="M6" s="1"/>
    </row>
    <row r="7" spans="1:13" ht="17">
      <c r="A7" s="1"/>
      <c r="B7" s="13">
        <v>1.9601999999999997</v>
      </c>
      <c r="C7" s="14">
        <v>0.2819620253164557</v>
      </c>
      <c r="D7" s="15">
        <v>0.63524999999999998</v>
      </c>
      <c r="E7" s="14">
        <v>1.8235294117647058</v>
      </c>
      <c r="F7" s="14">
        <v>1.5333333333333334</v>
      </c>
      <c r="G7" s="11">
        <v>0.80487804878048785</v>
      </c>
      <c r="H7" s="11">
        <v>0.46969696969696972</v>
      </c>
      <c r="I7" s="1"/>
      <c r="J7" s="1"/>
      <c r="K7" s="1"/>
      <c r="L7" s="1"/>
      <c r="M7" s="1"/>
    </row>
    <row r="8" spans="1:13" ht="17">
      <c r="A8" s="1"/>
      <c r="B8" s="13">
        <v>2.0146499999999996</v>
      </c>
      <c r="C8" s="14">
        <v>0.25987500000000002</v>
      </c>
      <c r="D8" s="15">
        <v>0.29493750000000002</v>
      </c>
      <c r="E8" s="14">
        <v>1.8275862068965518</v>
      </c>
      <c r="F8" s="14">
        <v>4.0408163265306127</v>
      </c>
      <c r="G8" s="11">
        <v>0.76190476190476186</v>
      </c>
      <c r="H8" s="11">
        <v>0.45283018867924529</v>
      </c>
      <c r="I8" s="1"/>
      <c r="J8" s="1"/>
      <c r="K8" s="1"/>
      <c r="L8" s="1"/>
      <c r="M8" s="1"/>
    </row>
    <row r="9" spans="1:13" ht="17">
      <c r="A9" s="1"/>
      <c r="B9" s="13">
        <v>2.5196470588235291</v>
      </c>
      <c r="C9" s="14">
        <v>5.3166666666666668E-2</v>
      </c>
      <c r="D9" s="15">
        <v>0.26669387755102042</v>
      </c>
      <c r="E9" s="14"/>
      <c r="F9" s="14">
        <v>2.2222222222222223</v>
      </c>
      <c r="G9" s="13">
        <v>1.1176470588235294</v>
      </c>
      <c r="H9" s="13">
        <v>0.41509433962264153</v>
      </c>
      <c r="I9" s="1"/>
      <c r="J9" s="1"/>
      <c r="K9" s="1"/>
      <c r="L9" s="1"/>
      <c r="M9" s="1"/>
    </row>
    <row r="10" spans="1:13" ht="17">
      <c r="A10" s="1"/>
      <c r="B10" s="13">
        <v>2.5567826086956513</v>
      </c>
      <c r="C10" s="14">
        <v>0.10500000000000001</v>
      </c>
      <c r="D10" s="15">
        <v>0.23673913043478256</v>
      </c>
      <c r="E10" s="14"/>
      <c r="F10" s="14"/>
      <c r="G10" s="13">
        <v>0.84482758620689657</v>
      </c>
      <c r="H10" s="13">
        <v>0.3888888888888889</v>
      </c>
      <c r="I10" s="1"/>
      <c r="J10" s="1"/>
      <c r="K10" s="1"/>
      <c r="L10" s="1"/>
      <c r="M10" s="1"/>
    </row>
    <row r="11" spans="1:13" ht="17">
      <c r="A11" s="1"/>
      <c r="B11" s="13">
        <v>2.885384615384615</v>
      </c>
      <c r="C11" s="14">
        <v>0.50937096774193547</v>
      </c>
      <c r="D11" s="15">
        <v>0.32669999999999993</v>
      </c>
      <c r="E11" s="14"/>
      <c r="F11" s="14"/>
      <c r="G11" s="13">
        <v>1.1818181818181819</v>
      </c>
      <c r="H11" s="13"/>
      <c r="I11" s="1"/>
      <c r="J11" s="1"/>
      <c r="K11" s="1"/>
      <c r="L11" s="1"/>
      <c r="M11" s="1"/>
    </row>
    <row r="12" spans="1:13" ht="17">
      <c r="A12" s="1"/>
      <c r="B12" s="13">
        <v>4.568793103448276</v>
      </c>
      <c r="C12" s="14">
        <v>7.1409836065573773E-2</v>
      </c>
      <c r="D12" s="15">
        <v>0.31413461538461535</v>
      </c>
      <c r="E12" s="14"/>
      <c r="F12" s="14"/>
      <c r="G12" s="13"/>
      <c r="H12" s="13"/>
      <c r="I12" s="1"/>
      <c r="J12" s="1"/>
      <c r="K12" s="1"/>
      <c r="L12" s="1"/>
      <c r="M12" s="1"/>
    </row>
    <row r="13" spans="1:13" ht="17">
      <c r="A13" s="1"/>
      <c r="B13" s="13">
        <v>4.2722307692307684</v>
      </c>
      <c r="C13" s="14">
        <v>0.63919565217391283</v>
      </c>
      <c r="D13" s="15">
        <v>0.57853124999999994</v>
      </c>
      <c r="E13" s="14"/>
      <c r="F13" s="14"/>
      <c r="G13" s="13"/>
      <c r="H13" s="13"/>
      <c r="I13" s="1"/>
      <c r="J13" s="1"/>
      <c r="K13" s="1"/>
      <c r="L13" s="1"/>
      <c r="M13" s="1"/>
    </row>
    <row r="14" spans="1:13" ht="17">
      <c r="A14" s="1"/>
      <c r="B14" s="13"/>
      <c r="C14" s="14">
        <v>0.55517647058823527</v>
      </c>
      <c r="D14" s="15">
        <v>0.42031578947368425</v>
      </c>
      <c r="E14" s="14"/>
      <c r="F14" s="14"/>
      <c r="G14" s="13"/>
      <c r="H14" s="13"/>
      <c r="I14" s="1"/>
      <c r="J14" s="1"/>
      <c r="K14" s="1"/>
      <c r="L14" s="1"/>
      <c r="M14" s="1"/>
    </row>
    <row r="15" spans="1:13" ht="17">
      <c r="A15" s="1"/>
      <c r="B15" s="13"/>
      <c r="C15" s="14">
        <v>0.42031578947368425</v>
      </c>
      <c r="D15" s="15">
        <v>0.89960869565217372</v>
      </c>
      <c r="E15" s="14"/>
      <c r="F15" s="14"/>
      <c r="G15" s="13"/>
      <c r="H15" s="13"/>
      <c r="I15" s="1"/>
      <c r="J15" s="1"/>
      <c r="K15" s="1"/>
      <c r="L15" s="1"/>
      <c r="M15" s="1"/>
    </row>
    <row r="16" spans="1:13" ht="18" thickBot="1">
      <c r="A16" s="1"/>
      <c r="B16" s="16"/>
      <c r="C16" s="17">
        <v>0.6682499999999999</v>
      </c>
      <c r="D16" s="18"/>
      <c r="E16" s="17"/>
      <c r="F16" s="17"/>
      <c r="G16" s="19"/>
      <c r="H16" s="19"/>
      <c r="I16" s="1"/>
      <c r="J16" s="1"/>
      <c r="K16" s="1"/>
      <c r="L16" s="1"/>
      <c r="M16" s="1"/>
    </row>
    <row r="17" spans="1:13" ht="17">
      <c r="A17" s="21" t="s">
        <v>18</v>
      </c>
      <c r="B17" s="22">
        <f>AVERAGE(B5:B16)</f>
        <v>2.8208178996399238</v>
      </c>
      <c r="C17" s="69">
        <f>AVERAGE(C5:D16)</f>
        <v>0.3779477581768198</v>
      </c>
      <c r="D17" s="70"/>
      <c r="E17" s="38">
        <f>AVERAGE(E5:E16)</f>
        <v>2.2895646189510286</v>
      </c>
      <c r="F17" s="38">
        <f>AVERAGE(F5:F16)</f>
        <v>2.2538762657559652</v>
      </c>
      <c r="G17" s="38">
        <f>AVERAGE(G5:G12)</f>
        <v>0.91500793866346086</v>
      </c>
      <c r="H17" s="38">
        <f>AVERAGE(H5:H12)</f>
        <v>0.50761705101327737</v>
      </c>
      <c r="I17" s="1"/>
      <c r="J17" s="1"/>
      <c r="K17" s="1"/>
      <c r="L17" s="1"/>
      <c r="M17" s="1"/>
    </row>
    <row r="18" spans="1:13" ht="17">
      <c r="A18" s="24" t="s">
        <v>19</v>
      </c>
      <c r="B18" s="25">
        <f>STDEV(B5:B16)</f>
        <v>0.96061679334414252</v>
      </c>
      <c r="C18" s="65">
        <f>STDEV(C5:D16)</f>
        <v>0.22465403807866591</v>
      </c>
      <c r="D18" s="66"/>
      <c r="E18" s="39">
        <f>STDEV(E5:E16)</f>
        <v>0.78554503721808</v>
      </c>
      <c r="F18" s="39">
        <f>STDEV(F5:F16)</f>
        <v>1.050700374171424</v>
      </c>
      <c r="G18" s="39">
        <f>STDEV(G5:G12)</f>
        <v>0.16431629224141286</v>
      </c>
      <c r="H18" s="39">
        <f>STDEV(H5:H12)</f>
        <v>0.14609918678364597</v>
      </c>
      <c r="I18" s="1"/>
      <c r="J18" s="1"/>
      <c r="K18" s="1"/>
      <c r="L18" s="1"/>
      <c r="M18" s="1"/>
    </row>
    <row r="19" spans="1:13" ht="18" thickBot="1">
      <c r="A19" s="26" t="s">
        <v>20</v>
      </c>
      <c r="B19" s="27" t="s">
        <v>21</v>
      </c>
      <c r="C19" s="71" t="s">
        <v>21</v>
      </c>
      <c r="D19" s="72"/>
      <c r="E19" s="41">
        <v>0.2601</v>
      </c>
      <c r="F19" s="41">
        <v>0.1898</v>
      </c>
      <c r="G19" s="40">
        <v>2.1350000000000001E-4</v>
      </c>
      <c r="H19" s="45">
        <v>0.1963</v>
      </c>
      <c r="I19" s="1"/>
      <c r="J19" s="1"/>
      <c r="K19" s="1"/>
      <c r="L19" s="1"/>
      <c r="M19" s="1"/>
    </row>
    <row r="20" spans="1:13" ht="37" thickBot="1">
      <c r="A20" s="35" t="s">
        <v>22</v>
      </c>
      <c r="B20" s="46">
        <f>B17/B17</f>
        <v>1</v>
      </c>
      <c r="C20" s="79">
        <f>C17/B17</f>
        <v>0.13398516728962359</v>
      </c>
      <c r="D20" s="68"/>
      <c r="E20" s="47">
        <f>E17/B17</f>
        <v>0.81166693505571219</v>
      </c>
      <c r="F20" s="47">
        <f>F17/B17</f>
        <v>0.79901516012205953</v>
      </c>
      <c r="G20" s="47">
        <f>G17/B17</f>
        <v>0.32437681949631036</v>
      </c>
      <c r="H20" s="47">
        <f>H17/B17</f>
        <v>0.17995385348273438</v>
      </c>
      <c r="I20" s="1"/>
      <c r="J20" s="1"/>
      <c r="K20" s="1"/>
      <c r="L20" s="1"/>
      <c r="M20" s="1"/>
    </row>
    <row r="21" spans="1:1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7" thickBo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8" thickBot="1">
      <c r="A23" s="1"/>
      <c r="B23" s="58" t="s">
        <v>42</v>
      </c>
      <c r="C23" s="59"/>
      <c r="D23" s="59"/>
      <c r="E23" s="59"/>
      <c r="F23" s="59"/>
      <c r="G23" s="59"/>
      <c r="H23" s="59"/>
      <c r="I23" s="59"/>
      <c r="J23" s="59"/>
      <c r="K23" s="59"/>
      <c r="L23" s="60"/>
      <c r="M23" s="1"/>
    </row>
    <row r="24" spans="1:13" ht="18" thickBot="1">
      <c r="A24" s="2"/>
      <c r="B24" s="4" t="s">
        <v>2</v>
      </c>
      <c r="C24" s="61" t="s">
        <v>3</v>
      </c>
      <c r="D24" s="62"/>
      <c r="E24" s="4" t="s">
        <v>34</v>
      </c>
      <c r="F24" s="4" t="s">
        <v>35</v>
      </c>
      <c r="G24" s="4" t="s">
        <v>36</v>
      </c>
      <c r="H24" s="4" t="s">
        <v>37</v>
      </c>
      <c r="I24" s="4" t="s">
        <v>38</v>
      </c>
      <c r="J24" s="4" t="s">
        <v>39</v>
      </c>
      <c r="K24" s="4" t="s">
        <v>40</v>
      </c>
      <c r="L24" s="4" t="s">
        <v>43</v>
      </c>
      <c r="M24" s="1"/>
    </row>
    <row r="25" spans="1:13" ht="18" thickBot="1">
      <c r="A25" s="2"/>
      <c r="B25" s="50" t="s">
        <v>9</v>
      </c>
      <c r="C25" s="73" t="s">
        <v>10</v>
      </c>
      <c r="D25" s="74"/>
      <c r="E25" s="49" t="s">
        <v>11</v>
      </c>
      <c r="F25" s="50" t="s">
        <v>12</v>
      </c>
      <c r="G25" s="50" t="s">
        <v>13</v>
      </c>
      <c r="H25" s="50" t="s">
        <v>41</v>
      </c>
      <c r="I25" s="51" t="s">
        <v>14</v>
      </c>
      <c r="J25" s="50" t="s">
        <v>15</v>
      </c>
      <c r="K25" s="52" t="s">
        <v>16</v>
      </c>
      <c r="L25" s="49" t="s">
        <v>17</v>
      </c>
      <c r="M25" s="1"/>
    </row>
    <row r="26" spans="1:13" ht="17">
      <c r="A26" s="2"/>
      <c r="B26" s="10">
        <v>0.70785000000000009</v>
      </c>
      <c r="C26" s="8">
        <v>0.10942105263157895</v>
      </c>
      <c r="D26" s="9">
        <v>0.13059574468085106</v>
      </c>
      <c r="E26" s="11">
        <v>0.52082608695652166</v>
      </c>
      <c r="F26" s="11">
        <v>0.16335</v>
      </c>
      <c r="G26" s="11">
        <v>0.63919565217391283</v>
      </c>
      <c r="H26" s="11">
        <v>0.19378723404255316</v>
      </c>
      <c r="I26" s="53">
        <v>0.64876595744680832</v>
      </c>
      <c r="J26" s="11">
        <v>0.65340000000000009</v>
      </c>
      <c r="K26" s="12">
        <v>0.35510869565217379</v>
      </c>
      <c r="L26" s="10">
        <v>0.28757142857142853</v>
      </c>
      <c r="M26" s="1"/>
    </row>
    <row r="27" spans="1:13" ht="17">
      <c r="A27" s="2"/>
      <c r="B27" s="11">
        <v>0.96237209302325577</v>
      </c>
      <c r="C27" s="14">
        <v>4.5132352941176471E-2</v>
      </c>
      <c r="D27" s="15">
        <v>8.1782608695652168E-2</v>
      </c>
      <c r="E27" s="11">
        <v>0.47347826086956513</v>
      </c>
      <c r="F27" s="11">
        <v>0.15992307692307692</v>
      </c>
      <c r="G27" s="11">
        <v>0.38719999999999993</v>
      </c>
      <c r="H27" s="11">
        <v>0.1694</v>
      </c>
      <c r="I27" s="53">
        <v>1.056970588235294</v>
      </c>
      <c r="J27" s="11">
        <v>0.74868750000000006</v>
      </c>
      <c r="K27" s="12">
        <v>0.63047368421052619</v>
      </c>
      <c r="L27" s="11">
        <v>0.69695999999999991</v>
      </c>
      <c r="M27" s="1"/>
    </row>
    <row r="28" spans="1:13" ht="17">
      <c r="A28" s="2"/>
      <c r="B28" s="11">
        <v>0.57925531914893613</v>
      </c>
      <c r="C28" s="14">
        <v>9.0750000000000011E-2</v>
      </c>
      <c r="D28" s="15">
        <v>0.28831578947368425</v>
      </c>
      <c r="E28" s="11">
        <v>0.58987500000000004</v>
      </c>
      <c r="F28" s="11">
        <v>5.9124999999999997E-2</v>
      </c>
      <c r="G28" s="11">
        <v>0.64751351351351349</v>
      </c>
      <c r="H28" s="11">
        <v>0.24131250000000001</v>
      </c>
      <c r="I28" s="53">
        <v>0.69624590163934419</v>
      </c>
      <c r="J28" s="11">
        <v>0.34650000000000003</v>
      </c>
      <c r="K28" s="12">
        <v>0.57652941176470585</v>
      </c>
      <c r="L28" s="11">
        <v>0.78271875000000002</v>
      </c>
      <c r="M28" s="1"/>
    </row>
    <row r="29" spans="1:13" ht="17">
      <c r="A29" s="2"/>
      <c r="B29" s="11">
        <v>0.81675000000000009</v>
      </c>
      <c r="C29" s="14">
        <v>8.3531250000000001E-2</v>
      </c>
      <c r="D29" s="15">
        <v>0.25280357142857141</v>
      </c>
      <c r="E29" s="11">
        <v>0.37878260869565206</v>
      </c>
      <c r="F29" s="11">
        <v>7.3880597014925373E-2</v>
      </c>
      <c r="G29" s="11">
        <v>0.23759999999999998</v>
      </c>
      <c r="H29" s="11">
        <v>0.13721052631578948</v>
      </c>
      <c r="I29" s="53">
        <v>0.90363829787234029</v>
      </c>
      <c r="J29" s="11">
        <v>0.33274999999999999</v>
      </c>
      <c r="K29" s="12">
        <v>0.36299999999999993</v>
      </c>
      <c r="L29" s="11">
        <v>0.18149999999999997</v>
      </c>
      <c r="M29" s="1"/>
    </row>
    <row r="30" spans="1:13" ht="17">
      <c r="A30" s="2"/>
      <c r="B30" s="13">
        <v>1.0889999999999997</v>
      </c>
      <c r="C30" s="14">
        <v>9.5526315789473695E-2</v>
      </c>
      <c r="D30" s="15">
        <v>0.18149999999999999</v>
      </c>
      <c r="E30" s="13">
        <v>0.46442647058823522</v>
      </c>
      <c r="F30" s="13">
        <v>0.12081355932203389</v>
      </c>
      <c r="G30" s="13">
        <v>0.25116666666666665</v>
      </c>
      <c r="H30" s="13">
        <v>0.12581249999999999</v>
      </c>
      <c r="I30" s="54">
        <v>0.5560851063829787</v>
      </c>
      <c r="J30" s="13">
        <v>0.26560975609756099</v>
      </c>
      <c r="K30" s="14"/>
      <c r="L30" s="13">
        <v>0.21779999999999999</v>
      </c>
      <c r="M30" s="1"/>
    </row>
    <row r="31" spans="1:13" ht="17">
      <c r="A31" s="2"/>
      <c r="B31" s="13">
        <v>1.21</v>
      </c>
      <c r="C31" s="14">
        <v>5.7749999999999996E-2</v>
      </c>
      <c r="D31" s="15"/>
      <c r="E31" s="13">
        <v>0.22405263157894739</v>
      </c>
      <c r="F31" s="13">
        <v>9.5586206896551729E-2</v>
      </c>
      <c r="G31" s="13">
        <v>0.32669999999999993</v>
      </c>
      <c r="H31" s="13">
        <v>7.7343750000000003E-2</v>
      </c>
      <c r="I31" s="54">
        <v>0.42154838709677422</v>
      </c>
      <c r="J31" s="13">
        <v>0.22905882352941176</v>
      </c>
      <c r="K31" s="14"/>
      <c r="L31" s="13">
        <v>0.1719473684210526</v>
      </c>
      <c r="M31" s="1"/>
    </row>
    <row r="32" spans="1:13" ht="17">
      <c r="A32" s="2"/>
      <c r="B32" s="13">
        <v>1.1054999999999999</v>
      </c>
      <c r="C32" s="14">
        <v>6.1285714285714284E-2</v>
      </c>
      <c r="D32" s="15"/>
      <c r="E32" s="13">
        <v>0.43559999999999999</v>
      </c>
      <c r="F32" s="13">
        <v>7.3259999999999992E-2</v>
      </c>
      <c r="G32" s="13">
        <v>0.22893750000000002</v>
      </c>
      <c r="H32" s="13">
        <v>3.6553846153846152E-2</v>
      </c>
      <c r="I32" s="54">
        <v>0.59064406779661005</v>
      </c>
      <c r="J32" s="13">
        <v>0.24749999999999997</v>
      </c>
      <c r="K32" s="14"/>
      <c r="L32" s="13">
        <v>0.36299999999999993</v>
      </c>
      <c r="M32" s="1"/>
    </row>
    <row r="33" spans="1:13" ht="17">
      <c r="A33" s="2"/>
      <c r="B33" s="13"/>
      <c r="C33" s="14">
        <v>0.11025</v>
      </c>
      <c r="D33" s="15"/>
      <c r="E33" s="13"/>
      <c r="F33" s="13"/>
      <c r="G33" s="13">
        <v>0.5445000000000001</v>
      </c>
      <c r="H33" s="13">
        <v>7.1854838709677432E-2</v>
      </c>
      <c r="I33" s="54">
        <v>0.89539999999999997</v>
      </c>
      <c r="J33" s="13">
        <v>0.20047500000000001</v>
      </c>
      <c r="K33" s="14"/>
      <c r="L33" s="13"/>
      <c r="M33" s="1"/>
    </row>
    <row r="34" spans="1:13" ht="17">
      <c r="A34" s="2"/>
      <c r="B34" s="13"/>
      <c r="C34" s="14">
        <v>0.13583720930232557</v>
      </c>
      <c r="D34" s="15"/>
      <c r="E34" s="13"/>
      <c r="F34" s="13"/>
      <c r="G34" s="13">
        <v>0.16753846153846153</v>
      </c>
      <c r="H34" s="13">
        <v>7.3396551724137934E-2</v>
      </c>
      <c r="I34" s="54">
        <v>0.90749999999999997</v>
      </c>
      <c r="J34" s="13">
        <v>0.20271428571428571</v>
      </c>
      <c r="K34" s="14"/>
      <c r="L34" s="13"/>
      <c r="M34" s="1"/>
    </row>
    <row r="35" spans="1:13" ht="17">
      <c r="A35" s="2"/>
      <c r="B35" s="13"/>
      <c r="C35" s="14">
        <v>0.12427659574468083</v>
      </c>
      <c r="D35" s="15"/>
      <c r="E35" s="13"/>
      <c r="F35" s="13"/>
      <c r="G35" s="13"/>
      <c r="H35" s="13">
        <v>5.0769230769230761E-2</v>
      </c>
      <c r="I35" s="54">
        <v>0.44298305084745759</v>
      </c>
      <c r="J35" s="13">
        <v>0.16293750000000001</v>
      </c>
      <c r="K35" s="14"/>
      <c r="L35" s="13"/>
      <c r="M35" s="1"/>
    </row>
    <row r="36" spans="1:13" ht="17">
      <c r="A36" s="2"/>
      <c r="B36" s="13"/>
      <c r="C36" s="14">
        <v>0.13612500000000002</v>
      </c>
      <c r="D36" s="15"/>
      <c r="E36" s="13"/>
      <c r="F36" s="13"/>
      <c r="G36" s="13"/>
      <c r="H36" s="13"/>
      <c r="I36" s="54"/>
      <c r="J36" s="13">
        <v>0.19546153846153841</v>
      </c>
      <c r="K36" s="14"/>
      <c r="L36" s="13"/>
      <c r="M36" s="1"/>
    </row>
    <row r="37" spans="1:13" ht="18" thickBot="1">
      <c r="A37" s="2"/>
      <c r="B37" s="19"/>
      <c r="C37" s="17">
        <v>8.9341463414634156E-2</v>
      </c>
      <c r="D37" s="18"/>
      <c r="E37" s="13"/>
      <c r="F37" s="20"/>
      <c r="G37" s="20"/>
      <c r="H37" s="20"/>
      <c r="I37" s="54"/>
      <c r="J37" s="13"/>
      <c r="K37" s="14"/>
      <c r="L37" s="19"/>
      <c r="M37" s="1"/>
    </row>
    <row r="38" spans="1:13" ht="17">
      <c r="A38" s="21" t="s">
        <v>18</v>
      </c>
      <c r="B38" s="22">
        <f>AVERAGE(B26:B33)</f>
        <v>0.92438963031031307</v>
      </c>
      <c r="C38" s="75">
        <f>AVERAGE(C26:D37)</f>
        <v>0.12201321578754959</v>
      </c>
      <c r="D38" s="70"/>
      <c r="E38" s="22">
        <f t="shared" ref="E38:J38" si="0">AVERAGE(E26:E37)</f>
        <v>0.44100586552698878</v>
      </c>
      <c r="F38" s="22">
        <f t="shared" si="0"/>
        <v>0.10656263430808399</v>
      </c>
      <c r="G38" s="22">
        <f t="shared" si="0"/>
        <v>0.38115019932139499</v>
      </c>
      <c r="H38" s="23">
        <f t="shared" si="0"/>
        <v>0.11774409777152348</v>
      </c>
      <c r="I38" s="23">
        <f t="shared" si="0"/>
        <v>0.71197813573176072</v>
      </c>
      <c r="J38" s="22">
        <f t="shared" si="0"/>
        <v>0.32591767307298158</v>
      </c>
      <c r="K38" s="23">
        <f>AVERAGE(K26:K37)</f>
        <v>0.48127794790685141</v>
      </c>
      <c r="L38" s="22">
        <f>AVERAGE(L26:L33)</f>
        <v>0.38592822099892593</v>
      </c>
      <c r="M38" s="1"/>
    </row>
    <row r="39" spans="1:13" ht="17">
      <c r="A39" s="24" t="s">
        <v>19</v>
      </c>
      <c r="B39" s="25">
        <f>STDEV(B26:B33)</f>
        <v>0.23112294160454833</v>
      </c>
      <c r="C39" s="76">
        <f>STDEV(C26:D37)</f>
        <v>6.5498718111097962E-2</v>
      </c>
      <c r="D39" s="66"/>
      <c r="E39" s="25">
        <f t="shared" ref="E39:J39" si="1">STDEV(E26:E37)</f>
        <v>0.11626545126120549</v>
      </c>
      <c r="F39" s="25">
        <f t="shared" si="1"/>
        <v>4.2471996113137345E-2</v>
      </c>
      <c r="G39" s="25">
        <f t="shared" si="1"/>
        <v>0.18490623008749799</v>
      </c>
      <c r="H39" s="42">
        <f t="shared" si="1"/>
        <v>6.745063099820757E-2</v>
      </c>
      <c r="I39" s="42">
        <f t="shared" si="1"/>
        <v>0.21797080834957766</v>
      </c>
      <c r="J39" s="25">
        <f t="shared" si="1"/>
        <v>0.19496502395927659</v>
      </c>
      <c r="K39" s="42">
        <f>STDEV(K26:K37)</f>
        <v>0.14287589285089378</v>
      </c>
      <c r="L39" s="25">
        <f>STDEV(L26:L33)</f>
        <v>0.25173698407111655</v>
      </c>
      <c r="M39" s="1"/>
    </row>
    <row r="40" spans="1:13" ht="18" thickBot="1">
      <c r="A40" s="26" t="s">
        <v>20</v>
      </c>
      <c r="B40" s="28">
        <v>1.7479999999999999E-4</v>
      </c>
      <c r="C40" s="77">
        <v>2.33E-4</v>
      </c>
      <c r="D40" s="78"/>
      <c r="E40" s="28">
        <v>1.7479999999999999E-4</v>
      </c>
      <c r="F40" s="29">
        <v>4.8060000000000004E-3</v>
      </c>
      <c r="G40" s="30">
        <v>4.1140000000000003E-5</v>
      </c>
      <c r="H40" s="31">
        <v>1.147E-3</v>
      </c>
      <c r="I40" s="32">
        <v>2.1650000000000001E-5</v>
      </c>
      <c r="J40" s="33">
        <v>0.42859999999999998</v>
      </c>
      <c r="K40" s="31">
        <v>5.4140000000000004E-3</v>
      </c>
      <c r="L40" s="34">
        <v>0.98040000000000005</v>
      </c>
      <c r="M40" s="1"/>
    </row>
    <row r="41" spans="1:13" ht="37" thickBot="1">
      <c r="A41" s="35" t="s">
        <v>22</v>
      </c>
      <c r="B41" s="47">
        <f>B38/B17</f>
        <v>0.32770269588416573</v>
      </c>
      <c r="C41" s="67">
        <f>C38/B17</f>
        <v>4.3254552448466994E-2</v>
      </c>
      <c r="D41" s="68"/>
      <c r="E41" s="47">
        <f>E38/B17</f>
        <v>0.15633971465626442</v>
      </c>
      <c r="F41" s="47">
        <f>F38/B17</f>
        <v>3.7777211468236455E-2</v>
      </c>
      <c r="G41" s="47">
        <f>G38/B17</f>
        <v>0.13512045544309992</v>
      </c>
      <c r="H41" s="47">
        <f>H38/B17</f>
        <v>4.174111976053238E-2</v>
      </c>
      <c r="I41" s="48">
        <f>I38/B17</f>
        <v>0.25240131091859719</v>
      </c>
      <c r="J41" s="47">
        <f>J38/B17</f>
        <v>0.11554013221292478</v>
      </c>
      <c r="K41" s="48">
        <f>K38/B17</f>
        <v>0.17061645417390692</v>
      </c>
      <c r="L41" s="47">
        <f>L38/B17</f>
        <v>0.13681429809708365</v>
      </c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</sheetData>
  <mergeCells count="14">
    <mergeCell ref="C41:D41"/>
    <mergeCell ref="C17:D17"/>
    <mergeCell ref="C19:D19"/>
    <mergeCell ref="C25:D25"/>
    <mergeCell ref="C24:D24"/>
    <mergeCell ref="C38:D38"/>
    <mergeCell ref="C39:D39"/>
    <mergeCell ref="C40:D40"/>
    <mergeCell ref="C20:D20"/>
    <mergeCell ref="B2:H2"/>
    <mergeCell ref="B23:L23"/>
    <mergeCell ref="C3:D3"/>
    <mergeCell ref="C4:D4"/>
    <mergeCell ref="C18:D18"/>
  </mergeCells>
  <phoneticPr fontId="9" type="noConversion"/>
  <pageMargins left="0.7" right="0.7" top="0.75" bottom="0.75" header="0.3" footer="0.3"/>
  <pageSetup scale="63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3B407-91DF-AB4A-A266-94E3851704A7}">
  <dimension ref="A1:L23"/>
  <sheetViews>
    <sheetView workbookViewId="0">
      <selection activeCell="I19" sqref="I19:L19"/>
    </sheetView>
  </sheetViews>
  <sheetFormatPr baseColWidth="10" defaultRowHeight="16"/>
  <cols>
    <col min="2" max="2" width="11.6640625" bestFit="1" customWidth="1"/>
    <col min="8" max="12" width="11.6640625" bestFit="1" customWidth="1"/>
  </cols>
  <sheetData>
    <row r="1" spans="1:12" ht="17">
      <c r="A1" s="10"/>
    </row>
    <row r="2" spans="1:12" ht="17">
      <c r="A2" s="11"/>
    </row>
    <row r="3" spans="1:12" ht="17">
      <c r="A3" s="11"/>
    </row>
    <row r="4" spans="1:12" ht="18" thickBot="1">
      <c r="A4" s="11"/>
    </row>
    <row r="5" spans="1:12" ht="18" thickBot="1">
      <c r="A5" s="13"/>
      <c r="D5" s="80" t="s">
        <v>27</v>
      </c>
      <c r="E5" s="81"/>
      <c r="F5" s="81"/>
      <c r="G5" s="82"/>
    </row>
    <row r="6" spans="1:12" ht="18" thickBot="1">
      <c r="A6" s="13"/>
      <c r="D6" s="3" t="s">
        <v>25</v>
      </c>
      <c r="E6" s="3" t="s">
        <v>28</v>
      </c>
      <c r="F6" s="3" t="s">
        <v>29</v>
      </c>
      <c r="G6" s="3" t="s">
        <v>30</v>
      </c>
    </row>
    <row r="7" spans="1:12" ht="18" thickBot="1">
      <c r="A7" s="13"/>
      <c r="D7" s="37" t="s">
        <v>23</v>
      </c>
      <c r="E7" s="37" t="s">
        <v>31</v>
      </c>
      <c r="F7" s="6" t="s">
        <v>24</v>
      </c>
      <c r="G7" s="6" t="s">
        <v>32</v>
      </c>
    </row>
    <row r="8" spans="1:12" ht="17">
      <c r="B8" s="43"/>
      <c r="C8" s="7">
        <v>2.5623529411764703</v>
      </c>
      <c r="D8" s="8">
        <v>2.0499999999999998</v>
      </c>
      <c r="E8" s="8">
        <v>1.4473684210526316</v>
      </c>
      <c r="F8" s="10">
        <v>0.84782608695652195</v>
      </c>
      <c r="G8" s="10">
        <v>0.53030303030303028</v>
      </c>
      <c r="H8">
        <f>C8/2.821</f>
        <v>0.90831369768751158</v>
      </c>
      <c r="I8">
        <f>D8/2.821</f>
        <v>0.72669266217653306</v>
      </c>
      <c r="J8">
        <f t="shared" ref="J8:L14" si="0">E8/2.821</f>
        <v>0.51306927368047905</v>
      </c>
      <c r="K8">
        <f t="shared" si="0"/>
        <v>0.30054097375275501</v>
      </c>
      <c r="L8">
        <f t="shared" si="0"/>
        <v>0.18798405895180087</v>
      </c>
    </row>
    <row r="9" spans="1:12" ht="17">
      <c r="B9" s="43"/>
      <c r="C9" s="13">
        <v>2.04732</v>
      </c>
      <c r="D9" s="14">
        <v>3.4571428571428573</v>
      </c>
      <c r="E9" s="14">
        <v>2.0256410256410255</v>
      </c>
      <c r="F9" s="11">
        <v>0.84615384615384615</v>
      </c>
      <c r="G9" s="11">
        <v>0.78888888888888886</v>
      </c>
      <c r="H9">
        <f t="shared" ref="H9:H16" si="1">C9/2.821</f>
        <v>0.72574264445232184</v>
      </c>
      <c r="I9">
        <f t="shared" ref="I9:I11" si="2">D9/2.821</f>
        <v>1.2255026079910871</v>
      </c>
      <c r="J9">
        <f t="shared" si="0"/>
        <v>0.71805779001808767</v>
      </c>
      <c r="K9">
        <f t="shared" si="0"/>
        <v>0.29994819076704932</v>
      </c>
      <c r="L9">
        <f t="shared" si="0"/>
        <v>0.27964866674544092</v>
      </c>
    </row>
    <row r="10" spans="1:12" ht="17">
      <c r="C10" s="13">
        <v>1.9601999999999997</v>
      </c>
      <c r="D10" s="14">
        <v>1.8235294117647058</v>
      </c>
      <c r="E10" s="14">
        <v>1.5333333333333334</v>
      </c>
      <c r="F10" s="11">
        <v>0.80487804878048785</v>
      </c>
      <c r="G10" s="11">
        <v>0.46969696969696972</v>
      </c>
      <c r="H10">
        <f t="shared" si="1"/>
        <v>0.69485997873094629</v>
      </c>
      <c r="I10">
        <f t="shared" si="2"/>
        <v>0.6464124111182934</v>
      </c>
      <c r="J10">
        <f t="shared" si="0"/>
        <v>0.54354247902635</v>
      </c>
      <c r="K10">
        <f t="shared" si="0"/>
        <v>0.28531657170524205</v>
      </c>
      <c r="L10">
        <f t="shared" si="0"/>
        <v>0.1665001665001665</v>
      </c>
    </row>
    <row r="11" spans="1:12" ht="17">
      <c r="C11" s="13">
        <v>2.0146499999999996</v>
      </c>
      <c r="D11" s="14">
        <v>1.8275862068965518</v>
      </c>
      <c r="E11" s="14">
        <v>4.0408163265306127</v>
      </c>
      <c r="F11" s="11">
        <v>0.76190476190476186</v>
      </c>
      <c r="G11" s="11">
        <v>0.45283018867924529</v>
      </c>
      <c r="H11">
        <f t="shared" si="1"/>
        <v>0.71416164480680588</v>
      </c>
      <c r="I11">
        <f t="shared" si="2"/>
        <v>0.64785048099842313</v>
      </c>
      <c r="J11">
        <f t="shared" si="0"/>
        <v>1.4324056457038683</v>
      </c>
      <c r="K11">
        <f t="shared" si="0"/>
        <v>0.2700832193919751</v>
      </c>
      <c r="L11">
        <f t="shared" si="0"/>
        <v>0.16052115869523051</v>
      </c>
    </row>
    <row r="12" spans="1:12" ht="17">
      <c r="C12" s="13">
        <v>2.5196470588235291</v>
      </c>
      <c r="D12" s="14"/>
      <c r="E12" s="14">
        <v>2.2222222222222223</v>
      </c>
      <c r="F12" s="13">
        <v>1.1176470588235294</v>
      </c>
      <c r="G12" s="13">
        <v>0.41509433962264153</v>
      </c>
      <c r="H12">
        <f t="shared" si="1"/>
        <v>0.89317513605938637</v>
      </c>
      <c r="J12">
        <f t="shared" si="0"/>
        <v>0.78774272322659422</v>
      </c>
      <c r="K12">
        <f t="shared" si="0"/>
        <v>0.39618825197572827</v>
      </c>
      <c r="L12">
        <f t="shared" si="0"/>
        <v>0.14714439547062796</v>
      </c>
    </row>
    <row r="13" spans="1:12" ht="17">
      <c r="C13" s="13">
        <v>2.5567826086956513</v>
      </c>
      <c r="D13" s="14"/>
      <c r="E13" s="14"/>
      <c r="F13" s="13">
        <v>0.84482758620689657</v>
      </c>
      <c r="G13" s="13">
        <v>0.3888888888888889</v>
      </c>
      <c r="H13">
        <f t="shared" si="1"/>
        <v>0.90633910269253848</v>
      </c>
      <c r="K13">
        <f t="shared" si="0"/>
        <v>0.29947805253700693</v>
      </c>
      <c r="L13">
        <f t="shared" si="0"/>
        <v>0.13785497656465398</v>
      </c>
    </row>
    <row r="14" spans="1:12" ht="17">
      <c r="C14" s="13">
        <v>2.885384615384615</v>
      </c>
      <c r="D14" s="14"/>
      <c r="E14" s="14"/>
      <c r="F14" s="13">
        <v>1.1818181818181819</v>
      </c>
      <c r="G14" s="13"/>
      <c r="H14">
        <f t="shared" si="1"/>
        <v>1.022823330515638</v>
      </c>
      <c r="K14">
        <f t="shared" si="0"/>
        <v>0.41893590280687054</v>
      </c>
    </row>
    <row r="15" spans="1:12" ht="17">
      <c r="C15" s="13">
        <v>4.568793103448276</v>
      </c>
      <c r="D15" s="14"/>
      <c r="E15" s="14"/>
      <c r="F15" s="13"/>
      <c r="G15" s="13"/>
      <c r="H15">
        <f t="shared" si="1"/>
        <v>1.6195650845261524</v>
      </c>
    </row>
    <row r="16" spans="1:12" ht="17">
      <c r="C16" s="13">
        <v>4.2722307692307684</v>
      </c>
      <c r="D16" s="14"/>
      <c r="E16" s="14"/>
      <c r="F16" s="13"/>
      <c r="G16" s="13"/>
      <c r="H16">
        <f t="shared" si="1"/>
        <v>1.5144384151828316</v>
      </c>
    </row>
    <row r="17" spans="4:12" ht="17">
      <c r="D17" s="14"/>
      <c r="E17" s="14"/>
      <c r="F17" s="13"/>
      <c r="G17" s="13"/>
      <c r="H17" s="44">
        <f>AVERAGE(H8:H16)</f>
        <v>0.99993544829490366</v>
      </c>
      <c r="I17" s="44">
        <f>AVERAGE(I8:I11)</f>
        <v>0.81161454057108418</v>
      </c>
      <c r="J17" s="44">
        <f>AVERAGE(J8:J12)</f>
        <v>0.79896358233107589</v>
      </c>
      <c r="K17" s="44">
        <f>AVERAGE(K8:K14)</f>
        <v>0.32435588041951818</v>
      </c>
      <c r="L17" s="44">
        <f>AVERAGE(L8:L13)</f>
        <v>0.17994223715465349</v>
      </c>
    </row>
    <row r="18" spans="4:12" ht="17">
      <c r="D18" s="14"/>
      <c r="E18" s="14"/>
      <c r="F18" s="13"/>
      <c r="G18" s="13"/>
      <c r="H18" s="43">
        <f>STDEV(H8:H16)</f>
        <v>0.34052349994475101</v>
      </c>
      <c r="I18" s="43">
        <f>STDEV(I8:I11)</f>
        <v>0.27846332407588786</v>
      </c>
      <c r="J18" s="43">
        <f>STDEV(J8:J12)</f>
        <v>0.3724567083202493</v>
      </c>
      <c r="K18" s="43">
        <f>STDEV(K8:K14)</f>
        <v>5.824753358433641E-2</v>
      </c>
      <c r="L18" s="43">
        <f>STDEV(L8:L13)</f>
        <v>5.1789857066162862E-2</v>
      </c>
    </row>
    <row r="19" spans="4:12" ht="18" thickBot="1">
      <c r="D19" s="17"/>
      <c r="E19" s="17"/>
      <c r="F19" s="19"/>
      <c r="G19" s="19"/>
      <c r="H19" s="44">
        <f>H18/SQRT(COUNT(H8:H16))</f>
        <v>0.113507833314917</v>
      </c>
      <c r="I19" s="44">
        <f>I18/SQRT(COUNT(I8:I11))</f>
        <v>0.13923166203794393</v>
      </c>
      <c r="J19" s="44">
        <f>J18/SQRT(COUNT(J8:J12))</f>
        <v>0.16656770369597779</v>
      </c>
      <c r="K19" s="44">
        <f>K18/SQRT(COUNT(K8:K14))</f>
        <v>2.2015498335290973E-2</v>
      </c>
      <c r="L19" s="44">
        <f>L18/SQRT(COUNT(L8:L13))</f>
        <v>2.1143120610628806E-2</v>
      </c>
    </row>
    <row r="20" spans="4:12" ht="17">
      <c r="D20" s="38">
        <f>AVERAGE(D8:D19)</f>
        <v>2.2895646189510286</v>
      </c>
      <c r="E20" s="38">
        <f>AVERAGE(E8:E19)</f>
        <v>2.2538762657559652</v>
      </c>
      <c r="F20" s="38">
        <f>AVERAGE(F8:F15)</f>
        <v>0.91500793866346086</v>
      </c>
      <c r="G20" s="38">
        <f>AVERAGE(G8:G15)</f>
        <v>0.50761705101327737</v>
      </c>
    </row>
    <row r="21" spans="4:12" ht="17">
      <c r="D21" s="39">
        <f>STDEV(D8:D19)</f>
        <v>0.78554503721808</v>
      </c>
      <c r="E21" s="39">
        <f>STDEV(E8:E19)</f>
        <v>1.050700374171424</v>
      </c>
      <c r="F21" s="39">
        <f>STDEV(F8:F15)</f>
        <v>0.16431629224141286</v>
      </c>
      <c r="G21" s="39">
        <f>STDEV(G8:G15)</f>
        <v>0.14609918678364597</v>
      </c>
    </row>
    <row r="22" spans="4:12" ht="18" thickBot="1">
      <c r="D22" s="41">
        <v>0.2601</v>
      </c>
      <c r="E22" s="41"/>
      <c r="F22" s="40">
        <v>2.1350000000000001E-4</v>
      </c>
      <c r="G22" s="40"/>
    </row>
    <row r="23" spans="4:12" ht="18" thickBot="1">
      <c r="D23" s="36" t="e">
        <f>D20/#REF!</f>
        <v>#REF!</v>
      </c>
      <c r="E23" s="36" t="e">
        <f>E20/#REF!</f>
        <v>#REF!</v>
      </c>
      <c r="F23" s="36" t="e">
        <f>F20/#REF!</f>
        <v>#REF!</v>
      </c>
      <c r="G23" s="36" t="e">
        <f>G20/#REF!</f>
        <v>#REF!</v>
      </c>
    </row>
  </sheetData>
  <mergeCells count="1">
    <mergeCell ref="D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Bravo Nunez, Maria</dc:creator>
  <cp:lastModifiedBy>María Angélica Bravo Núñez</cp:lastModifiedBy>
  <cp:lastPrinted>2020-06-07T18:54:45Z</cp:lastPrinted>
  <dcterms:created xsi:type="dcterms:W3CDTF">2019-11-30T15:54:36Z</dcterms:created>
  <dcterms:modified xsi:type="dcterms:W3CDTF">2020-06-07T18:54:46Z</dcterms:modified>
</cp:coreProperties>
</file>