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5"/>
  <workbookPr autoCompressPictures="0"/>
  <mc:AlternateContent xmlns:mc="http://schemas.openxmlformats.org/markup-compatibility/2006">
    <mc:Choice Requires="x15">
      <x15ac:absPath xmlns:x15ac="http://schemas.microsoft.com/office/spreadsheetml/2010/11/ac" url="/Users/gallie/Desktop/"/>
    </mc:Choice>
  </mc:AlternateContent>
  <xr:revisionPtr revIDLastSave="0" documentId="8_{5695A167-7A71-674B-89B1-045B89B7044F}" xr6:coauthVersionLast="36" xr6:coauthVersionMax="36" xr10:uidLastSave="{00000000-0000-0000-0000-000000000000}"/>
  <bookViews>
    <workbookView xWindow="3420" yWindow="460" windowWidth="25600" windowHeight="16060" activeTab="7" xr2:uid="{00000000-000D-0000-FFFF-FFFF00000000}"/>
  </bookViews>
  <sheets>
    <sheet name="raw_block1_T0" sheetId="2" r:id="rId1"/>
    <sheet name="raw_block2_T0" sheetId="7" r:id="rId2"/>
    <sheet name="raw_block3_T0" sheetId="11" r:id="rId3"/>
    <sheet name="raw_block1_T24" sheetId="3" r:id="rId4"/>
    <sheet name="raw_block2_T24" sheetId="10" r:id="rId5"/>
    <sheet name="raw_block3_T24" sheetId="12" r:id="rId6"/>
    <sheet name="raw_block3_T24_GA" sheetId="13" r:id="rId7"/>
    <sheet name="fitness_calcs" sheetId="6" r:id="rId8"/>
  </sheets>
  <definedNames>
    <definedName name="_xlnm.Print_Titles" localSheetId="1">raw_block2_T0!$5:$5</definedName>
    <definedName name="_xlnm.Print_Titles" localSheetId="4">raw_block2_T24!$5:$5</definedName>
  </definedNames>
  <calcPr calcId="18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1" i="13" l="1"/>
  <c r="M40" i="13"/>
  <c r="L40" i="13"/>
  <c r="K40" i="13"/>
  <c r="J40" i="13"/>
  <c r="J39" i="13"/>
  <c r="M38" i="13"/>
  <c r="L38" i="13"/>
  <c r="K38" i="13"/>
  <c r="J38" i="13"/>
  <c r="J37" i="13"/>
  <c r="M36" i="13"/>
  <c r="L36" i="13"/>
  <c r="K36" i="13"/>
  <c r="J36" i="13"/>
  <c r="J35" i="13"/>
  <c r="M34" i="13"/>
  <c r="L34" i="13"/>
  <c r="K34" i="13"/>
  <c r="J34" i="13"/>
  <c r="J33" i="13"/>
  <c r="M32" i="13"/>
  <c r="L32" i="13"/>
  <c r="K32" i="13"/>
  <c r="J32" i="13"/>
  <c r="J31" i="13"/>
  <c r="M30" i="13"/>
  <c r="L30" i="13"/>
  <c r="K30" i="13"/>
  <c r="J30" i="13"/>
  <c r="J29" i="13"/>
  <c r="M28" i="13"/>
  <c r="L28" i="13"/>
  <c r="K28" i="13"/>
  <c r="J28" i="13"/>
  <c r="J27" i="13"/>
  <c r="M26" i="13"/>
  <c r="L26" i="13"/>
  <c r="K26" i="13"/>
  <c r="J26" i="13"/>
  <c r="J25" i="13"/>
  <c r="M24" i="13"/>
  <c r="L24" i="13"/>
  <c r="K24" i="13"/>
  <c r="J24" i="13"/>
  <c r="J23" i="13"/>
  <c r="M22" i="13"/>
  <c r="L22" i="13"/>
  <c r="K22" i="13"/>
  <c r="J22" i="13"/>
  <c r="J21" i="13"/>
  <c r="M20" i="13"/>
  <c r="L20" i="13"/>
  <c r="K20" i="13"/>
  <c r="J20" i="13"/>
  <c r="J19" i="13"/>
  <c r="M18" i="13"/>
  <c r="L18" i="13"/>
  <c r="K18" i="13"/>
  <c r="J18" i="13"/>
  <c r="J17" i="13"/>
  <c r="M16" i="13"/>
  <c r="L16" i="13"/>
  <c r="K16" i="13"/>
  <c r="J16" i="13"/>
  <c r="J15" i="13"/>
  <c r="M14" i="13"/>
  <c r="L14" i="13"/>
  <c r="K14" i="13"/>
  <c r="J14" i="13"/>
  <c r="J13" i="13"/>
  <c r="M12" i="13"/>
  <c r="L12" i="13"/>
  <c r="K12" i="13"/>
  <c r="J12" i="13"/>
  <c r="J11" i="13"/>
  <c r="M10" i="13"/>
  <c r="L10" i="13"/>
  <c r="K10" i="13"/>
  <c r="J10" i="13"/>
  <c r="J9" i="13"/>
  <c r="M8" i="13"/>
  <c r="L8" i="13"/>
  <c r="K8" i="13"/>
  <c r="J8" i="13"/>
  <c r="J7" i="13"/>
  <c r="M6" i="13"/>
  <c r="L6" i="13"/>
  <c r="K6" i="13"/>
  <c r="J6" i="13"/>
  <c r="J174" i="6" l="1"/>
  <c r="J173" i="6"/>
  <c r="J172" i="6"/>
  <c r="L172" i="6" s="1"/>
  <c r="J171" i="6"/>
  <c r="J170" i="6"/>
  <c r="J169" i="6"/>
  <c r="I174" i="6"/>
  <c r="I173" i="6"/>
  <c r="I172" i="6"/>
  <c r="I171" i="6"/>
  <c r="I170" i="6"/>
  <c r="I169" i="6"/>
  <c r="F174" i="6"/>
  <c r="F173" i="6"/>
  <c r="L173" i="6" s="1"/>
  <c r="F172" i="6"/>
  <c r="F171" i="6"/>
  <c r="L171" i="6" s="1"/>
  <c r="F170" i="6"/>
  <c r="F169" i="6"/>
  <c r="L169" i="6" s="1"/>
  <c r="E174" i="6"/>
  <c r="E173" i="6"/>
  <c r="E172" i="6"/>
  <c r="E171" i="6"/>
  <c r="E170" i="6"/>
  <c r="E169" i="6"/>
  <c r="J163" i="6"/>
  <c r="J162" i="6"/>
  <c r="J161" i="6"/>
  <c r="J160" i="6"/>
  <c r="J159" i="6"/>
  <c r="J158" i="6"/>
  <c r="I163" i="6"/>
  <c r="I162" i="6"/>
  <c r="I161" i="6"/>
  <c r="I160" i="6"/>
  <c r="I159" i="6"/>
  <c r="I158" i="6"/>
  <c r="F163" i="6"/>
  <c r="F162" i="6"/>
  <c r="F161" i="6"/>
  <c r="F160" i="6"/>
  <c r="L160" i="6" s="1"/>
  <c r="F159" i="6"/>
  <c r="F158" i="6"/>
  <c r="E163" i="6"/>
  <c r="E162" i="6"/>
  <c r="K162" i="6" s="1"/>
  <c r="E161" i="6"/>
  <c r="E160" i="6"/>
  <c r="E159" i="6"/>
  <c r="E158" i="6"/>
  <c r="K159" i="6"/>
  <c r="L163" i="6"/>
  <c r="J152" i="6"/>
  <c r="L152" i="6" s="1"/>
  <c r="I152" i="6"/>
  <c r="J151" i="6"/>
  <c r="I151" i="6"/>
  <c r="J150" i="6"/>
  <c r="I150" i="6"/>
  <c r="J149" i="6"/>
  <c r="I149" i="6"/>
  <c r="J148" i="6"/>
  <c r="I148" i="6"/>
  <c r="J147" i="6"/>
  <c r="I147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K174" i="6"/>
  <c r="L174" i="6"/>
  <c r="K173" i="6"/>
  <c r="K172" i="6"/>
  <c r="K171" i="6"/>
  <c r="L170" i="6"/>
  <c r="K170" i="6"/>
  <c r="K163" i="6"/>
  <c r="L162" i="6"/>
  <c r="L161" i="6"/>
  <c r="K161" i="6"/>
  <c r="K160" i="6"/>
  <c r="L159" i="6"/>
  <c r="L158" i="6"/>
  <c r="K158" i="6"/>
  <c r="K152" i="6"/>
  <c r="K151" i="6"/>
  <c r="L150" i="6"/>
  <c r="K150" i="6"/>
  <c r="L149" i="6"/>
  <c r="K149" i="6"/>
  <c r="K148" i="6"/>
  <c r="L147" i="6"/>
  <c r="K147" i="6"/>
  <c r="M41" i="12"/>
  <c r="P40" i="12"/>
  <c r="O40" i="12"/>
  <c r="N40" i="12"/>
  <c r="M40" i="12"/>
  <c r="M39" i="12"/>
  <c r="P38" i="12"/>
  <c r="O38" i="12"/>
  <c r="N38" i="12"/>
  <c r="M38" i="12"/>
  <c r="M37" i="12"/>
  <c r="P36" i="12"/>
  <c r="O36" i="12"/>
  <c r="N36" i="12"/>
  <c r="M36" i="12"/>
  <c r="M35" i="12"/>
  <c r="P34" i="12"/>
  <c r="O34" i="12"/>
  <c r="N34" i="12"/>
  <c r="M34" i="12"/>
  <c r="M33" i="12"/>
  <c r="P32" i="12"/>
  <c r="O32" i="12"/>
  <c r="N32" i="12"/>
  <c r="M32" i="12"/>
  <c r="M31" i="12"/>
  <c r="P30" i="12"/>
  <c r="O30" i="12"/>
  <c r="N30" i="12"/>
  <c r="M30" i="12"/>
  <c r="M29" i="12"/>
  <c r="P28" i="12"/>
  <c r="O28" i="12"/>
  <c r="N28" i="12"/>
  <c r="M28" i="12"/>
  <c r="M27" i="12"/>
  <c r="P26" i="12"/>
  <c r="O26" i="12"/>
  <c r="N26" i="12"/>
  <c r="M26" i="12"/>
  <c r="M25" i="12"/>
  <c r="P24" i="12"/>
  <c r="O24" i="12"/>
  <c r="N24" i="12"/>
  <c r="M24" i="12"/>
  <c r="M23" i="12"/>
  <c r="P22" i="12"/>
  <c r="O22" i="12"/>
  <c r="N22" i="12"/>
  <c r="M22" i="12"/>
  <c r="M21" i="12"/>
  <c r="P20" i="12"/>
  <c r="O20" i="12"/>
  <c r="N20" i="12"/>
  <c r="M20" i="12"/>
  <c r="M19" i="12"/>
  <c r="P18" i="12"/>
  <c r="O18" i="12"/>
  <c r="N18" i="12"/>
  <c r="M18" i="12"/>
  <c r="M17" i="12"/>
  <c r="P16" i="12"/>
  <c r="O16" i="12"/>
  <c r="N16" i="12"/>
  <c r="M16" i="12"/>
  <c r="M15" i="12"/>
  <c r="P14" i="12"/>
  <c r="O14" i="12"/>
  <c r="N14" i="12"/>
  <c r="M14" i="12"/>
  <c r="M13" i="12"/>
  <c r="P12" i="12"/>
  <c r="O12" i="12"/>
  <c r="N12" i="12"/>
  <c r="M12" i="12"/>
  <c r="M11" i="12"/>
  <c r="P10" i="12"/>
  <c r="O10" i="12"/>
  <c r="N10" i="12"/>
  <c r="M10" i="12"/>
  <c r="M9" i="12"/>
  <c r="P8" i="12"/>
  <c r="O8" i="12"/>
  <c r="N8" i="12"/>
  <c r="M8" i="12"/>
  <c r="M7" i="12"/>
  <c r="P6" i="12"/>
  <c r="O6" i="12"/>
  <c r="N6" i="12"/>
  <c r="M6" i="12"/>
  <c r="N8" i="11"/>
  <c r="O8" i="11"/>
  <c r="M8" i="11"/>
  <c r="K169" i="6" l="1"/>
  <c r="M169" i="6" s="1"/>
  <c r="L148" i="6"/>
  <c r="M148" i="6" s="1"/>
  <c r="L151" i="6"/>
  <c r="M151" i="6" s="1"/>
  <c r="M172" i="6"/>
  <c r="N172" i="6" s="1"/>
  <c r="M174" i="6"/>
  <c r="M159" i="6"/>
  <c r="M170" i="6"/>
  <c r="M171" i="6"/>
  <c r="M173" i="6"/>
  <c r="M158" i="6"/>
  <c r="M160" i="6"/>
  <c r="M161" i="6"/>
  <c r="M162" i="6"/>
  <c r="M163" i="6"/>
  <c r="M147" i="6"/>
  <c r="M149" i="6"/>
  <c r="M150" i="6"/>
  <c r="M152" i="6"/>
  <c r="M41" i="11"/>
  <c r="P40" i="11"/>
  <c r="O40" i="11"/>
  <c r="N40" i="11"/>
  <c r="M40" i="11"/>
  <c r="M39" i="11"/>
  <c r="P38" i="11"/>
  <c r="O38" i="11"/>
  <c r="N38" i="11"/>
  <c r="M38" i="11"/>
  <c r="M37" i="11"/>
  <c r="P36" i="11"/>
  <c r="O36" i="11"/>
  <c r="N36" i="11"/>
  <c r="M36" i="11"/>
  <c r="M35" i="11"/>
  <c r="P34" i="11"/>
  <c r="O34" i="11"/>
  <c r="N34" i="11"/>
  <c r="M34" i="11"/>
  <c r="M33" i="11"/>
  <c r="P32" i="11"/>
  <c r="O32" i="11"/>
  <c r="N32" i="11"/>
  <c r="M32" i="11"/>
  <c r="M31" i="11"/>
  <c r="P30" i="11"/>
  <c r="O30" i="11"/>
  <c r="N30" i="11"/>
  <c r="M30" i="11"/>
  <c r="M29" i="11"/>
  <c r="P28" i="11"/>
  <c r="O28" i="11"/>
  <c r="N28" i="11"/>
  <c r="M28" i="11"/>
  <c r="M27" i="11"/>
  <c r="P26" i="11"/>
  <c r="O26" i="11"/>
  <c r="N26" i="11"/>
  <c r="M26" i="11"/>
  <c r="M25" i="11"/>
  <c r="P24" i="11"/>
  <c r="O24" i="11"/>
  <c r="N24" i="11"/>
  <c r="M24" i="11"/>
  <c r="M23" i="11"/>
  <c r="P22" i="11"/>
  <c r="O22" i="11"/>
  <c r="N22" i="11"/>
  <c r="M22" i="11"/>
  <c r="M21" i="11"/>
  <c r="P20" i="11"/>
  <c r="O20" i="11"/>
  <c r="N20" i="11"/>
  <c r="M20" i="11"/>
  <c r="M19" i="11"/>
  <c r="P18" i="11"/>
  <c r="O18" i="11"/>
  <c r="N18" i="11"/>
  <c r="M18" i="11"/>
  <c r="M17" i="11"/>
  <c r="P16" i="11"/>
  <c r="O16" i="11"/>
  <c r="N16" i="11"/>
  <c r="M16" i="11"/>
  <c r="M15" i="11"/>
  <c r="P14" i="11"/>
  <c r="O14" i="11"/>
  <c r="N14" i="11"/>
  <c r="M14" i="11"/>
  <c r="M13" i="11"/>
  <c r="P12" i="11"/>
  <c r="O12" i="11"/>
  <c r="N12" i="11"/>
  <c r="M12" i="11"/>
  <c r="M11" i="11"/>
  <c r="P10" i="11"/>
  <c r="O10" i="11"/>
  <c r="N10" i="11"/>
  <c r="M10" i="11"/>
  <c r="M9" i="11"/>
  <c r="P8" i="11"/>
  <c r="M7" i="11"/>
  <c r="P6" i="11"/>
  <c r="O6" i="11"/>
  <c r="N6" i="11"/>
  <c r="M6" i="11"/>
  <c r="O172" i="6" l="1"/>
  <c r="N169" i="6"/>
  <c r="Q169" i="6"/>
  <c r="P169" i="6"/>
  <c r="O169" i="6"/>
  <c r="O161" i="6"/>
  <c r="N161" i="6"/>
  <c r="N158" i="6"/>
  <c r="Q158" i="6"/>
  <c r="P158" i="6"/>
  <c r="O158" i="6"/>
  <c r="O150" i="6"/>
  <c r="N150" i="6"/>
  <c r="N147" i="6"/>
  <c r="Q147" i="6"/>
  <c r="P147" i="6"/>
  <c r="O147" i="6"/>
  <c r="M6" i="7"/>
  <c r="N6" i="7"/>
  <c r="E9" i="6" s="1"/>
  <c r="O6" i="7"/>
  <c r="P6" i="7"/>
  <c r="F141" i="6"/>
  <c r="F140" i="6"/>
  <c r="F139" i="6"/>
  <c r="O20" i="7"/>
  <c r="F31" i="6" s="1"/>
  <c r="I42" i="6"/>
  <c r="J63" i="6"/>
  <c r="I98" i="6"/>
  <c r="L56" i="3"/>
  <c r="J94" i="6" s="1"/>
  <c r="F107" i="6"/>
  <c r="E107" i="6"/>
  <c r="F118" i="6"/>
  <c r="E117" i="6"/>
  <c r="K70" i="3"/>
  <c r="I116" i="6"/>
  <c r="L72" i="3"/>
  <c r="J125" i="6"/>
  <c r="K78" i="3"/>
  <c r="I136" i="6"/>
  <c r="K60" i="3"/>
  <c r="I104" i="6" s="1"/>
  <c r="E141" i="6"/>
  <c r="E140" i="6"/>
  <c r="E139" i="6"/>
  <c r="F130" i="6"/>
  <c r="F129" i="6"/>
  <c r="F128" i="6"/>
  <c r="E130" i="6"/>
  <c r="E129" i="6"/>
  <c r="E128" i="6"/>
  <c r="F119" i="6"/>
  <c r="F117" i="6"/>
  <c r="E119" i="6"/>
  <c r="E118" i="6"/>
  <c r="F109" i="6"/>
  <c r="F108" i="6"/>
  <c r="E109" i="6"/>
  <c r="E108" i="6"/>
  <c r="O54" i="7"/>
  <c r="F96" i="6"/>
  <c r="N52" i="7"/>
  <c r="E87" i="6"/>
  <c r="O46" i="7"/>
  <c r="F76" i="6"/>
  <c r="O38" i="7"/>
  <c r="F64" i="6"/>
  <c r="O36" i="7"/>
  <c r="F63" i="6"/>
  <c r="N36" i="7"/>
  <c r="E63" i="6" s="1"/>
  <c r="O30" i="7"/>
  <c r="F52" i="6"/>
  <c r="N28" i="7"/>
  <c r="E43" i="6"/>
  <c r="O22" i="7"/>
  <c r="F32" i="6" s="1"/>
  <c r="N20" i="7"/>
  <c r="E31" i="6"/>
  <c r="O14" i="7"/>
  <c r="F20" i="6"/>
  <c r="N12" i="7"/>
  <c r="E19" i="6" s="1"/>
  <c r="L8" i="3"/>
  <c r="J7" i="6"/>
  <c r="K6" i="3"/>
  <c r="I6" i="6"/>
  <c r="F9" i="6"/>
  <c r="M82" i="10"/>
  <c r="L82" i="10"/>
  <c r="J141" i="6" s="1"/>
  <c r="L141" i="6" s="1"/>
  <c r="I141" i="6"/>
  <c r="K141" i="6" s="1"/>
  <c r="K82" i="10"/>
  <c r="M80" i="10"/>
  <c r="L80" i="10"/>
  <c r="J140" i="6" s="1"/>
  <c r="L140" i="6" s="1"/>
  <c r="K80" i="10"/>
  <c r="I140" i="6"/>
  <c r="M78" i="10"/>
  <c r="L78" i="10"/>
  <c r="J139" i="6" s="1"/>
  <c r="L139" i="6" s="1"/>
  <c r="M139" i="6" s="1"/>
  <c r="K78" i="10"/>
  <c r="I139" i="6" s="1"/>
  <c r="K139" i="6" s="1"/>
  <c r="M76" i="10"/>
  <c r="L76" i="10"/>
  <c r="J130" i="6" s="1"/>
  <c r="K76" i="10"/>
  <c r="I130" i="6"/>
  <c r="K130" i="6"/>
  <c r="M74" i="10"/>
  <c r="L74" i="10"/>
  <c r="J129" i="6"/>
  <c r="L129" i="6"/>
  <c r="K74" i="10"/>
  <c r="I129" i="6" s="1"/>
  <c r="K129" i="6" s="1"/>
  <c r="M129" i="6" s="1"/>
  <c r="M72" i="10"/>
  <c r="L72" i="10"/>
  <c r="J128" i="6"/>
  <c r="L128" i="6" s="1"/>
  <c r="M128" i="6" s="1"/>
  <c r="I128" i="6"/>
  <c r="K128" i="6"/>
  <c r="K72" i="10"/>
  <c r="M70" i="10"/>
  <c r="L70" i="10"/>
  <c r="J119" i="6"/>
  <c r="L119" i="6" s="1"/>
  <c r="K70" i="10"/>
  <c r="I119" i="6"/>
  <c r="K119" i="6" s="1"/>
  <c r="M119" i="6" s="1"/>
  <c r="M68" i="10"/>
  <c r="L68" i="10"/>
  <c r="J118" i="6" s="1"/>
  <c r="L118" i="6" s="1"/>
  <c r="M118" i="6" s="1"/>
  <c r="K68" i="10"/>
  <c r="I118" i="6" s="1"/>
  <c r="K118" i="6" s="1"/>
  <c r="M66" i="10"/>
  <c r="L66" i="10"/>
  <c r="J117" i="6" s="1"/>
  <c r="L117" i="6" s="1"/>
  <c r="K66" i="10"/>
  <c r="I117" i="6" s="1"/>
  <c r="K117" i="6" s="1"/>
  <c r="M64" i="10"/>
  <c r="L64" i="10"/>
  <c r="J109" i="6"/>
  <c r="L109" i="6"/>
  <c r="K64" i="10"/>
  <c r="I109" i="6" s="1"/>
  <c r="K109" i="6" s="1"/>
  <c r="M62" i="10"/>
  <c r="L62" i="10"/>
  <c r="J108" i="6" s="1"/>
  <c r="L108" i="6"/>
  <c r="K62" i="10"/>
  <c r="I108" i="6" s="1"/>
  <c r="K108" i="6" s="1"/>
  <c r="M60" i="10"/>
  <c r="L60" i="10"/>
  <c r="J107" i="6" s="1"/>
  <c r="L107" i="6" s="1"/>
  <c r="K60" i="10"/>
  <c r="I107" i="6" s="1"/>
  <c r="K107" i="6" s="1"/>
  <c r="M58" i="10"/>
  <c r="L58" i="10"/>
  <c r="J98" i="6" s="1"/>
  <c r="L98" i="6" s="1"/>
  <c r="M98" i="6" s="1"/>
  <c r="K58" i="10"/>
  <c r="M56" i="10"/>
  <c r="L56" i="10"/>
  <c r="J97" i="6" s="1"/>
  <c r="L97" i="6" s="1"/>
  <c r="K56" i="10"/>
  <c r="I97" i="6" s="1"/>
  <c r="M54" i="10"/>
  <c r="L54" i="10"/>
  <c r="J96" i="6" s="1"/>
  <c r="L96" i="6" s="1"/>
  <c r="K54" i="10"/>
  <c r="I96" i="6"/>
  <c r="M52" i="10"/>
  <c r="L52" i="10"/>
  <c r="J87" i="6"/>
  <c r="K52" i="10"/>
  <c r="I87" i="6" s="1"/>
  <c r="M50" i="10"/>
  <c r="L50" i="10"/>
  <c r="J86" i="6" s="1"/>
  <c r="L86" i="6" s="1"/>
  <c r="M86" i="6" s="1"/>
  <c r="K50" i="10"/>
  <c r="I86" i="6"/>
  <c r="M48" i="10"/>
  <c r="L48" i="10"/>
  <c r="J85" i="6" s="1"/>
  <c r="K48" i="10"/>
  <c r="I85" i="6"/>
  <c r="M46" i="10"/>
  <c r="L46" i="10"/>
  <c r="J76" i="6"/>
  <c r="L76" i="6"/>
  <c r="K46" i="10"/>
  <c r="I76" i="6" s="1"/>
  <c r="M44" i="10"/>
  <c r="L44" i="10"/>
  <c r="J75" i="6" s="1"/>
  <c r="K44" i="10"/>
  <c r="I75" i="6" s="1"/>
  <c r="M42" i="10"/>
  <c r="L42" i="10"/>
  <c r="J74" i="6"/>
  <c r="K42" i="10"/>
  <c r="I74" i="6" s="1"/>
  <c r="M40" i="10"/>
  <c r="L40" i="10"/>
  <c r="J65" i="6"/>
  <c r="K40" i="10"/>
  <c r="I65" i="6" s="1"/>
  <c r="M38" i="10"/>
  <c r="L38" i="10"/>
  <c r="J64" i="6" s="1"/>
  <c r="L64" i="6" s="1"/>
  <c r="K38" i="10"/>
  <c r="I64" i="6"/>
  <c r="M36" i="10"/>
  <c r="L36" i="10"/>
  <c r="K36" i="10"/>
  <c r="I63" i="6"/>
  <c r="K63" i="6" s="1"/>
  <c r="M34" i="10"/>
  <c r="L34" i="10"/>
  <c r="J54" i="6"/>
  <c r="K34" i="10"/>
  <c r="I54" i="6" s="1"/>
  <c r="M32" i="10"/>
  <c r="L32" i="10"/>
  <c r="J53" i="6" s="1"/>
  <c r="K32" i="10"/>
  <c r="I53" i="6"/>
  <c r="M30" i="10"/>
  <c r="L30" i="10"/>
  <c r="J52" i="6" s="1"/>
  <c r="L52" i="6"/>
  <c r="K30" i="10"/>
  <c r="I52" i="6" s="1"/>
  <c r="M28" i="10"/>
  <c r="L28" i="10"/>
  <c r="J43" i="6" s="1"/>
  <c r="K28" i="10"/>
  <c r="I43" i="6" s="1"/>
  <c r="M26" i="10"/>
  <c r="L26" i="10"/>
  <c r="J42" i="6" s="1"/>
  <c r="L42" i="6" s="1"/>
  <c r="K26" i="10"/>
  <c r="M24" i="10"/>
  <c r="L24" i="10"/>
  <c r="J41" i="6" s="1"/>
  <c r="L41" i="6" s="1"/>
  <c r="M41" i="6" s="1"/>
  <c r="K24" i="10"/>
  <c r="I41" i="6" s="1"/>
  <c r="M22" i="10"/>
  <c r="L22" i="10"/>
  <c r="J32" i="6" s="1"/>
  <c r="L32" i="6" s="1"/>
  <c r="K22" i="10"/>
  <c r="I32" i="6"/>
  <c r="M20" i="10"/>
  <c r="L20" i="10"/>
  <c r="J31" i="6" s="1"/>
  <c r="K20" i="10"/>
  <c r="I31" i="6"/>
  <c r="K31" i="6" s="1"/>
  <c r="M18" i="10"/>
  <c r="L18" i="10"/>
  <c r="J30" i="6" s="1"/>
  <c r="L30" i="6" s="1"/>
  <c r="K18" i="10"/>
  <c r="I30" i="6" s="1"/>
  <c r="M16" i="10"/>
  <c r="L16" i="10"/>
  <c r="J21" i="6" s="1"/>
  <c r="K16" i="10"/>
  <c r="I21" i="6"/>
  <c r="M14" i="10"/>
  <c r="L14" i="10"/>
  <c r="J20" i="6" s="1"/>
  <c r="L20" i="6" s="1"/>
  <c r="M20" i="6" s="1"/>
  <c r="K14" i="10"/>
  <c r="I20" i="6" s="1"/>
  <c r="M12" i="10"/>
  <c r="L12" i="10"/>
  <c r="J19" i="6" s="1"/>
  <c r="L19" i="6" s="1"/>
  <c r="M19" i="6" s="1"/>
  <c r="K12" i="10"/>
  <c r="I19" i="6" s="1"/>
  <c r="K19" i="6"/>
  <c r="M10" i="10"/>
  <c r="L10" i="10"/>
  <c r="J11" i="6" s="1"/>
  <c r="K10" i="10"/>
  <c r="I11" i="6" s="1"/>
  <c r="M8" i="10"/>
  <c r="L8" i="10"/>
  <c r="J10" i="6" s="1"/>
  <c r="L10" i="6" s="1"/>
  <c r="O8" i="7"/>
  <c r="F10" i="6"/>
  <c r="K8" i="10"/>
  <c r="I10" i="6"/>
  <c r="M6" i="10"/>
  <c r="L6" i="10"/>
  <c r="J9" i="6" s="1"/>
  <c r="L9" i="6"/>
  <c r="K6" i="10"/>
  <c r="I9" i="6" s="1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74" i="10"/>
  <c r="J75" i="10"/>
  <c r="J76" i="10"/>
  <c r="J77" i="10"/>
  <c r="J78" i="10"/>
  <c r="J79" i="10"/>
  <c r="J80" i="10"/>
  <c r="J81" i="10"/>
  <c r="J82" i="10"/>
  <c r="J83" i="10"/>
  <c r="N10" i="7"/>
  <c r="E11" i="6" s="1"/>
  <c r="M82" i="3"/>
  <c r="L82" i="3"/>
  <c r="J138" i="6" s="1"/>
  <c r="K82" i="3"/>
  <c r="I138" i="6" s="1"/>
  <c r="K138" i="6" s="1"/>
  <c r="M80" i="3"/>
  <c r="L80" i="3"/>
  <c r="J137" i="6"/>
  <c r="K80" i="3"/>
  <c r="I137" i="6" s="1"/>
  <c r="M78" i="3"/>
  <c r="L78" i="3"/>
  <c r="J136" i="6" s="1"/>
  <c r="M76" i="3"/>
  <c r="L76" i="3"/>
  <c r="J127" i="6"/>
  <c r="K76" i="3"/>
  <c r="I127" i="6"/>
  <c r="M74" i="3"/>
  <c r="L74" i="3"/>
  <c r="J126" i="6"/>
  <c r="K74" i="3"/>
  <c r="I126" i="6"/>
  <c r="M72" i="3"/>
  <c r="K72" i="3"/>
  <c r="I125" i="6" s="1"/>
  <c r="K136" i="6"/>
  <c r="M70" i="3"/>
  <c r="L70" i="3"/>
  <c r="J116" i="6"/>
  <c r="M68" i="3"/>
  <c r="L68" i="3"/>
  <c r="J115" i="6" s="1"/>
  <c r="L115" i="6" s="1"/>
  <c r="M115" i="6" s="1"/>
  <c r="K68" i="3"/>
  <c r="I115" i="6" s="1"/>
  <c r="M66" i="3"/>
  <c r="L66" i="3"/>
  <c r="J114" i="6"/>
  <c r="K66" i="3"/>
  <c r="I114" i="6" s="1"/>
  <c r="K114" i="6" s="1"/>
  <c r="M64" i="3"/>
  <c r="L64" i="3"/>
  <c r="J106" i="6"/>
  <c r="K64" i="3"/>
  <c r="I106" i="6" s="1"/>
  <c r="M62" i="3"/>
  <c r="L62" i="3"/>
  <c r="J105" i="6"/>
  <c r="K62" i="3"/>
  <c r="I105" i="6" s="1"/>
  <c r="M60" i="3"/>
  <c r="L60" i="3"/>
  <c r="J104" i="6" s="1"/>
  <c r="M58" i="3"/>
  <c r="L58" i="3"/>
  <c r="J95" i="6" s="1"/>
  <c r="K58" i="3"/>
  <c r="I95" i="6" s="1"/>
  <c r="K95" i="6" s="1"/>
  <c r="M56" i="3"/>
  <c r="K56" i="3"/>
  <c r="I94" i="6" s="1"/>
  <c r="M54" i="3"/>
  <c r="L54" i="3"/>
  <c r="J93" i="6" s="1"/>
  <c r="K54" i="3"/>
  <c r="I93" i="6"/>
  <c r="M52" i="3"/>
  <c r="L52" i="3"/>
  <c r="J84" i="6"/>
  <c r="K52" i="3"/>
  <c r="I84" i="6" s="1"/>
  <c r="M50" i="3"/>
  <c r="L50" i="3"/>
  <c r="J83" i="6"/>
  <c r="K50" i="3"/>
  <c r="I83" i="6" s="1"/>
  <c r="K83" i="6" s="1"/>
  <c r="M48" i="3"/>
  <c r="L48" i="3"/>
  <c r="J82" i="6" s="1"/>
  <c r="K48" i="3"/>
  <c r="I82" i="6"/>
  <c r="M46" i="3"/>
  <c r="L46" i="3"/>
  <c r="J73" i="6" s="1"/>
  <c r="K46" i="3"/>
  <c r="I73" i="6"/>
  <c r="M44" i="3"/>
  <c r="L44" i="3"/>
  <c r="J72" i="6" s="1"/>
  <c r="K44" i="3"/>
  <c r="I72" i="6" s="1"/>
  <c r="M42" i="3"/>
  <c r="L42" i="3"/>
  <c r="J71" i="6"/>
  <c r="K42" i="3"/>
  <c r="I71" i="6"/>
  <c r="M40" i="3"/>
  <c r="L40" i="3"/>
  <c r="J62" i="6"/>
  <c r="K40" i="3"/>
  <c r="I62" i="6"/>
  <c r="M38" i="3"/>
  <c r="L38" i="3"/>
  <c r="J61" i="6"/>
  <c r="K38" i="3"/>
  <c r="I61" i="6" s="1"/>
  <c r="M36" i="3"/>
  <c r="L36" i="3"/>
  <c r="J60" i="6"/>
  <c r="K36" i="3"/>
  <c r="I60" i="6" s="1"/>
  <c r="K60" i="6" s="1"/>
  <c r="M34" i="3"/>
  <c r="L34" i="3"/>
  <c r="J51" i="6"/>
  <c r="K34" i="3"/>
  <c r="I51" i="6" s="1"/>
  <c r="K51" i="6" s="1"/>
  <c r="M51" i="6" s="1"/>
  <c r="M32" i="3"/>
  <c r="L32" i="3"/>
  <c r="J50" i="6" s="1"/>
  <c r="K32" i="3"/>
  <c r="I50" i="6" s="1"/>
  <c r="K50" i="6" s="1"/>
  <c r="M50" i="6" s="1"/>
  <c r="P49" i="6" s="1"/>
  <c r="V8" i="6" s="1"/>
  <c r="M30" i="3"/>
  <c r="L30" i="3"/>
  <c r="J49" i="6"/>
  <c r="K30" i="3"/>
  <c r="I49" i="6" s="1"/>
  <c r="M28" i="3"/>
  <c r="L28" i="3"/>
  <c r="J40" i="6" s="1"/>
  <c r="L40" i="6" s="1"/>
  <c r="K28" i="3"/>
  <c r="I40" i="6" s="1"/>
  <c r="M26" i="3"/>
  <c r="L26" i="3"/>
  <c r="J39" i="6"/>
  <c r="K26" i="3"/>
  <c r="I39" i="6"/>
  <c r="M24" i="3"/>
  <c r="L24" i="3"/>
  <c r="J38" i="6" s="1"/>
  <c r="K24" i="3"/>
  <c r="I38" i="6"/>
  <c r="M22" i="3"/>
  <c r="L22" i="3"/>
  <c r="J29" i="6"/>
  <c r="K22" i="3"/>
  <c r="I29" i="6"/>
  <c r="M20" i="3"/>
  <c r="L20" i="3"/>
  <c r="J28" i="6"/>
  <c r="K20" i="3"/>
  <c r="I28" i="6" s="1"/>
  <c r="M18" i="3"/>
  <c r="L18" i="3"/>
  <c r="J27" i="6"/>
  <c r="K18" i="3"/>
  <c r="I27" i="6" s="1"/>
  <c r="K27" i="6" s="1"/>
  <c r="M16" i="3"/>
  <c r="L16" i="3"/>
  <c r="J18" i="6"/>
  <c r="K16" i="3"/>
  <c r="I18" i="6" s="1"/>
  <c r="M14" i="3"/>
  <c r="L14" i="3"/>
  <c r="J17" i="6"/>
  <c r="K14" i="3"/>
  <c r="I17" i="6" s="1"/>
  <c r="M12" i="3"/>
  <c r="L12" i="3"/>
  <c r="J16" i="6" s="1"/>
  <c r="K12" i="3"/>
  <c r="I16" i="6"/>
  <c r="M10" i="3"/>
  <c r="L10" i="3"/>
  <c r="J8" i="6" s="1"/>
  <c r="L8" i="6" s="1"/>
  <c r="M8" i="6" s="1"/>
  <c r="K10" i="3"/>
  <c r="I8" i="6" s="1"/>
  <c r="M8" i="3"/>
  <c r="K8" i="3"/>
  <c r="I7" i="6"/>
  <c r="M6" i="3"/>
  <c r="L6" i="3"/>
  <c r="J6" i="6" s="1"/>
  <c r="P58" i="7"/>
  <c r="O58" i="7"/>
  <c r="F98" i="6" s="1"/>
  <c r="N58" i="7"/>
  <c r="E98" i="6"/>
  <c r="P56" i="7"/>
  <c r="O56" i="7"/>
  <c r="F97" i="6" s="1"/>
  <c r="N56" i="7"/>
  <c r="E97" i="6" s="1"/>
  <c r="K97" i="6" s="1"/>
  <c r="P54" i="7"/>
  <c r="N54" i="7"/>
  <c r="E96" i="6"/>
  <c r="P52" i="7"/>
  <c r="O52" i="7"/>
  <c r="F87" i="6" s="1"/>
  <c r="P50" i="7"/>
  <c r="O50" i="7"/>
  <c r="F86" i="6" s="1"/>
  <c r="N50" i="7"/>
  <c r="E86" i="6"/>
  <c r="P48" i="7"/>
  <c r="O48" i="7"/>
  <c r="F85" i="6" s="1"/>
  <c r="N48" i="7"/>
  <c r="E85" i="6" s="1"/>
  <c r="K85" i="6" s="1"/>
  <c r="M85" i="6" s="1"/>
  <c r="P46" i="7"/>
  <c r="N46" i="7"/>
  <c r="E76" i="6"/>
  <c r="P44" i="7"/>
  <c r="O44" i="7"/>
  <c r="F75" i="6" s="1"/>
  <c r="L75" i="6"/>
  <c r="N44" i="7"/>
  <c r="E75" i="6" s="1"/>
  <c r="P42" i="7"/>
  <c r="O42" i="7"/>
  <c r="F74" i="6"/>
  <c r="N42" i="7"/>
  <c r="E74" i="6" s="1"/>
  <c r="P40" i="7"/>
  <c r="O40" i="7"/>
  <c r="F65" i="6" s="1"/>
  <c r="N40" i="7"/>
  <c r="E65" i="6"/>
  <c r="P38" i="7"/>
  <c r="N38" i="7"/>
  <c r="E64" i="6" s="1"/>
  <c r="P36" i="7"/>
  <c r="P34" i="7"/>
  <c r="O34" i="7"/>
  <c r="F54" i="6" s="1"/>
  <c r="N34" i="7"/>
  <c r="E54" i="6"/>
  <c r="P32" i="7"/>
  <c r="O32" i="7"/>
  <c r="F53" i="6"/>
  <c r="N32" i="7"/>
  <c r="E53" i="6" s="1"/>
  <c r="P30" i="7"/>
  <c r="N30" i="7"/>
  <c r="E52" i="6"/>
  <c r="P28" i="7"/>
  <c r="O28" i="7"/>
  <c r="F43" i="6"/>
  <c r="P26" i="7"/>
  <c r="O26" i="7"/>
  <c r="F42" i="6" s="1"/>
  <c r="N26" i="7"/>
  <c r="E42" i="6" s="1"/>
  <c r="P24" i="7"/>
  <c r="O24" i="7"/>
  <c r="F41" i="6" s="1"/>
  <c r="N24" i="7"/>
  <c r="E41" i="6" s="1"/>
  <c r="P22" i="7"/>
  <c r="N22" i="7"/>
  <c r="E32" i="6" s="1"/>
  <c r="P20" i="7"/>
  <c r="P18" i="7"/>
  <c r="O18" i="7"/>
  <c r="F30" i="6" s="1"/>
  <c r="N18" i="7"/>
  <c r="E30" i="6"/>
  <c r="P16" i="7"/>
  <c r="O16" i="7"/>
  <c r="F21" i="6" s="1"/>
  <c r="N16" i="7"/>
  <c r="E21" i="6" s="1"/>
  <c r="K21" i="6" s="1"/>
  <c r="P14" i="7"/>
  <c r="N14" i="7"/>
  <c r="E20" i="6"/>
  <c r="P12" i="7"/>
  <c r="O12" i="7"/>
  <c r="F19" i="6" s="1"/>
  <c r="P10" i="7"/>
  <c r="O10" i="7"/>
  <c r="F11" i="6" s="1"/>
  <c r="P8" i="7"/>
  <c r="N8" i="7"/>
  <c r="E10" i="6"/>
  <c r="P82" i="2"/>
  <c r="O82" i="2"/>
  <c r="F138" i="6" s="1"/>
  <c r="L138" i="6" s="1"/>
  <c r="M138" i="6" s="1"/>
  <c r="N82" i="2"/>
  <c r="E138" i="6" s="1"/>
  <c r="P80" i="2"/>
  <c r="O80" i="2"/>
  <c r="F137" i="6"/>
  <c r="L137" i="6" s="1"/>
  <c r="M137" i="6" s="1"/>
  <c r="E137" i="6"/>
  <c r="K137" i="6"/>
  <c r="N80" i="2"/>
  <c r="P78" i="2"/>
  <c r="O78" i="2"/>
  <c r="F136" i="6" s="1"/>
  <c r="L136" i="6" s="1"/>
  <c r="M136" i="6" s="1"/>
  <c r="N78" i="2"/>
  <c r="E136" i="6" s="1"/>
  <c r="P76" i="2"/>
  <c r="O76" i="2"/>
  <c r="F127" i="6" s="1"/>
  <c r="N76" i="2"/>
  <c r="E127" i="6" s="1"/>
  <c r="P74" i="2"/>
  <c r="O74" i="2"/>
  <c r="F126" i="6"/>
  <c r="N74" i="2"/>
  <c r="E126" i="6" s="1"/>
  <c r="P72" i="2"/>
  <c r="O72" i="2"/>
  <c r="F125" i="6"/>
  <c r="L125" i="6" s="1"/>
  <c r="M125" i="6" s="1"/>
  <c r="N72" i="2"/>
  <c r="E125" i="6" s="1"/>
  <c r="K125" i="6" s="1"/>
  <c r="P70" i="2"/>
  <c r="O70" i="2"/>
  <c r="F116" i="6"/>
  <c r="L116" i="6" s="1"/>
  <c r="M116" i="6" s="1"/>
  <c r="N70" i="2"/>
  <c r="E116" i="6"/>
  <c r="K116" i="6"/>
  <c r="P68" i="2"/>
  <c r="O68" i="2"/>
  <c r="F115" i="6" s="1"/>
  <c r="N68" i="2"/>
  <c r="E115" i="6" s="1"/>
  <c r="K115" i="6" s="1"/>
  <c r="P66" i="2"/>
  <c r="O66" i="2"/>
  <c r="F114" i="6" s="1"/>
  <c r="L114" i="6" s="1"/>
  <c r="M114" i="6" s="1"/>
  <c r="N66" i="2"/>
  <c r="E114" i="6" s="1"/>
  <c r="P64" i="2"/>
  <c r="O64" i="2"/>
  <c r="F106" i="6" s="1"/>
  <c r="L106" i="6" s="1"/>
  <c r="M106" i="6" s="1"/>
  <c r="N64" i="2"/>
  <c r="E106" i="6"/>
  <c r="P62" i="2"/>
  <c r="O62" i="2"/>
  <c r="F105" i="6" s="1"/>
  <c r="L105" i="6" s="1"/>
  <c r="N62" i="2"/>
  <c r="E105" i="6" s="1"/>
  <c r="K105" i="6" s="1"/>
  <c r="P60" i="2"/>
  <c r="O60" i="2"/>
  <c r="F104" i="6" s="1"/>
  <c r="L104" i="6" s="1"/>
  <c r="N60" i="2"/>
  <c r="E104" i="6" s="1"/>
  <c r="P58" i="2"/>
  <c r="O58" i="2"/>
  <c r="F95" i="6" s="1"/>
  <c r="N58" i="2"/>
  <c r="E95" i="6" s="1"/>
  <c r="P56" i="2"/>
  <c r="O56" i="2"/>
  <c r="F94" i="6"/>
  <c r="N56" i="2"/>
  <c r="E94" i="6" s="1"/>
  <c r="K94" i="6" s="1"/>
  <c r="P54" i="2"/>
  <c r="O54" i="2"/>
  <c r="F93" i="6"/>
  <c r="N54" i="2"/>
  <c r="E93" i="6" s="1"/>
  <c r="K93" i="6" s="1"/>
  <c r="P52" i="2"/>
  <c r="O52" i="2"/>
  <c r="F84" i="6" s="1"/>
  <c r="L84" i="6" s="1"/>
  <c r="M84" i="6" s="1"/>
  <c r="N52" i="2"/>
  <c r="E84" i="6"/>
  <c r="P50" i="2"/>
  <c r="O50" i="2"/>
  <c r="F83" i="6" s="1"/>
  <c r="N50" i="2"/>
  <c r="E83" i="6" s="1"/>
  <c r="P48" i="2"/>
  <c r="O48" i="2"/>
  <c r="F82" i="6" s="1"/>
  <c r="L82" i="6" s="1"/>
  <c r="N48" i="2"/>
  <c r="E82" i="6" s="1"/>
  <c r="P46" i="2"/>
  <c r="O46" i="2"/>
  <c r="F73" i="6" s="1"/>
  <c r="N46" i="2"/>
  <c r="E73" i="6"/>
  <c r="P44" i="2"/>
  <c r="O44" i="2"/>
  <c r="F72" i="6" s="1"/>
  <c r="N44" i="2"/>
  <c r="E72" i="6" s="1"/>
  <c r="P42" i="2"/>
  <c r="O42" i="2"/>
  <c r="F71" i="6" s="1"/>
  <c r="L71" i="6" s="1"/>
  <c r="N42" i="2"/>
  <c r="E71" i="6" s="1"/>
  <c r="K71" i="6" s="1"/>
  <c r="P40" i="2"/>
  <c r="O40" i="2"/>
  <c r="F62" i="6"/>
  <c r="N40" i="2"/>
  <c r="E62" i="6" s="1"/>
  <c r="K62" i="6" s="1"/>
  <c r="P38" i="2"/>
  <c r="O38" i="2"/>
  <c r="F61" i="6"/>
  <c r="L61" i="6" s="1"/>
  <c r="M61" i="6" s="1"/>
  <c r="N38" i="2"/>
  <c r="E61" i="6"/>
  <c r="K61" i="6"/>
  <c r="P36" i="2"/>
  <c r="O36" i="2"/>
  <c r="F60" i="6" s="1"/>
  <c r="N36" i="2"/>
  <c r="E60" i="6"/>
  <c r="P34" i="2"/>
  <c r="O34" i="2"/>
  <c r="F51" i="6"/>
  <c r="N34" i="2"/>
  <c r="E51" i="6" s="1"/>
  <c r="P32" i="2"/>
  <c r="O32" i="2"/>
  <c r="F50" i="6"/>
  <c r="L50" i="6"/>
  <c r="N32" i="2"/>
  <c r="E50" i="6" s="1"/>
  <c r="P30" i="2"/>
  <c r="O30" i="2"/>
  <c r="F49" i="6" s="1"/>
  <c r="N30" i="2"/>
  <c r="E49" i="6" s="1"/>
  <c r="K49" i="6"/>
  <c r="P28" i="2"/>
  <c r="O28" i="2"/>
  <c r="F40" i="6" s="1"/>
  <c r="N28" i="2"/>
  <c r="E40" i="6" s="1"/>
  <c r="P26" i="2"/>
  <c r="O26" i="2"/>
  <c r="F39" i="6" s="1"/>
  <c r="L39" i="6" s="1"/>
  <c r="N26" i="2"/>
  <c r="E39" i="6" s="1"/>
  <c r="K39" i="6" s="1"/>
  <c r="P24" i="2"/>
  <c r="O24" i="2"/>
  <c r="F38" i="6"/>
  <c r="L38" i="6" s="1"/>
  <c r="N24" i="2"/>
  <c r="E38" i="6" s="1"/>
  <c r="K38" i="6" s="1"/>
  <c r="P22" i="2"/>
  <c r="O22" i="2"/>
  <c r="F29" i="6"/>
  <c r="N22" i="2"/>
  <c r="E29" i="6" s="1"/>
  <c r="K29" i="6" s="1"/>
  <c r="P20" i="2"/>
  <c r="O20" i="2"/>
  <c r="F28" i="6" s="1"/>
  <c r="L28" i="6" s="1"/>
  <c r="M28" i="6" s="1"/>
  <c r="N20" i="2"/>
  <c r="E28" i="6"/>
  <c r="K28" i="6"/>
  <c r="P18" i="2"/>
  <c r="O18" i="2"/>
  <c r="F27" i="6" s="1"/>
  <c r="N18" i="2"/>
  <c r="E27" i="6" s="1"/>
  <c r="P16" i="2"/>
  <c r="O16" i="2"/>
  <c r="F18" i="6" s="1"/>
  <c r="L18" i="6" s="1"/>
  <c r="E18" i="6"/>
  <c r="K18" i="6" s="1"/>
  <c r="N16" i="2"/>
  <c r="P14" i="2"/>
  <c r="O14" i="2"/>
  <c r="F17" i="6" s="1"/>
  <c r="L17" i="6" s="1"/>
  <c r="M17" i="6" s="1"/>
  <c r="N14" i="2"/>
  <c r="E17" i="6"/>
  <c r="P12" i="2"/>
  <c r="O12" i="2"/>
  <c r="F16" i="6"/>
  <c r="N12" i="2"/>
  <c r="E16" i="6" s="1"/>
  <c r="K16" i="6" s="1"/>
  <c r="P10" i="2"/>
  <c r="O10" i="2"/>
  <c r="F8" i="6" s="1"/>
  <c r="N10" i="2"/>
  <c r="E8" i="6" s="1"/>
  <c r="K8" i="6" s="1"/>
  <c r="P8" i="2"/>
  <c r="O8" i="2"/>
  <c r="F7" i="6" s="1"/>
  <c r="N8" i="2"/>
  <c r="E7" i="6"/>
  <c r="P6" i="2"/>
  <c r="O6" i="2"/>
  <c r="F6" i="6"/>
  <c r="N6" i="2"/>
  <c r="E6" i="6" s="1"/>
  <c r="K6" i="6" s="1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K126" i="6"/>
  <c r="L94" i="6"/>
  <c r="K106" i="6"/>
  <c r="K84" i="6"/>
  <c r="K73" i="6"/>
  <c r="L62" i="6"/>
  <c r="L16" i="6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6" i="3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7" i="2"/>
  <c r="M6" i="2"/>
  <c r="K7" i="6"/>
  <c r="L126" i="6"/>
  <c r="M126" i="6" s="1"/>
  <c r="M108" i="6"/>
  <c r="L130" i="6"/>
  <c r="M130" i="6"/>
  <c r="K17" i="6"/>
  <c r="K9" i="6"/>
  <c r="M9" i="6"/>
  <c r="K10" i="6"/>
  <c r="M10" i="6" s="1"/>
  <c r="L11" i="6"/>
  <c r="K41" i="6"/>
  <c r="K53" i="6"/>
  <c r="L54" i="6"/>
  <c r="M54" i="6" s="1"/>
  <c r="K54" i="6"/>
  <c r="K65" i="6"/>
  <c r="L74" i="6"/>
  <c r="K86" i="6"/>
  <c r="L29" i="6"/>
  <c r="M29" i="6" s="1"/>
  <c r="L51" i="6"/>
  <c r="K20" i="6"/>
  <c r="L21" i="6"/>
  <c r="M21" i="6" s="1"/>
  <c r="K32" i="6"/>
  <c r="M32" i="6" s="1"/>
  <c r="K52" i="6"/>
  <c r="M52" i="6"/>
  <c r="L53" i="6"/>
  <c r="M53" i="6"/>
  <c r="N52" i="6" s="1"/>
  <c r="K64" i="6"/>
  <c r="M64" i="6"/>
  <c r="L65" i="6"/>
  <c r="K76" i="6"/>
  <c r="M76" i="6" s="1"/>
  <c r="O74" i="6" s="1"/>
  <c r="L85" i="6"/>
  <c r="K96" i="6"/>
  <c r="M96" i="6"/>
  <c r="K43" i="6"/>
  <c r="K75" i="6"/>
  <c r="M75" i="6" s="1"/>
  <c r="K87" i="6"/>
  <c r="L6" i="6"/>
  <c r="M6" i="6" s="1"/>
  <c r="L49" i="6"/>
  <c r="M49" i="6"/>
  <c r="L93" i="6"/>
  <c r="M93" i="6" s="1"/>
  <c r="K30" i="6"/>
  <c r="L87" i="6"/>
  <c r="K98" i="6"/>
  <c r="L63" i="6"/>
  <c r="M63" i="6" s="1"/>
  <c r="N63" i="6" s="1"/>
  <c r="K74" i="6"/>
  <c r="L43" i="6"/>
  <c r="M43" i="6" s="1"/>
  <c r="O136" i="6"/>
  <c r="N128" i="6"/>
  <c r="M87" i="6"/>
  <c r="M65" i="6"/>
  <c r="M74" i="6"/>
  <c r="O85" i="6" l="1"/>
  <c r="N85" i="6"/>
  <c r="O139" i="6"/>
  <c r="O19" i="6"/>
  <c r="M42" i="6"/>
  <c r="N41" i="6" s="1"/>
  <c r="M107" i="6"/>
  <c r="M117" i="6"/>
  <c r="M38" i="6"/>
  <c r="O128" i="6"/>
  <c r="M11" i="6"/>
  <c r="N9" i="6" s="1"/>
  <c r="O114" i="6"/>
  <c r="P114" i="6"/>
  <c r="Q114" i="6"/>
  <c r="N114" i="6"/>
  <c r="M105" i="6"/>
  <c r="M16" i="6"/>
  <c r="M39" i="6"/>
  <c r="L73" i="6"/>
  <c r="M73" i="6" s="1"/>
  <c r="O41" i="6"/>
  <c r="O63" i="6"/>
  <c r="N74" i="6"/>
  <c r="N19" i="6"/>
  <c r="Q49" i="6"/>
  <c r="W8" i="6" s="1"/>
  <c r="M62" i="6"/>
  <c r="M94" i="6"/>
  <c r="M18" i="6"/>
  <c r="M71" i="6"/>
  <c r="N136" i="6"/>
  <c r="M30" i="6"/>
  <c r="M97" i="6"/>
  <c r="O96" i="6" s="1"/>
  <c r="N49" i="6"/>
  <c r="O52" i="6"/>
  <c r="L72" i="6"/>
  <c r="K82" i="6"/>
  <c r="M82" i="6" s="1"/>
  <c r="L31" i="6"/>
  <c r="M31" i="6" s="1"/>
  <c r="O49" i="6"/>
  <c r="L127" i="6"/>
  <c r="M141" i="6"/>
  <c r="L27" i="6"/>
  <c r="M27" i="6" s="1"/>
  <c r="K40" i="6"/>
  <c r="M40" i="6" s="1"/>
  <c r="L60" i="6"/>
  <c r="M60" i="6" s="1"/>
  <c r="K72" i="6"/>
  <c r="L83" i="6"/>
  <c r="M83" i="6" s="1"/>
  <c r="L95" i="6"/>
  <c r="M95" i="6" s="1"/>
  <c r="K127" i="6"/>
  <c r="K11" i="6"/>
  <c r="K140" i="6"/>
  <c r="M140" i="6" s="1"/>
  <c r="Q136" i="6" s="1"/>
  <c r="L7" i="6"/>
  <c r="M7" i="6" s="1"/>
  <c r="P6" i="6" s="1"/>
  <c r="K104" i="6"/>
  <c r="M104" i="6" s="1"/>
  <c r="K42" i="6"/>
  <c r="M109" i="6"/>
  <c r="V20" i="6" l="1"/>
  <c r="V4" i="6"/>
  <c r="W27" i="6"/>
  <c r="W16" i="6"/>
  <c r="O82" i="6"/>
  <c r="N82" i="6"/>
  <c r="P82" i="6"/>
  <c r="Q82" i="6"/>
  <c r="N104" i="6"/>
  <c r="P104" i="6"/>
  <c r="Q104" i="6"/>
  <c r="O104" i="6"/>
  <c r="N27" i="6"/>
  <c r="O27" i="6"/>
  <c r="Q27" i="6"/>
  <c r="W6" i="6" s="1"/>
  <c r="P27" i="6"/>
  <c r="V6" i="6" s="1"/>
  <c r="O6" i="6"/>
  <c r="N6" i="6"/>
  <c r="N107" i="6"/>
  <c r="O107" i="6"/>
  <c r="P136" i="6"/>
  <c r="Q93" i="6"/>
  <c r="P93" i="6"/>
  <c r="N16" i="6"/>
  <c r="O16" i="6"/>
  <c r="Q16" i="6"/>
  <c r="P16" i="6"/>
  <c r="O9" i="6"/>
  <c r="W25" i="6"/>
  <c r="W14" i="6"/>
  <c r="Q6" i="6"/>
  <c r="N139" i="6"/>
  <c r="O93" i="6"/>
  <c r="V25" i="6"/>
  <c r="V14" i="6"/>
  <c r="N38" i="6"/>
  <c r="O38" i="6"/>
  <c r="P38" i="6"/>
  <c r="V7" i="6" s="1"/>
  <c r="Q38" i="6"/>
  <c r="W7" i="6" s="1"/>
  <c r="O60" i="6"/>
  <c r="N60" i="6"/>
  <c r="P60" i="6"/>
  <c r="V9" i="6" s="1"/>
  <c r="Q60" i="6"/>
  <c r="W9" i="6" s="1"/>
  <c r="M127" i="6"/>
  <c r="M72" i="6"/>
  <c r="N30" i="6"/>
  <c r="O30" i="6"/>
  <c r="O71" i="6"/>
  <c r="N71" i="6"/>
  <c r="Q71" i="6"/>
  <c r="W10" i="6" s="1"/>
  <c r="P71" i="6"/>
  <c r="V10" i="6" s="1"/>
  <c r="N93" i="6"/>
  <c r="N96" i="6"/>
  <c r="O117" i="6"/>
  <c r="N117" i="6"/>
  <c r="W4" i="6" l="1"/>
  <c r="W20" i="6"/>
  <c r="V5" i="6"/>
  <c r="V21" i="6"/>
  <c r="V12" i="6"/>
  <c r="V23" i="6"/>
  <c r="W24" i="6"/>
  <c r="W13" i="6"/>
  <c r="V22" i="6"/>
  <c r="V11" i="6"/>
  <c r="W21" i="6"/>
  <c r="W5" i="6"/>
  <c r="W23" i="6"/>
  <c r="W12" i="6"/>
  <c r="V13" i="6"/>
  <c r="V24" i="6"/>
  <c r="N125" i="6"/>
  <c r="Q125" i="6"/>
  <c r="O125" i="6"/>
  <c r="P125" i="6"/>
  <c r="W11" i="6"/>
  <c r="W22" i="6"/>
  <c r="V27" i="6"/>
  <c r="V16" i="6"/>
  <c r="V15" i="6" l="1"/>
  <c r="V26" i="6"/>
  <c r="W15" i="6"/>
  <c r="W26" i="6"/>
</calcChain>
</file>

<file path=xl/sharedStrings.xml><?xml version="1.0" encoding="utf-8"?>
<sst xmlns="http://schemas.openxmlformats.org/spreadsheetml/2006/main" count="1403" uniqueCount="173">
  <si>
    <t>Notes</t>
  </si>
  <si>
    <t>deltaSer2</t>
  </si>
  <si>
    <t>deltaSer1</t>
  </si>
  <si>
    <t xml:space="preserve">Strain_1 </t>
  </si>
  <si>
    <t>Strain_2</t>
  </si>
  <si>
    <t>Replicate</t>
  </si>
  <si>
    <t>OD600</t>
  </si>
  <si>
    <t>10^-6</t>
  </si>
  <si>
    <t>Strain_1 CFUs</t>
  </si>
  <si>
    <t>Strain_2 CFUs</t>
  </si>
  <si>
    <t>Total CFUs</t>
  </si>
  <si>
    <t>T24 volume</t>
  </si>
  <si>
    <t>10^-5</t>
  </si>
  <si>
    <t># Competition</t>
  </si>
  <si>
    <t>replicate</t>
  </si>
  <si>
    <t>dilution</t>
  </si>
  <si>
    <t>volume</t>
  </si>
  <si>
    <t>block</t>
  </si>
  <si>
    <t>T0</t>
  </si>
  <si>
    <t>T24</t>
  </si>
  <si>
    <t>Malthusian parameter</t>
  </si>
  <si>
    <t>Relative fitness</t>
  </si>
  <si>
    <t>Mean</t>
  </si>
  <si>
    <t>SE</t>
  </si>
  <si>
    <t>SBW25-lacZ_cfu</t>
  </si>
  <si>
    <t>del_Sercga_2_cfu</t>
  </si>
  <si>
    <t>delSerCGA2/SBW25lacZ</t>
  </si>
  <si>
    <t>del_Sercga_2</t>
  </si>
  <si>
    <t>SBW25-lacZ</t>
  </si>
  <si>
    <t>Competition 11: SBW25-delSerCGA2 versus SBW25-lacZ in minmal medium (M9)</t>
  </si>
  <si>
    <t>Competition</t>
  </si>
  <si>
    <t>Name</t>
  </si>
  <si>
    <t>Mean RF</t>
  </si>
  <si>
    <t>Medium</t>
  </si>
  <si>
    <t>KB</t>
  </si>
  <si>
    <t>M9</t>
  </si>
  <si>
    <t>KB versus M9</t>
  </si>
  <si>
    <t>total_strain1_cfu</t>
  </si>
  <si>
    <t>total_strain2_cfu</t>
  </si>
  <si>
    <t>total_volume</t>
  </si>
  <si>
    <t xml:space="preserve"> </t>
  </si>
  <si>
    <t>overall_mean</t>
  </si>
  <si>
    <t>Block_mean</t>
  </si>
  <si>
    <t>Block_SE</t>
  </si>
  <si>
    <t>overall_SE</t>
  </si>
  <si>
    <t>Strain 1</t>
  </si>
  <si>
    <t>Strain2</t>
  </si>
  <si>
    <t>Shapiro</t>
  </si>
  <si>
    <t>Test</t>
  </si>
  <si>
    <r>
      <t>P-</t>
    </r>
    <r>
      <rPr>
        <b/>
        <sz val="10"/>
        <color theme="1"/>
        <rFont val="Calibri"/>
        <family val="2"/>
        <scheme val="minor"/>
      </rPr>
      <t>value</t>
    </r>
  </si>
  <si>
    <t>C1</t>
  </si>
  <si>
    <t>mu&lt;1</t>
  </si>
  <si>
    <r>
      <t>9.45x10</t>
    </r>
    <r>
      <rPr>
        <vertAlign val="superscript"/>
        <sz val="10"/>
        <color theme="1"/>
        <rFont val="Calibri"/>
        <family val="2"/>
        <scheme val="minor"/>
      </rPr>
      <t>-6</t>
    </r>
    <r>
      <rPr>
        <sz val="10"/>
        <color theme="1"/>
        <rFont val="Calibri"/>
        <family val="2"/>
        <scheme val="minor"/>
      </rPr>
      <t>***</t>
    </r>
  </si>
  <si>
    <t>M10</t>
  </si>
  <si>
    <t>0.03441*</t>
  </si>
  <si>
    <t>C2</t>
  </si>
  <si>
    <r>
      <t>1.203x10</t>
    </r>
    <r>
      <rPr>
        <vertAlign val="superscript"/>
        <sz val="10"/>
        <color theme="1"/>
        <rFont val="Calibri"/>
        <family val="2"/>
        <scheme val="minor"/>
      </rPr>
      <t>-5</t>
    </r>
    <r>
      <rPr>
        <sz val="10"/>
        <color theme="1"/>
        <rFont val="Calibri"/>
        <family val="2"/>
        <scheme val="minor"/>
      </rPr>
      <t>***</t>
    </r>
  </si>
  <si>
    <t>M11</t>
  </si>
  <si>
    <t>0.00454**</t>
  </si>
  <si>
    <t>Day 13 evolved strains versus engineered deletion strains</t>
  </si>
  <si>
    <t>C3</t>
  </si>
  <si>
    <t>mu&gt;1</t>
  </si>
  <si>
    <r>
      <t>5.105x10</t>
    </r>
    <r>
      <rPr>
        <vertAlign val="superscript"/>
        <sz val="10"/>
        <color theme="1"/>
        <rFont val="Calibri"/>
        <family val="2"/>
        <scheme val="minor"/>
      </rPr>
      <t>-5</t>
    </r>
    <r>
      <rPr>
        <sz val="10"/>
        <color theme="1"/>
        <rFont val="Calibri"/>
        <family val="2"/>
        <scheme val="minor"/>
      </rPr>
      <t>***</t>
    </r>
  </si>
  <si>
    <t>C4</t>
  </si>
  <si>
    <t>0.0001982***</t>
  </si>
  <si>
    <t>C5</t>
  </si>
  <si>
    <t>0.001564**</t>
  </si>
  <si>
    <t>C6</t>
  </si>
  <si>
    <r>
      <t>7.468x10</t>
    </r>
    <r>
      <rPr>
        <vertAlign val="superscript"/>
        <sz val="10"/>
        <color theme="1"/>
        <rFont val="Calibri"/>
        <family val="2"/>
        <scheme val="minor"/>
      </rPr>
      <t>-5</t>
    </r>
    <r>
      <rPr>
        <sz val="10"/>
        <color theme="1"/>
        <rFont val="Calibri"/>
        <family val="2"/>
        <scheme val="minor"/>
      </rPr>
      <t>***</t>
    </r>
  </si>
  <si>
    <t>C7</t>
  </si>
  <si>
    <t>0.0003478***</t>
  </si>
  <si>
    <t>C8</t>
  </si>
  <si>
    <t>mu=1</t>
  </si>
  <si>
    <t>M12</t>
  </si>
  <si>
    <t>C9</t>
  </si>
  <si>
    <t>M13</t>
  </si>
  <si>
    <t>SBW25_lacZ</t>
  </si>
  <si>
    <t>Strain_1 OD600 (overnight culture)</t>
  </si>
  <si>
    <t>Strain_2 OD600 (overnight culture)</t>
  </si>
  <si>
    <t>Strain_1 innoculum volume</t>
  </si>
  <si>
    <t>Strain_2 innoculum volume</t>
  </si>
  <si>
    <t>T0 dilution plated</t>
  </si>
  <si>
    <t>T0 volume plated</t>
  </si>
  <si>
    <t>delserCGA-1</t>
  </si>
  <si>
    <t>delserCGA-2</t>
  </si>
  <si>
    <t>M1-L</t>
  </si>
  <si>
    <t>M2-Lop</t>
  </si>
  <si>
    <t>M2-L</t>
  </si>
  <si>
    <t>M3-L</t>
  </si>
  <si>
    <t>M4-L</t>
  </si>
  <si>
    <r>
      <t xml:space="preserve">Competitions 1-9 were performed in KB medium; </t>
    </r>
    <r>
      <rPr>
        <sz val="12"/>
        <color theme="4" tint="-0.249977111117893"/>
        <rFont val="Calibri"/>
        <family val="2"/>
        <scheme val="minor"/>
      </rPr>
      <t>competitions 10-13 in M9 medium</t>
    </r>
  </si>
  <si>
    <t>Plated after mixing 4 µl of each strain in 4 ml KB in 13 ml tube (i.e., the competition tube)</t>
  </si>
  <si>
    <t>Counting: Blue (SBW25-lacZ) vs white (delserCGA-1) colonies</t>
  </si>
  <si>
    <t>Counting: Blue (SBW25-lacZ) vs white (delserCGA-2) colonies</t>
  </si>
  <si>
    <t>Counting: Large blue (SBW25-lacZ) vs small white (delserCGA-1) colonies</t>
  </si>
  <si>
    <t>Counting: Small (delserCGA-1) vs large (M1-L) colonies</t>
  </si>
  <si>
    <t>Counting: Small (delserCGA-1) vs large (M2-Lop) colonies</t>
  </si>
  <si>
    <t>Counting: Small (delserCGA-1) vs large (M2-L) colonies</t>
  </si>
  <si>
    <t>Counting: Small (delserCGA-2) vs large (M3-L) colonies</t>
  </si>
  <si>
    <t>Counting: Small (delserCGA-1) vs large (M4-L) colonies</t>
  </si>
  <si>
    <t>Counting: large blue (SBW25-lacZ) vs small white (M1-L) colonies</t>
  </si>
  <si>
    <t>Counting: Large blue (SBW25-lacZ) vs small white (M4-L) colonies</t>
  </si>
  <si>
    <t>Counting: Blue (SBW25-lacZ) vs white (M1-L) colonies</t>
  </si>
  <si>
    <t>Counting: Blue (SBW25-lacZ) vs white (M4-L) colonies</t>
  </si>
  <si>
    <t>Plated after mixing 4 µl of each strain in 4 ml M9 in 13 ml tube (i.e., the competition tube)</t>
  </si>
  <si>
    <t>This worksheet contains the raw colony counts for block 1 competitions at T0</t>
  </si>
  <si>
    <t>This worksheet contains the raw colony counts for block 2 competitions at T0</t>
  </si>
  <si>
    <t>This worksheet contains the raw colony counts for block 1 competitions at T24 hours</t>
  </si>
  <si>
    <t>T24 dilution factor</t>
  </si>
  <si>
    <t>Plated after 24h incubating competition tube (4 ml KB in 13 ml tube) at 200 rpm and 28 ˚C</t>
  </si>
  <si>
    <t>Plated after 24h incubatingcompetition tube (4 ml M9 in 13 ml tube) at  200 rpm and 28 ˚C</t>
  </si>
  <si>
    <t>Counting: Large, blue (SBW25-lacZ) vs small white (delserCGA-1) colonies</t>
  </si>
  <si>
    <t>Counting: Large, blue (SBW25-lacZ) vs small white (delserCGA-2) colonies</t>
  </si>
  <si>
    <t>Counting: small (delserCGA-1) vs large, sectored (M2-Lop) colonies</t>
  </si>
  <si>
    <t>Counting: small (delserCGA-1) vs large (M1-L) colonies</t>
  </si>
  <si>
    <t>Counting: small (delserCGA-1) vs large (M2-L) colonies</t>
  </si>
  <si>
    <t>Counting: small (delserCGA-2) vs large (M3-L) colonies</t>
  </si>
  <si>
    <t>Counting: Large blue (SBW25-lacZ) vs small white (M1-L) colonies</t>
  </si>
  <si>
    <t>This worksheet contains the raw colony counts for block 2 competitions at T24 hours</t>
  </si>
  <si>
    <t>Competition 1: delserCGA-1 versus SBW25-lacZ in full medium (KB)</t>
  </si>
  <si>
    <t>delserCGA-1_cfu</t>
  </si>
  <si>
    <t>delserCGA-2_cfu</t>
  </si>
  <si>
    <t>delserCGA-1/SBW25-lacZ</t>
  </si>
  <si>
    <t>delserCGA-2/SBW25-lacZ</t>
  </si>
  <si>
    <t>Competition 2: delserCGA-2 versus SBW25-lacZ in full medium (KB)</t>
  </si>
  <si>
    <t>Competition 3: M1-L versus delserCGA-1 in full medium (KB)</t>
  </si>
  <si>
    <t>M1-L_cfu</t>
  </si>
  <si>
    <t>M1-L/delserCGA-1</t>
  </si>
  <si>
    <t>Competition 4: M2-Lop versus delserCGA-1 in full medium (KB)</t>
  </si>
  <si>
    <t>M2-Lop/delserCGA-1</t>
  </si>
  <si>
    <t>Competition 5: M2-L versus delserCGA-1 in full medium (KB)</t>
  </si>
  <si>
    <t>M2-L/delserCGA-1</t>
  </si>
  <si>
    <t>Competition 6: M3-L versus delserCGA-2 in full medium (KB)</t>
  </si>
  <si>
    <t>M3-L/delserCGA-2</t>
  </si>
  <si>
    <t>Competition 7: M4-L versus delserCGA-2 in full medium (KB)</t>
  </si>
  <si>
    <t>M4-L_cfu</t>
  </si>
  <si>
    <t>delserCGA-2 cfu</t>
  </si>
  <si>
    <t>M4-L/delserCGA-2</t>
  </si>
  <si>
    <t>Competition 8: M1-L versus SBW25-lacZ in full medium (KB)</t>
  </si>
  <si>
    <t>M1-L/SBW25-lacZ</t>
  </si>
  <si>
    <t>Competition 9: M4-L versus SBW25-lacZ in full medium (KB)</t>
  </si>
  <si>
    <t>SBW25-lacZ cfu</t>
  </si>
  <si>
    <t>M4-L/SBW25-lacZ</t>
  </si>
  <si>
    <t>Competition 10: delSerCGA-1 versus SBW25-lacZ in minmal medium (M9)</t>
  </si>
  <si>
    <t>Competition 12: M1-L versus SBW25-lacZ in minimal medium (M9)</t>
  </si>
  <si>
    <t>Competition 13: M4-L versus SBW25-lacZ in minimal medium (M9)</t>
  </si>
  <si>
    <t>Box plots in R</t>
  </si>
  <si>
    <t>Engineered (tRNA deletion) strains versus SBW25-lacZ</t>
  </si>
  <si>
    <t>,M4-L</t>
  </si>
  <si>
    <t>Day 13 evolved strains versus SBW25-lacZ</t>
  </si>
  <si>
    <t>All competitions</t>
  </si>
  <si>
    <t>T0 versus T24: fitness calculations</t>
  </si>
  <si>
    <r>
      <rPr>
        <sz val="12"/>
        <color rgb="FFFF0000"/>
        <rFont val="Calibri (Body)_x0000_"/>
      </rPr>
      <t>*M2-Lop</t>
    </r>
    <r>
      <rPr>
        <sz val="12"/>
        <color theme="9" tint="-0.499984740745262"/>
        <rFont val="Calibri"/>
        <family val="2"/>
        <scheme val="minor"/>
      </rPr>
      <t xml:space="preserve"> diluted 1:1 in fresh KB for this competition pair: 100 µl from overnight M2-Lop + 100 µl fresh KB mixed and 4ul of the mixture used as the M2-Lop inoculum</t>
    </r>
  </si>
  <si>
    <t>1*</t>
  </si>
  <si>
    <t>2*</t>
  </si>
  <si>
    <t>3*</t>
  </si>
  <si>
    <r>
      <rPr>
        <sz val="12"/>
        <color rgb="FFFF0000"/>
        <rFont val="Calibri (Body)_x0000_"/>
      </rPr>
      <t>*SBW25-lacZ</t>
    </r>
    <r>
      <rPr>
        <sz val="12"/>
        <color theme="4" tint="-0.249977111117893"/>
        <rFont val="Calibri"/>
        <family val="2"/>
        <scheme val="minor"/>
      </rPr>
      <t xml:space="preserve"> diluted 1:1 in fresh M9 for this competition pair. 100 µl from overnight SBW25-lacZ + 100 µl fresh M9 mixed and 4ul of the mixture used as the SBW25-lacZ inoculum</t>
    </r>
  </si>
  <si>
    <t>grey=included in final count (up to around 250 colonies in total on the plate: &gt;250 excluded standardly, due to increasing probability of single colonies not being founded by single cells)</t>
  </si>
  <si>
    <t>All competitions in Fig. 2 and Fig. 3 were performed in replicates of six. Competitions 1-13 were each performed  as two separate blocks of 3 replicates each (all block 1 competitions were performed in parallel, and all block 2 compeitions were performed in parallel). All replicates of competitions 14-16 were peformed together in block 3, independently of block 1 and block 2.</t>
  </si>
  <si>
    <t>This worksheet contains the raw colony counts for block 3 competitions (all replicates of competitions 14, 15, and 16) at T0</t>
  </si>
  <si>
    <t>Competitions 14, 15, and 16 were performed in KB medium</t>
  </si>
  <si>
    <t>Counting: Large blue (SBW25-lacZ) vs large white, often sectored (M2-Lop) colonies</t>
  </si>
  <si>
    <t>Counting: Large blue (SBW25-lacZ) vs large white (M2-L) colonies</t>
  </si>
  <si>
    <t>Counting: Large blue (SBW25-lacZ) vs large white (M3-L) colonies</t>
  </si>
  <si>
    <t>Competition 14: M2-Lop versus SBW25-lacZ in KB medium</t>
  </si>
  <si>
    <t>Competition 15: M2-L versus SBW25-lacZ in KB medium</t>
  </si>
  <si>
    <t>Competition 16: M3-L versus SBW25-lacZ in KB medium</t>
  </si>
  <si>
    <t>M2-Lop_cfu</t>
  </si>
  <si>
    <t>M2-Lop/SBW25-lacZ</t>
  </si>
  <si>
    <t>M2-L_cfu</t>
  </si>
  <si>
    <t>M2-L/SBW25-lacZ</t>
  </si>
  <si>
    <t>M3-L_cfu</t>
  </si>
  <si>
    <t>M3-L/SBW25-lacZ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</si>
</sst>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color theme="1"/>
      <name val="Calibri"/>
      <family val="2"/>
      <scheme val="minor"/>
    </font>
    <font>
      <sz val="12"/>
      <color rgb="FFFF0000"/>
      <name val="Calibri (Body)_x0000_"/>
    </font>
    <font>
      <sz val="12"/>
      <color theme="3"/>
      <name val="Calibri"/>
      <family val="2"/>
      <scheme val="minor"/>
    </font>
    <font>
      <sz val="12"/>
      <color theme="9" tint="-0.499984740745262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sz val="16"/>
      <color theme="9" tint="-0.499984740745262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sz val="12"/>
      <color rgb="FF712911"/>
      <name val="Calibri"/>
      <family val="2"/>
      <scheme val="minor"/>
    </font>
    <font>
      <sz val="12"/>
      <color rgb="FF316886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5E5E5E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4FFD2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/>
      <right/>
      <top style="mediumDashed">
        <color theme="2" tint="-9.9978637043366805E-2"/>
      </top>
      <bottom/>
      <diagonal/>
    </border>
    <border>
      <left style="mediumDashed">
        <color theme="2" tint="-9.9978637043366805E-2"/>
      </left>
      <right/>
      <top/>
      <bottom/>
      <diagonal/>
    </border>
    <border>
      <left/>
      <right/>
      <top/>
      <bottom style="mediumDashed">
        <color theme="2" tint="-9.9978637043366805E-2"/>
      </bottom>
      <diagonal/>
    </border>
    <border>
      <left/>
      <right/>
      <top/>
      <bottom style="double">
        <color theme="2" tint="-9.9978637043366805E-2"/>
      </bottom>
      <diagonal/>
    </border>
    <border>
      <left/>
      <right/>
      <top style="double">
        <color theme="2" tint="-9.9978637043366805E-2"/>
      </top>
      <bottom/>
      <diagonal/>
    </border>
    <border>
      <left/>
      <right/>
      <top style="mediumDashed">
        <color rgb="FFC7C7C7"/>
      </top>
      <bottom/>
      <diagonal/>
    </border>
    <border>
      <left/>
      <right/>
      <top/>
      <bottom style="mediumDashed">
        <color theme="2" tint="-0.249977111117893"/>
      </bottom>
      <diagonal/>
    </border>
    <border>
      <left style="mediumDashed">
        <color theme="2" tint="-9.9978637043366805E-2"/>
      </left>
      <right/>
      <top/>
      <bottom style="mediumDashed">
        <color theme="2" tint="-0.249977111117893"/>
      </bottom>
      <diagonal/>
    </border>
    <border>
      <left/>
      <right/>
      <top/>
      <bottom style="medium">
        <color theme="2" tint="-0.249977111117893"/>
      </bottom>
      <diagonal/>
    </border>
    <border>
      <left style="mediumDashed">
        <color theme="2" tint="-9.9978637043366805E-2"/>
      </left>
      <right/>
      <top/>
      <bottom style="medium">
        <color theme="2" tint="-0.249977111117893"/>
      </bottom>
      <diagonal/>
    </border>
    <border>
      <left style="mediumDashed">
        <color theme="2" tint="-9.9978637043366805E-2"/>
      </left>
      <right/>
      <top style="double">
        <color theme="2" tint="-9.9978637043366805E-2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Dashed">
        <color theme="2" tint="-0.249977111117893"/>
      </top>
      <bottom/>
      <diagonal/>
    </border>
    <border>
      <left/>
      <right/>
      <top/>
      <bottom style="double">
        <color rgb="FFC7C7C7"/>
      </bottom>
      <diagonal/>
    </border>
    <border>
      <left/>
      <right/>
      <top/>
      <bottom style="mediumDashed">
        <color rgb="FFA6A6A6"/>
      </bottom>
      <diagonal/>
    </border>
    <border>
      <left/>
      <right/>
      <top/>
      <bottom style="medium">
        <color rgb="FFA6A6A6"/>
      </bottom>
      <diagonal/>
    </border>
    <border>
      <left/>
      <right/>
      <top style="double">
        <color rgb="FFC7C7C7"/>
      </top>
      <bottom/>
      <diagonal/>
    </border>
    <border>
      <left/>
      <right/>
      <top style="mediumDashed">
        <color rgb="FFA6A6A6"/>
      </top>
      <bottom/>
      <diagonal/>
    </border>
    <border>
      <left/>
      <right/>
      <top style="medium">
        <color rgb="FFA6A6A6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Dashed">
        <color theme="2" tint="-9.9978637043366805E-2"/>
      </left>
      <right/>
      <top style="medium">
        <color theme="2" tint="-0.249977111117893"/>
      </top>
      <bottom/>
      <diagonal/>
    </border>
    <border>
      <left/>
      <right/>
      <top/>
      <bottom style="mediumDashed">
        <color theme="2" tint="-0.24994659260841701"/>
      </bottom>
      <diagonal/>
    </border>
  </borders>
  <cellStyleXfs count="321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5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top"/>
    </xf>
    <xf numFmtId="16" fontId="3" fillId="0" borderId="0" xfId="0" applyNumberFormat="1" applyFont="1" applyBorder="1" applyAlignment="1">
      <alignment horizontal="center" vertical="center"/>
    </xf>
    <xf numFmtId="16" fontId="7" fillId="0" borderId="0" xfId="0" applyNumberFormat="1" applyFont="1" applyAlignment="1">
      <alignment horizontal="center" vertical="center"/>
    </xf>
    <xf numFmtId="16" fontId="4" fillId="0" borderId="6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6" fontId="4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" fontId="7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" fontId="8" fillId="0" borderId="0" xfId="0" applyNumberFormat="1" applyFont="1" applyBorder="1" applyAlignment="1">
      <alignment horizontal="center" vertical="center"/>
    </xf>
    <xf numFmtId="16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" fontId="7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0" xfId="0" applyFo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0" fillId="0" borderId="0" xfId="0" applyFill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3" xfId="0" applyFill="1" applyBorder="1"/>
    <xf numFmtId="0" fontId="0" fillId="2" borderId="0" xfId="0" applyFill="1"/>
    <xf numFmtId="0" fontId="0" fillId="0" borderId="18" xfId="0" applyBorder="1"/>
    <xf numFmtId="0" fontId="11" fillId="0" borderId="0" xfId="0" applyFont="1"/>
    <xf numFmtId="0" fontId="12" fillId="0" borderId="0" xfId="0" applyFont="1"/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6" fontId="4" fillId="0" borderId="9" xfId="0" applyNumberFormat="1" applyFont="1" applyBorder="1" applyAlignment="1">
      <alignment horizontal="center" vertical="center"/>
    </xf>
    <xf numFmtId="16" fontId="4" fillId="0" borderId="7" xfId="0" applyNumberFormat="1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6" fontId="4" fillId="0" borderId="0" xfId="0" applyNumberFormat="1" applyFont="1" applyAlignment="1">
      <alignment horizontal="center" vertical="center"/>
    </xf>
    <xf numFmtId="0" fontId="0" fillId="0" borderId="16" xfId="0" applyFill="1" applyBorder="1"/>
    <xf numFmtId="0" fontId="0" fillId="4" borderId="0" xfId="0" applyFill="1"/>
    <xf numFmtId="0" fontId="0" fillId="0" borderId="0" xfId="0" applyFill="1"/>
    <xf numFmtId="0" fontId="14" fillId="0" borderId="19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0" fontId="17" fillId="5" borderId="22" xfId="0" applyFont="1" applyFill="1" applyBorder="1" applyAlignment="1">
      <alignment vertical="center" wrapText="1"/>
    </xf>
    <xf numFmtId="0" fontId="17" fillId="5" borderId="0" xfId="0" applyFont="1" applyFill="1" applyAlignment="1">
      <alignment vertical="center" wrapText="1"/>
    </xf>
    <xf numFmtId="0" fontId="17" fillId="0" borderId="22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23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17" fillId="5" borderId="23" xfId="0" applyFont="1" applyFill="1" applyBorder="1" applyAlignment="1">
      <alignment vertical="center" wrapText="1"/>
    </xf>
    <xf numFmtId="0" fontId="17" fillId="5" borderId="21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0" fillId="0" borderId="25" xfId="0" applyFont="1" applyBorder="1" applyAlignment="1">
      <alignment horizontal="center" vertical="center" wrapText="1"/>
    </xf>
    <xf numFmtId="0" fontId="17" fillId="0" borderId="31" xfId="0" applyFont="1" applyBorder="1" applyAlignment="1">
      <alignment vertical="center" wrapText="1"/>
    </xf>
    <xf numFmtId="0" fontId="17" fillId="5" borderId="32" xfId="0" applyFont="1" applyFill="1" applyBorder="1" applyAlignment="1">
      <alignment vertical="center" wrapText="1"/>
    </xf>
    <xf numFmtId="0" fontId="19" fillId="0" borderId="33" xfId="0" applyFont="1" applyBorder="1" applyAlignment="1">
      <alignment horizontal="left" vertical="center"/>
    </xf>
    <xf numFmtId="0" fontId="2" fillId="0" borderId="33" xfId="0" applyFont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8" fillId="0" borderId="0" xfId="0" applyFont="1" applyFill="1" applyAlignment="1">
      <alignment horizontal="left" vertical="top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16" fontId="3" fillId="0" borderId="35" xfId="0" applyNumberFormat="1" applyFont="1" applyBorder="1" applyAlignment="1">
      <alignment horizontal="center" vertical="center"/>
    </xf>
    <xf numFmtId="0" fontId="0" fillId="6" borderId="0" xfId="0" applyFill="1"/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6" fillId="0" borderId="20" xfId="0" applyFont="1" applyBorder="1" applyAlignment="1">
      <alignment vertical="center" wrapText="1"/>
    </xf>
  </cellXfs>
  <cellStyles count="3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Normal" xfId="0" builtinId="0"/>
  </cellStyles>
  <dxfs count="0"/>
  <tableStyles count="0" defaultTableStyle="TableStyleMedium2" defaultPivotStyle="PivotStyleLight16"/>
  <colors>
    <mruColors>
      <color rgb="FFB4FF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122484689414"/>
          <c:y val="6.0185185185185203E-2"/>
          <c:w val="0.81836307961504795"/>
          <c:h val="0.74158974919801701"/>
        </c:manualLayout>
      </c:layout>
      <c:barChart>
        <c:barDir val="col"/>
        <c:grouping val="clustered"/>
        <c:varyColors val="0"/>
        <c:ser>
          <c:idx val="0"/>
          <c:order val="0"/>
          <c:tx>
            <c:v>KB</c:v>
          </c:tx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fitness_calcs!$W$4:$W$12</c:f>
                <c:numCache>
                  <c:formatCode>General</c:formatCode>
                  <c:ptCount val="9"/>
                  <c:pt idx="0">
                    <c:v>2.3906253879163491E-2</c:v>
                  </c:pt>
                  <c:pt idx="1">
                    <c:v>2.2199219762837501E-2</c:v>
                  </c:pt>
                  <c:pt idx="2">
                    <c:v>4.5308076070292094E-2</c:v>
                  </c:pt>
                  <c:pt idx="3">
                    <c:v>5.759658934146826E-2</c:v>
                  </c:pt>
                  <c:pt idx="4">
                    <c:v>7.8349258202703637E-2</c:v>
                  </c:pt>
                  <c:pt idx="5">
                    <c:v>4.2761871331922351E-2</c:v>
                  </c:pt>
                  <c:pt idx="6">
                    <c:v>6.7226886616346043E-2</c:v>
                  </c:pt>
                  <c:pt idx="7">
                    <c:v>3.7457865381861487E-2</c:v>
                  </c:pt>
                  <c:pt idx="8">
                    <c:v>1.1960951940650121E-2</c:v>
                  </c:pt>
                </c:numCache>
              </c:numRef>
            </c:plus>
            <c:minus>
              <c:numRef>
                <c:f>fitness_calcs!$W$4:$W$12</c:f>
                <c:numCache>
                  <c:formatCode>General</c:formatCode>
                  <c:ptCount val="9"/>
                  <c:pt idx="0">
                    <c:v>2.3906253879163491E-2</c:v>
                  </c:pt>
                  <c:pt idx="1">
                    <c:v>2.2199219762837501E-2</c:v>
                  </c:pt>
                  <c:pt idx="2">
                    <c:v>4.5308076070292094E-2</c:v>
                  </c:pt>
                  <c:pt idx="3">
                    <c:v>5.759658934146826E-2</c:v>
                  </c:pt>
                  <c:pt idx="4">
                    <c:v>7.8349258202703637E-2</c:v>
                  </c:pt>
                  <c:pt idx="5">
                    <c:v>4.2761871331922351E-2</c:v>
                  </c:pt>
                  <c:pt idx="6">
                    <c:v>6.7226886616346043E-2</c:v>
                  </c:pt>
                  <c:pt idx="7">
                    <c:v>3.7457865381861487E-2</c:v>
                  </c:pt>
                  <c:pt idx="8">
                    <c:v>1.1960951940650121E-2</c:v>
                  </c:pt>
                </c:numCache>
              </c:numRef>
            </c:minus>
          </c:errBars>
          <c:val>
            <c:numRef>
              <c:f>fitness_calcs!$V$4:$V$12</c:f>
              <c:numCache>
                <c:formatCode>General</c:formatCode>
                <c:ptCount val="9"/>
                <c:pt idx="0">
                  <c:v>0.62402956268686094</c:v>
                </c:pt>
                <c:pt idx="1">
                  <c:v>0.66763016988264923</c:v>
                </c:pt>
                <c:pt idx="2">
                  <c:v>1.5042661248395142</c:v>
                </c:pt>
                <c:pt idx="3">
                  <c:v>1.4826210286148063</c:v>
                </c:pt>
                <c:pt idx="4">
                  <c:v>1.4172012378441157</c:v>
                </c:pt>
                <c:pt idx="5">
                  <c:v>1.4398145697349463</c:v>
                </c:pt>
                <c:pt idx="6">
                  <c:v>1.4995606009369851</c:v>
                </c:pt>
                <c:pt idx="7">
                  <c:v>1.018373381328495</c:v>
                </c:pt>
                <c:pt idx="8">
                  <c:v>0.97439400919969898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30-F64E-8E3C-9470998BF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023603896"/>
        <c:axId val="2074189544"/>
      </c:barChart>
      <c:catAx>
        <c:axId val="2023603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Compeition number</a:t>
                </a:r>
              </a:p>
            </c:rich>
          </c:tx>
          <c:layout>
            <c:manualLayout>
              <c:xMode val="edge"/>
              <c:yMode val="edge"/>
              <c:x val="0.32878215223097101"/>
              <c:y val="0.88981517935258103"/>
            </c:manualLayout>
          </c:layout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2074189544"/>
        <c:crosses val="autoZero"/>
        <c:auto val="1"/>
        <c:lblAlgn val="ctr"/>
        <c:lblOffset val="100"/>
        <c:noMultiLvlLbl val="0"/>
      </c:catAx>
      <c:valAx>
        <c:axId val="207418954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Mean</a:t>
                </a:r>
                <a:r>
                  <a:rPr lang="en-US" sz="1400" baseline="0"/>
                  <a:t> relative fitness</a:t>
                </a:r>
                <a:endParaRPr lang="en-US" sz="1400"/>
              </a:p>
            </c:rich>
          </c:tx>
          <c:layout>
            <c:manualLayout>
              <c:xMode val="edge"/>
              <c:yMode val="edge"/>
              <c:x val="5.5555555555555497E-3"/>
              <c:y val="0.10035943423738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2023603896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122484689414"/>
          <c:y val="6.0185185185185203E-2"/>
          <c:w val="0.81836307961504795"/>
          <c:h val="0.74158974919801701"/>
        </c:manualLayout>
      </c:layout>
      <c:barChart>
        <c:barDir val="col"/>
        <c:grouping val="clustered"/>
        <c:varyColors val="0"/>
        <c:ser>
          <c:idx val="0"/>
          <c:order val="0"/>
          <c:tx>
            <c:v>KB</c:v>
          </c:tx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fitness_calcs!$W$20:$W$23</c:f>
                <c:numCache>
                  <c:formatCode>General</c:formatCode>
                  <c:ptCount val="4"/>
                  <c:pt idx="0">
                    <c:v>2.3906253879163491E-2</c:v>
                  </c:pt>
                  <c:pt idx="1">
                    <c:v>2.2199219762837501E-2</c:v>
                  </c:pt>
                  <c:pt idx="2">
                    <c:v>3.7457865381861487E-2</c:v>
                  </c:pt>
                  <c:pt idx="3">
                    <c:v>1.1960951940650121E-2</c:v>
                  </c:pt>
                </c:numCache>
              </c:numRef>
            </c:plus>
            <c:minus>
              <c:numRef>
                <c:f>fitness_calcs!$W$20:$W$23</c:f>
                <c:numCache>
                  <c:formatCode>General</c:formatCode>
                  <c:ptCount val="4"/>
                  <c:pt idx="0">
                    <c:v>2.3906253879163491E-2</c:v>
                  </c:pt>
                  <c:pt idx="1">
                    <c:v>2.2199219762837501E-2</c:v>
                  </c:pt>
                  <c:pt idx="2">
                    <c:v>3.7457865381861487E-2</c:v>
                  </c:pt>
                  <c:pt idx="3">
                    <c:v>1.1960951940650121E-2</c:v>
                  </c:pt>
                </c:numCache>
              </c:numRef>
            </c:minus>
          </c:errBars>
          <c:cat>
            <c:numRef>
              <c:f>fitness_calcs!$S$20:$S$23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8</c:v>
                </c:pt>
                <c:pt idx="3">
                  <c:v>9</c:v>
                </c:pt>
              </c:numCache>
            </c:numRef>
          </c:cat>
          <c:val>
            <c:numRef>
              <c:f>fitness_calcs!$V$20:$V$23</c:f>
              <c:numCache>
                <c:formatCode>General</c:formatCode>
                <c:ptCount val="4"/>
                <c:pt idx="0">
                  <c:v>0.62402956268686094</c:v>
                </c:pt>
                <c:pt idx="1">
                  <c:v>0.66763016988264923</c:v>
                </c:pt>
                <c:pt idx="2">
                  <c:v>1.018373381328495</c:v>
                </c:pt>
                <c:pt idx="3">
                  <c:v>0.97439400919969898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9B-8347-9627-332F6B62D9EC}"/>
            </c:ext>
          </c:extLst>
        </c:ser>
        <c:ser>
          <c:idx val="1"/>
          <c:order val="1"/>
          <c:tx>
            <c:v>M9</c:v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fitness_calcs!$W$24:$W$27</c:f>
                <c:numCache>
                  <c:formatCode>General</c:formatCode>
                  <c:ptCount val="4"/>
                  <c:pt idx="0">
                    <c:v>2.4098877039075494E-2</c:v>
                  </c:pt>
                  <c:pt idx="1">
                    <c:v>1.6275123783888078E-2</c:v>
                  </c:pt>
                  <c:pt idx="2">
                    <c:v>2.2841615367350635E-2</c:v>
                  </c:pt>
                  <c:pt idx="3">
                    <c:v>2.6076922443660059E-2</c:v>
                  </c:pt>
                </c:numCache>
              </c:numRef>
            </c:plus>
            <c:minus>
              <c:numRef>
                <c:f>fitness_calcs!$W$24:$W$27</c:f>
                <c:numCache>
                  <c:formatCode>General</c:formatCode>
                  <c:ptCount val="4"/>
                  <c:pt idx="0">
                    <c:v>2.4098877039075494E-2</c:v>
                  </c:pt>
                  <c:pt idx="1">
                    <c:v>1.6275123783888078E-2</c:v>
                  </c:pt>
                  <c:pt idx="2">
                    <c:v>2.2841615367350635E-2</c:v>
                  </c:pt>
                  <c:pt idx="3">
                    <c:v>2.6076922443660059E-2</c:v>
                  </c:pt>
                </c:numCache>
              </c:numRef>
            </c:minus>
          </c:errBars>
          <c:cat>
            <c:numRef>
              <c:f>fitness_calcs!$S$20:$S$23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8</c:v>
                </c:pt>
                <c:pt idx="3">
                  <c:v>9</c:v>
                </c:pt>
              </c:numCache>
            </c:numRef>
          </c:cat>
          <c:val>
            <c:numRef>
              <c:f>fitness_calcs!$V$24:$V$27</c:f>
              <c:numCache>
                <c:formatCode>General</c:formatCode>
                <c:ptCount val="4"/>
                <c:pt idx="0">
                  <c:v>0.94430826272616109</c:v>
                </c:pt>
                <c:pt idx="1">
                  <c:v>0.93277491284828351</c:v>
                </c:pt>
                <c:pt idx="2">
                  <c:v>0.97812187335673284</c:v>
                </c:pt>
                <c:pt idx="3">
                  <c:v>0.97991423452464532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9B-8347-9627-332F6B62D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029816808"/>
        <c:axId val="2079006024"/>
      </c:barChart>
      <c:catAx>
        <c:axId val="2029816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Compeition number</a:t>
                </a:r>
              </a:p>
            </c:rich>
          </c:tx>
          <c:layout>
            <c:manualLayout>
              <c:xMode val="edge"/>
              <c:yMode val="edge"/>
              <c:x val="0.32878215223097101"/>
              <c:y val="0.8898151793525810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2079006024"/>
        <c:crosses val="autoZero"/>
        <c:auto val="1"/>
        <c:lblAlgn val="ctr"/>
        <c:lblOffset val="100"/>
        <c:noMultiLvlLbl val="0"/>
      </c:catAx>
      <c:valAx>
        <c:axId val="207900602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Mean</a:t>
                </a:r>
                <a:r>
                  <a:rPr lang="en-US" sz="1400" baseline="0"/>
                  <a:t> relative fitness</a:t>
                </a:r>
                <a:endParaRPr lang="en-US" sz="1400"/>
              </a:p>
            </c:rich>
          </c:tx>
          <c:layout>
            <c:manualLayout>
              <c:xMode val="edge"/>
              <c:yMode val="edge"/>
              <c:x val="5.5555555555555497E-3"/>
              <c:y val="0.10035943423738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202981680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15481889763779499"/>
          <c:y val="6.4201861130995005E-2"/>
          <c:w val="0.117894138232721"/>
          <c:h val="0.14272382618839299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622300</xdr:colOff>
      <xdr:row>0</xdr:row>
      <xdr:rowOff>127000</xdr:rowOff>
    </xdr:from>
    <xdr:to>
      <xdr:col>29</xdr:col>
      <xdr:colOff>241300</xdr:colOff>
      <xdr:row>16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698500</xdr:colOff>
      <xdr:row>18</xdr:row>
      <xdr:rowOff>127000</xdr:rowOff>
    </xdr:from>
    <xdr:to>
      <xdr:col>29</xdr:col>
      <xdr:colOff>317500</xdr:colOff>
      <xdr:row>33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25</xdr:col>
      <xdr:colOff>228600</xdr:colOff>
      <xdr:row>34</xdr:row>
      <xdr:rowOff>12700</xdr:rowOff>
    </xdr:from>
    <xdr:to>
      <xdr:col>32</xdr:col>
      <xdr:colOff>723900</xdr:colOff>
      <xdr:row>58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263100" y="6921500"/>
          <a:ext cx="6273800" cy="508000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Marquee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S92"/>
  <sheetViews>
    <sheetView topLeftCell="A18" zoomScale="110" zoomScaleNormal="110" zoomScalePageLayoutView="110" workbookViewId="0"/>
  </sheetViews>
  <sheetFormatPr baseColWidth="10" defaultRowHeight="16"/>
  <cols>
    <col min="1" max="1" width="13" style="1" customWidth="1"/>
    <col min="2" max="3" width="9.1640625" style="1" customWidth="1"/>
    <col min="4" max="4" width="10.6640625" style="1" customWidth="1"/>
    <col min="5" max="5" width="9" style="1" customWidth="1"/>
    <col min="6" max="6" width="12.83203125" style="1" customWidth="1"/>
    <col min="7" max="7" width="8.6640625" style="1" customWidth="1"/>
    <col min="8" max="8" width="9.33203125" style="1" customWidth="1"/>
    <col min="9" max="9" width="8.33203125" style="1" customWidth="1"/>
    <col min="10" max="10" width="8.6640625" style="1" customWidth="1"/>
    <col min="11" max="12" width="10.83203125" style="1"/>
    <col min="13" max="16" width="9.1640625" style="1" customWidth="1"/>
    <col min="17" max="17" width="135.33203125" style="1" customWidth="1"/>
    <col min="18" max="16384" width="10.83203125" style="1"/>
  </cols>
  <sheetData>
    <row r="1" spans="1:18">
      <c r="A1" s="87" t="s">
        <v>158</v>
      </c>
    </row>
    <row r="2" spans="1:18" s="93" customFormat="1">
      <c r="A2" s="92" t="s">
        <v>105</v>
      </c>
    </row>
    <row r="4" spans="1:18">
      <c r="A4" s="88" t="s">
        <v>90</v>
      </c>
    </row>
    <row r="5" spans="1:18" s="7" customFormat="1" ht="69" thickBot="1">
      <c r="A5" s="7" t="s">
        <v>13</v>
      </c>
      <c r="B5" s="7" t="s">
        <v>5</v>
      </c>
      <c r="C5" s="7" t="s">
        <v>3</v>
      </c>
      <c r="D5" s="7" t="s">
        <v>77</v>
      </c>
      <c r="E5" s="7" t="s">
        <v>4</v>
      </c>
      <c r="F5" s="7" t="s">
        <v>78</v>
      </c>
      <c r="G5" s="7" t="s">
        <v>79</v>
      </c>
      <c r="H5" s="7" t="s">
        <v>80</v>
      </c>
      <c r="I5" s="7" t="s">
        <v>81</v>
      </c>
      <c r="J5" s="7" t="s">
        <v>82</v>
      </c>
      <c r="K5" s="7" t="s">
        <v>8</v>
      </c>
      <c r="L5" s="7" t="s">
        <v>9</v>
      </c>
      <c r="M5" s="7" t="s">
        <v>10</v>
      </c>
      <c r="N5" s="7" t="s">
        <v>37</v>
      </c>
      <c r="O5" s="7" t="s">
        <v>38</v>
      </c>
      <c r="P5" s="7" t="s">
        <v>39</v>
      </c>
      <c r="Q5" s="7" t="s">
        <v>0</v>
      </c>
    </row>
    <row r="6" spans="1:18" s="2" customFormat="1" ht="17" thickTop="1">
      <c r="A6" s="117">
        <v>1</v>
      </c>
      <c r="B6" s="119">
        <v>1</v>
      </c>
      <c r="C6" s="121" t="s">
        <v>28</v>
      </c>
      <c r="D6" s="12">
        <v>1.004</v>
      </c>
      <c r="E6" s="121" t="s">
        <v>83</v>
      </c>
      <c r="F6" s="12">
        <v>0.96199999999999997</v>
      </c>
      <c r="G6" s="119">
        <v>4</v>
      </c>
      <c r="H6" s="119">
        <v>4</v>
      </c>
      <c r="I6" s="4" t="s">
        <v>7</v>
      </c>
      <c r="J6" s="12">
        <v>50</v>
      </c>
      <c r="K6" s="12">
        <v>40</v>
      </c>
      <c r="L6" s="9">
        <v>23</v>
      </c>
      <c r="M6" s="57">
        <f>SUM(K6:L6)</f>
        <v>63</v>
      </c>
      <c r="N6" s="47">
        <f>SUM(K6:K7)</f>
        <v>139</v>
      </c>
      <c r="O6" s="47">
        <f>SUM(L6:L7)</f>
        <v>78</v>
      </c>
      <c r="P6" s="47">
        <f>SUM(J6:J7)</f>
        <v>150</v>
      </c>
      <c r="Q6" s="95" t="s">
        <v>91</v>
      </c>
    </row>
    <row r="7" spans="1:18" ht="17" thickBot="1">
      <c r="A7" s="117"/>
      <c r="B7" s="120"/>
      <c r="C7" s="120"/>
      <c r="D7" s="17"/>
      <c r="E7" s="120"/>
      <c r="F7" s="17"/>
      <c r="G7" s="120"/>
      <c r="H7" s="120"/>
      <c r="I7" s="16"/>
      <c r="J7" s="17">
        <v>100</v>
      </c>
      <c r="K7" s="17">
        <v>99</v>
      </c>
      <c r="L7" s="17">
        <v>55</v>
      </c>
      <c r="M7" s="58">
        <f>SUM(K7:L7)</f>
        <v>154</v>
      </c>
      <c r="N7" s="47"/>
      <c r="O7" s="47"/>
      <c r="P7" s="47"/>
      <c r="Q7" s="95" t="s">
        <v>94</v>
      </c>
    </row>
    <row r="8" spans="1:18">
      <c r="A8" s="117"/>
      <c r="B8" s="121">
        <v>2</v>
      </c>
      <c r="C8" s="121" t="s">
        <v>28</v>
      </c>
      <c r="D8" s="12">
        <v>1.004</v>
      </c>
      <c r="E8" s="121" t="s">
        <v>83</v>
      </c>
      <c r="F8" s="12">
        <v>0.96199999999999997</v>
      </c>
      <c r="G8" s="121">
        <v>4</v>
      </c>
      <c r="H8" s="121">
        <v>4</v>
      </c>
      <c r="I8" s="4" t="s">
        <v>7</v>
      </c>
      <c r="J8" s="12">
        <v>50</v>
      </c>
      <c r="K8" s="12">
        <v>64</v>
      </c>
      <c r="L8" s="12">
        <v>48</v>
      </c>
      <c r="M8" s="57">
        <f t="shared" ref="M8:M71" si="0">SUM(K8:L8)</f>
        <v>112</v>
      </c>
      <c r="N8" s="47">
        <f>SUM(K8:K9)</f>
        <v>185</v>
      </c>
      <c r="O8" s="47">
        <f>SUM(L8:L9)</f>
        <v>111</v>
      </c>
      <c r="P8" s="47">
        <f>SUM(J8:J9)</f>
        <v>150</v>
      </c>
      <c r="Q8" s="84"/>
    </row>
    <row r="9" spans="1:18" ht="17" thickBot="1">
      <c r="A9" s="117"/>
      <c r="B9" s="120"/>
      <c r="C9" s="120"/>
      <c r="D9" s="17"/>
      <c r="E9" s="120"/>
      <c r="F9" s="17"/>
      <c r="G9" s="120"/>
      <c r="H9" s="120"/>
      <c r="I9" s="16"/>
      <c r="J9" s="17">
        <v>100</v>
      </c>
      <c r="K9" s="17">
        <v>121</v>
      </c>
      <c r="L9" s="17">
        <v>63</v>
      </c>
      <c r="M9" s="58">
        <f t="shared" si="0"/>
        <v>184</v>
      </c>
      <c r="N9" s="47"/>
      <c r="O9" s="47"/>
      <c r="P9" s="47"/>
      <c r="Q9" s="84"/>
    </row>
    <row r="10" spans="1:18">
      <c r="A10" s="117"/>
      <c r="B10" s="122">
        <v>3</v>
      </c>
      <c r="C10" s="121" t="s">
        <v>28</v>
      </c>
      <c r="D10" s="12">
        <v>1.004</v>
      </c>
      <c r="E10" s="121" t="s">
        <v>83</v>
      </c>
      <c r="F10" s="12">
        <v>0.96199999999999997</v>
      </c>
      <c r="G10" s="122">
        <v>4</v>
      </c>
      <c r="H10" s="122">
        <v>4</v>
      </c>
      <c r="I10" s="4" t="s">
        <v>7</v>
      </c>
      <c r="J10" s="12">
        <v>50</v>
      </c>
      <c r="K10" s="12">
        <v>55</v>
      </c>
      <c r="L10" s="12">
        <v>32</v>
      </c>
      <c r="M10" s="57">
        <f t="shared" si="0"/>
        <v>87</v>
      </c>
      <c r="N10" s="47">
        <f>SUM(K10:K11)</f>
        <v>156</v>
      </c>
      <c r="O10" s="47">
        <f>SUM(L10:L11)</f>
        <v>93</v>
      </c>
      <c r="P10" s="47">
        <f>SUM(J10:J11)</f>
        <v>150</v>
      </c>
      <c r="Q10" s="84"/>
    </row>
    <row r="11" spans="1:18" ht="17" thickBot="1">
      <c r="A11" s="118"/>
      <c r="B11" s="123"/>
      <c r="C11" s="120"/>
      <c r="D11" s="22"/>
      <c r="E11" s="120"/>
      <c r="F11" s="22"/>
      <c r="G11" s="123"/>
      <c r="H11" s="123"/>
      <c r="I11" s="21"/>
      <c r="J11" s="22">
        <v>100</v>
      </c>
      <c r="K11" s="22">
        <v>101</v>
      </c>
      <c r="L11" s="22">
        <v>61</v>
      </c>
      <c r="M11" s="59">
        <f t="shared" si="0"/>
        <v>162</v>
      </c>
      <c r="N11" s="46"/>
      <c r="O11" s="46"/>
      <c r="P11" s="46"/>
      <c r="Q11" s="85"/>
    </row>
    <row r="12" spans="1:18">
      <c r="A12" s="117">
        <v>2</v>
      </c>
      <c r="B12" s="121">
        <v>1</v>
      </c>
      <c r="C12" s="121" t="s">
        <v>28</v>
      </c>
      <c r="D12" s="12">
        <v>1.004</v>
      </c>
      <c r="E12" s="121" t="s">
        <v>84</v>
      </c>
      <c r="F12" s="12">
        <v>0.997</v>
      </c>
      <c r="G12" s="121">
        <v>4</v>
      </c>
      <c r="H12" s="121">
        <v>4</v>
      </c>
      <c r="I12" s="4" t="s">
        <v>7</v>
      </c>
      <c r="J12" s="12">
        <v>50</v>
      </c>
      <c r="K12" s="12">
        <v>37</v>
      </c>
      <c r="L12" s="12">
        <v>29</v>
      </c>
      <c r="M12" s="57">
        <f t="shared" si="0"/>
        <v>66</v>
      </c>
      <c r="N12" s="47">
        <f>SUM(K12:K13)</f>
        <v>132</v>
      </c>
      <c r="O12" s="47">
        <f>SUM(L12:L13)</f>
        <v>86</v>
      </c>
      <c r="P12" s="47">
        <f>SUM(J12:J13)</f>
        <v>150</v>
      </c>
      <c r="Q12" s="95" t="s">
        <v>91</v>
      </c>
      <c r="R12" s="2"/>
    </row>
    <row r="13" spans="1:18" ht="17" thickBot="1">
      <c r="A13" s="117"/>
      <c r="B13" s="120"/>
      <c r="C13" s="120"/>
      <c r="D13" s="17"/>
      <c r="E13" s="120"/>
      <c r="F13" s="17"/>
      <c r="G13" s="120"/>
      <c r="H13" s="120"/>
      <c r="I13" s="16"/>
      <c r="J13" s="17">
        <v>100</v>
      </c>
      <c r="K13" s="17">
        <v>95</v>
      </c>
      <c r="L13" s="17">
        <v>57</v>
      </c>
      <c r="M13" s="58">
        <f t="shared" si="0"/>
        <v>152</v>
      </c>
      <c r="N13" s="47"/>
      <c r="O13" s="47"/>
      <c r="P13" s="47"/>
      <c r="Q13" s="95" t="s">
        <v>93</v>
      </c>
      <c r="R13" s="2"/>
    </row>
    <row r="14" spans="1:18">
      <c r="A14" s="117"/>
      <c r="B14" s="121">
        <v>2</v>
      </c>
      <c r="C14" s="121" t="s">
        <v>28</v>
      </c>
      <c r="D14" s="12">
        <v>1.004</v>
      </c>
      <c r="E14" s="121" t="s">
        <v>84</v>
      </c>
      <c r="F14" s="12">
        <v>0.997</v>
      </c>
      <c r="G14" s="121">
        <v>4</v>
      </c>
      <c r="H14" s="121">
        <v>4</v>
      </c>
      <c r="I14" s="4" t="s">
        <v>7</v>
      </c>
      <c r="J14" s="12">
        <v>50</v>
      </c>
      <c r="K14" s="12">
        <v>57</v>
      </c>
      <c r="L14" s="12">
        <v>29</v>
      </c>
      <c r="M14" s="57">
        <f t="shared" si="0"/>
        <v>86</v>
      </c>
      <c r="N14" s="47">
        <f>SUM(K14:K15)</f>
        <v>155</v>
      </c>
      <c r="O14" s="47">
        <f>SUM(L14:L15)</f>
        <v>78</v>
      </c>
      <c r="P14" s="47">
        <f>SUM(J14:J15)</f>
        <v>150</v>
      </c>
      <c r="Q14" s="84"/>
      <c r="R14" s="2"/>
    </row>
    <row r="15" spans="1:18" ht="17" thickBot="1">
      <c r="A15" s="117"/>
      <c r="B15" s="120"/>
      <c r="C15" s="120"/>
      <c r="D15" s="17"/>
      <c r="E15" s="120"/>
      <c r="F15" s="17"/>
      <c r="G15" s="120"/>
      <c r="H15" s="120"/>
      <c r="I15" s="16"/>
      <c r="J15" s="17">
        <v>100</v>
      </c>
      <c r="K15" s="17">
        <v>98</v>
      </c>
      <c r="L15" s="17">
        <v>49</v>
      </c>
      <c r="M15" s="58">
        <f t="shared" si="0"/>
        <v>147</v>
      </c>
      <c r="N15" s="47"/>
      <c r="O15" s="47"/>
      <c r="P15" s="47"/>
      <c r="Q15" s="84"/>
      <c r="R15" s="2"/>
    </row>
    <row r="16" spans="1:18">
      <c r="A16" s="117"/>
      <c r="B16" s="121">
        <v>3</v>
      </c>
      <c r="C16" s="121" t="s">
        <v>28</v>
      </c>
      <c r="D16" s="12">
        <v>1.004</v>
      </c>
      <c r="E16" s="121" t="s">
        <v>84</v>
      </c>
      <c r="F16" s="12">
        <v>0.997</v>
      </c>
      <c r="G16" s="122">
        <v>4</v>
      </c>
      <c r="H16" s="122">
        <v>4</v>
      </c>
      <c r="I16" s="4" t="s">
        <v>7</v>
      </c>
      <c r="J16" s="12">
        <v>50</v>
      </c>
      <c r="K16" s="12">
        <v>44</v>
      </c>
      <c r="L16" s="12">
        <v>29</v>
      </c>
      <c r="M16" s="57">
        <f t="shared" si="0"/>
        <v>73</v>
      </c>
      <c r="N16" s="47">
        <f>SUM(K16:K17)</f>
        <v>144</v>
      </c>
      <c r="O16" s="47">
        <f>SUM(L16:L17)</f>
        <v>71</v>
      </c>
      <c r="P16" s="47">
        <f>SUM(J16:J17)</f>
        <v>150</v>
      </c>
      <c r="Q16" s="84"/>
      <c r="R16" s="2"/>
    </row>
    <row r="17" spans="1:17" ht="17" thickBot="1">
      <c r="A17" s="118"/>
      <c r="B17" s="123"/>
      <c r="C17" s="120"/>
      <c r="D17" s="22"/>
      <c r="E17" s="120"/>
      <c r="F17" s="22"/>
      <c r="G17" s="123"/>
      <c r="H17" s="123"/>
      <c r="I17" s="21"/>
      <c r="J17" s="22">
        <v>100</v>
      </c>
      <c r="K17" s="22">
        <v>100</v>
      </c>
      <c r="L17" s="22">
        <v>42</v>
      </c>
      <c r="M17" s="59">
        <f t="shared" si="0"/>
        <v>142</v>
      </c>
      <c r="N17" s="46"/>
      <c r="O17" s="46"/>
      <c r="P17" s="46"/>
      <c r="Q17" s="85"/>
    </row>
    <row r="18" spans="1:17">
      <c r="A18" s="117">
        <v>3</v>
      </c>
      <c r="B18" s="121">
        <v>1</v>
      </c>
      <c r="C18" s="121" t="s">
        <v>2</v>
      </c>
      <c r="D18" s="12">
        <v>0.96199999999999997</v>
      </c>
      <c r="E18" s="121" t="s">
        <v>85</v>
      </c>
      <c r="F18" s="12">
        <v>1.034</v>
      </c>
      <c r="G18" s="121">
        <v>4</v>
      </c>
      <c r="H18" s="121">
        <v>4</v>
      </c>
      <c r="I18" s="4" t="s">
        <v>7</v>
      </c>
      <c r="J18" s="12">
        <v>50</v>
      </c>
      <c r="K18" s="12">
        <v>34</v>
      </c>
      <c r="L18" s="12">
        <v>47</v>
      </c>
      <c r="M18" s="57">
        <f t="shared" si="0"/>
        <v>81</v>
      </c>
      <c r="N18" s="47">
        <f>SUM(K18:K19)</f>
        <v>106</v>
      </c>
      <c r="O18" s="47">
        <f>SUM(L18:L19)</f>
        <v>113</v>
      </c>
      <c r="P18" s="47">
        <f>SUM(J18:J19)</f>
        <v>150</v>
      </c>
      <c r="Q18" s="95" t="s">
        <v>91</v>
      </c>
    </row>
    <row r="19" spans="1:17" ht="17" thickBot="1">
      <c r="A19" s="117"/>
      <c r="B19" s="120"/>
      <c r="C19" s="120"/>
      <c r="D19" s="17"/>
      <c r="E19" s="120"/>
      <c r="F19" s="17"/>
      <c r="G19" s="120"/>
      <c r="H19" s="120"/>
      <c r="I19" s="16"/>
      <c r="J19" s="17">
        <v>100</v>
      </c>
      <c r="K19" s="17">
        <v>72</v>
      </c>
      <c r="L19" s="17">
        <v>66</v>
      </c>
      <c r="M19" s="58">
        <f t="shared" si="0"/>
        <v>138</v>
      </c>
      <c r="N19" s="47"/>
      <c r="O19" s="47"/>
      <c r="P19" s="47"/>
      <c r="Q19" s="96" t="s">
        <v>95</v>
      </c>
    </row>
    <row r="20" spans="1:17">
      <c r="A20" s="117"/>
      <c r="B20" s="121">
        <v>2</v>
      </c>
      <c r="C20" s="121" t="s">
        <v>2</v>
      </c>
      <c r="D20" s="12">
        <v>0.96199999999999997</v>
      </c>
      <c r="E20" s="121" t="s">
        <v>85</v>
      </c>
      <c r="F20" s="12">
        <v>1.034</v>
      </c>
      <c r="G20" s="121">
        <v>4</v>
      </c>
      <c r="H20" s="121">
        <v>4</v>
      </c>
      <c r="I20" s="4" t="s">
        <v>7</v>
      </c>
      <c r="J20" s="12">
        <v>50</v>
      </c>
      <c r="K20" s="12">
        <v>23</v>
      </c>
      <c r="L20" s="12">
        <v>31</v>
      </c>
      <c r="M20" s="57">
        <f t="shared" si="0"/>
        <v>54</v>
      </c>
      <c r="N20" s="47">
        <f>SUM(K20:K21)</f>
        <v>72</v>
      </c>
      <c r="O20" s="47">
        <f>SUM(L20:L21)</f>
        <v>86</v>
      </c>
      <c r="P20" s="47">
        <f>SUM(J20:J21)</f>
        <v>150</v>
      </c>
      <c r="Q20" s="84"/>
    </row>
    <row r="21" spans="1:17" ht="17" thickBot="1">
      <c r="A21" s="117"/>
      <c r="B21" s="120"/>
      <c r="C21" s="120"/>
      <c r="D21" s="17"/>
      <c r="E21" s="120"/>
      <c r="F21" s="17"/>
      <c r="G21" s="120"/>
      <c r="H21" s="120"/>
      <c r="I21" s="16"/>
      <c r="J21" s="17">
        <v>100</v>
      </c>
      <c r="K21" s="17">
        <v>49</v>
      </c>
      <c r="L21" s="17">
        <v>55</v>
      </c>
      <c r="M21" s="58">
        <f t="shared" si="0"/>
        <v>104</v>
      </c>
      <c r="N21" s="47"/>
      <c r="O21" s="47"/>
      <c r="P21" s="47"/>
      <c r="Q21" s="84"/>
    </row>
    <row r="22" spans="1:17">
      <c r="A22" s="117"/>
      <c r="B22" s="121">
        <v>3</v>
      </c>
      <c r="C22" s="121" t="s">
        <v>2</v>
      </c>
      <c r="D22" s="12">
        <v>0.96199999999999997</v>
      </c>
      <c r="E22" s="121" t="s">
        <v>85</v>
      </c>
      <c r="F22" s="12">
        <v>1.034</v>
      </c>
      <c r="G22" s="122">
        <v>4</v>
      </c>
      <c r="H22" s="122">
        <v>4</v>
      </c>
      <c r="I22" s="4" t="s">
        <v>7</v>
      </c>
      <c r="J22" s="12">
        <v>50</v>
      </c>
      <c r="K22" s="12">
        <v>38</v>
      </c>
      <c r="L22" s="12">
        <v>45</v>
      </c>
      <c r="M22" s="57">
        <f t="shared" si="0"/>
        <v>83</v>
      </c>
      <c r="N22" s="47">
        <f>SUM(K22:K23)</f>
        <v>98</v>
      </c>
      <c r="O22" s="47">
        <f>SUM(L22:L23)</f>
        <v>136</v>
      </c>
      <c r="P22" s="47">
        <f>SUM(J22:J23)</f>
        <v>150</v>
      </c>
      <c r="Q22" s="84"/>
    </row>
    <row r="23" spans="1:17" ht="17" thickBot="1">
      <c r="A23" s="118"/>
      <c r="B23" s="123"/>
      <c r="C23" s="123"/>
      <c r="D23" s="22"/>
      <c r="E23" s="120"/>
      <c r="F23" s="22"/>
      <c r="G23" s="123"/>
      <c r="H23" s="123"/>
      <c r="I23" s="21"/>
      <c r="J23" s="22">
        <v>100</v>
      </c>
      <c r="K23" s="22">
        <v>60</v>
      </c>
      <c r="L23" s="22">
        <v>91</v>
      </c>
      <c r="M23" s="59">
        <f t="shared" si="0"/>
        <v>151</v>
      </c>
      <c r="N23" s="46"/>
      <c r="O23" s="46"/>
      <c r="P23" s="46"/>
      <c r="Q23" s="85"/>
    </row>
    <row r="24" spans="1:17">
      <c r="A24" s="117">
        <v>4</v>
      </c>
      <c r="B24" s="121" t="s">
        <v>153</v>
      </c>
      <c r="C24" s="121" t="s">
        <v>2</v>
      </c>
      <c r="D24" s="12">
        <v>0.96199999999999997</v>
      </c>
      <c r="E24" s="124" t="s">
        <v>86</v>
      </c>
      <c r="F24" s="25">
        <v>1.032</v>
      </c>
      <c r="G24" s="121">
        <v>4</v>
      </c>
      <c r="H24" s="121">
        <v>4</v>
      </c>
      <c r="I24" s="4" t="s">
        <v>7</v>
      </c>
      <c r="J24" s="12">
        <v>50</v>
      </c>
      <c r="K24" s="12">
        <v>22</v>
      </c>
      <c r="L24" s="12">
        <v>36</v>
      </c>
      <c r="M24" s="57">
        <f t="shared" si="0"/>
        <v>58</v>
      </c>
      <c r="N24" s="47">
        <f>SUM(K24:K25)</f>
        <v>71</v>
      </c>
      <c r="O24" s="47">
        <f>SUM(L24:L25)</f>
        <v>131</v>
      </c>
      <c r="P24" s="47">
        <f>SUM(J24:J25)</f>
        <v>150</v>
      </c>
      <c r="Q24" s="95" t="s">
        <v>91</v>
      </c>
    </row>
    <row r="25" spans="1:17" ht="17" thickBot="1">
      <c r="A25" s="117"/>
      <c r="B25" s="120"/>
      <c r="C25" s="120"/>
      <c r="D25" s="17"/>
      <c r="E25" s="125"/>
      <c r="F25" s="26"/>
      <c r="G25" s="120"/>
      <c r="H25" s="120"/>
      <c r="I25" s="16"/>
      <c r="J25" s="17">
        <v>100</v>
      </c>
      <c r="K25" s="17">
        <v>49</v>
      </c>
      <c r="L25" s="17">
        <v>95</v>
      </c>
      <c r="M25" s="58">
        <f t="shared" si="0"/>
        <v>144</v>
      </c>
      <c r="N25" s="47"/>
      <c r="O25" s="47"/>
      <c r="P25" s="47"/>
      <c r="Q25" s="95" t="s">
        <v>152</v>
      </c>
    </row>
    <row r="26" spans="1:17" ht="15" customHeight="1">
      <c r="A26" s="117"/>
      <c r="B26" s="121" t="s">
        <v>154</v>
      </c>
      <c r="C26" s="121" t="s">
        <v>2</v>
      </c>
      <c r="D26" s="12">
        <v>0.96199999999999997</v>
      </c>
      <c r="E26" s="124" t="s">
        <v>86</v>
      </c>
      <c r="F26" s="25">
        <v>1.032</v>
      </c>
      <c r="G26" s="121">
        <v>4</v>
      </c>
      <c r="H26" s="121">
        <v>4</v>
      </c>
      <c r="I26" s="4" t="s">
        <v>7</v>
      </c>
      <c r="J26" s="12">
        <v>50</v>
      </c>
      <c r="K26" s="12">
        <v>29</v>
      </c>
      <c r="L26" s="12">
        <v>40</v>
      </c>
      <c r="M26" s="57">
        <f t="shared" si="0"/>
        <v>69</v>
      </c>
      <c r="N26" s="47">
        <f>SUM(K26:K27)</f>
        <v>83</v>
      </c>
      <c r="O26" s="47">
        <f>SUM(L26:L27)</f>
        <v>113</v>
      </c>
      <c r="P26" s="47">
        <f>SUM(J26:J27)</f>
        <v>150</v>
      </c>
      <c r="Q26" s="96" t="s">
        <v>96</v>
      </c>
    </row>
    <row r="27" spans="1:17" ht="17" thickBot="1">
      <c r="A27" s="117"/>
      <c r="B27" s="120"/>
      <c r="C27" s="120"/>
      <c r="D27" s="17"/>
      <c r="E27" s="125"/>
      <c r="F27" s="26"/>
      <c r="G27" s="120"/>
      <c r="H27" s="120"/>
      <c r="I27" s="16"/>
      <c r="J27" s="17">
        <v>100</v>
      </c>
      <c r="K27" s="17">
        <v>54</v>
      </c>
      <c r="L27" s="17">
        <v>73</v>
      </c>
      <c r="M27" s="58">
        <f t="shared" si="0"/>
        <v>127</v>
      </c>
      <c r="N27" s="47"/>
      <c r="O27" s="47"/>
      <c r="P27" s="47"/>
      <c r="Q27" s="84"/>
    </row>
    <row r="28" spans="1:17" ht="15" customHeight="1">
      <c r="A28" s="117"/>
      <c r="B28" s="121" t="s">
        <v>155</v>
      </c>
      <c r="C28" s="121" t="s">
        <v>2</v>
      </c>
      <c r="D28" s="12">
        <v>0.96199999999999997</v>
      </c>
      <c r="E28" s="124" t="s">
        <v>86</v>
      </c>
      <c r="F28" s="25">
        <v>1.032</v>
      </c>
      <c r="G28" s="122">
        <v>4</v>
      </c>
      <c r="H28" s="122">
        <v>4</v>
      </c>
      <c r="I28" s="4" t="s">
        <v>7</v>
      </c>
      <c r="J28" s="12">
        <v>50</v>
      </c>
      <c r="K28" s="12">
        <v>12</v>
      </c>
      <c r="L28" s="12">
        <v>21</v>
      </c>
      <c r="M28" s="57">
        <f t="shared" si="0"/>
        <v>33</v>
      </c>
      <c r="N28" s="47">
        <f>SUM(K28:K29)</f>
        <v>58</v>
      </c>
      <c r="O28" s="47">
        <f>SUM(L28:L29)</f>
        <v>86</v>
      </c>
      <c r="P28" s="47">
        <f>SUM(J28:J29)</f>
        <v>150</v>
      </c>
      <c r="Q28" s="84"/>
    </row>
    <row r="29" spans="1:17" ht="17" thickBot="1">
      <c r="A29" s="118"/>
      <c r="B29" s="123"/>
      <c r="C29" s="123"/>
      <c r="D29" s="22"/>
      <c r="E29" s="125"/>
      <c r="F29" s="27"/>
      <c r="G29" s="123"/>
      <c r="H29" s="123"/>
      <c r="I29" s="21"/>
      <c r="J29" s="22">
        <v>100</v>
      </c>
      <c r="K29" s="22">
        <v>46</v>
      </c>
      <c r="L29" s="22">
        <v>65</v>
      </c>
      <c r="M29" s="59">
        <f t="shared" si="0"/>
        <v>111</v>
      </c>
      <c r="N29" s="46"/>
      <c r="O29" s="46"/>
      <c r="P29" s="46"/>
      <c r="Q29" s="85"/>
    </row>
    <row r="30" spans="1:17">
      <c r="A30" s="117">
        <v>5</v>
      </c>
      <c r="B30" s="121">
        <v>1</v>
      </c>
      <c r="C30" s="121" t="s">
        <v>2</v>
      </c>
      <c r="D30" s="12">
        <v>0.96199999999999997</v>
      </c>
      <c r="E30" s="124" t="s">
        <v>87</v>
      </c>
      <c r="F30" s="12">
        <v>1.1339999999999999</v>
      </c>
      <c r="G30" s="121">
        <v>4</v>
      </c>
      <c r="H30" s="121">
        <v>4</v>
      </c>
      <c r="I30" s="4" t="s">
        <v>7</v>
      </c>
      <c r="J30" s="12">
        <v>50</v>
      </c>
      <c r="K30" s="12">
        <v>28</v>
      </c>
      <c r="L30" s="12">
        <v>20</v>
      </c>
      <c r="M30" s="57">
        <f t="shared" si="0"/>
        <v>48</v>
      </c>
      <c r="N30" s="47">
        <f>SUM(K30:K31)</f>
        <v>73</v>
      </c>
      <c r="O30" s="47">
        <f>SUM(L30:L31)</f>
        <v>72</v>
      </c>
      <c r="P30" s="47">
        <f>SUM(J30:J31)</f>
        <v>150</v>
      </c>
      <c r="Q30" s="95" t="s">
        <v>91</v>
      </c>
    </row>
    <row r="31" spans="1:17" ht="17" thickBot="1">
      <c r="A31" s="117"/>
      <c r="B31" s="120"/>
      <c r="C31" s="120"/>
      <c r="D31" s="17"/>
      <c r="E31" s="125"/>
      <c r="F31" s="17"/>
      <c r="G31" s="120"/>
      <c r="H31" s="120"/>
      <c r="I31" s="16"/>
      <c r="J31" s="17">
        <v>100</v>
      </c>
      <c r="K31" s="17">
        <v>45</v>
      </c>
      <c r="L31" s="17">
        <v>52</v>
      </c>
      <c r="M31" s="58">
        <f t="shared" si="0"/>
        <v>97</v>
      </c>
      <c r="N31" s="47"/>
      <c r="O31" s="47"/>
      <c r="P31" s="47"/>
      <c r="Q31" s="96" t="s">
        <v>97</v>
      </c>
    </row>
    <row r="32" spans="1:17">
      <c r="A32" s="117"/>
      <c r="B32" s="121">
        <v>2</v>
      </c>
      <c r="C32" s="121" t="s">
        <v>2</v>
      </c>
      <c r="D32" s="12">
        <v>0.96199999999999997</v>
      </c>
      <c r="E32" s="124" t="s">
        <v>87</v>
      </c>
      <c r="F32" s="12">
        <v>1.1339999999999999</v>
      </c>
      <c r="G32" s="121">
        <v>4</v>
      </c>
      <c r="H32" s="121">
        <v>4</v>
      </c>
      <c r="I32" s="4" t="s">
        <v>7</v>
      </c>
      <c r="J32" s="12">
        <v>50</v>
      </c>
      <c r="K32" s="12">
        <v>12</v>
      </c>
      <c r="L32" s="12">
        <v>10</v>
      </c>
      <c r="M32" s="57">
        <f t="shared" si="0"/>
        <v>22</v>
      </c>
      <c r="N32" s="47">
        <f>SUM(K32:K33)</f>
        <v>74</v>
      </c>
      <c r="O32" s="47">
        <f>SUM(L32:L33)</f>
        <v>81</v>
      </c>
      <c r="P32" s="47">
        <f>SUM(J32:J33)</f>
        <v>150</v>
      </c>
      <c r="Q32" s="84"/>
    </row>
    <row r="33" spans="1:17" ht="17" thickBot="1">
      <c r="A33" s="117"/>
      <c r="B33" s="120"/>
      <c r="C33" s="120"/>
      <c r="D33" s="17"/>
      <c r="E33" s="125"/>
      <c r="F33" s="17"/>
      <c r="G33" s="120"/>
      <c r="H33" s="120"/>
      <c r="I33" s="16"/>
      <c r="J33" s="17">
        <v>100</v>
      </c>
      <c r="K33" s="17">
        <v>62</v>
      </c>
      <c r="L33" s="17">
        <v>71</v>
      </c>
      <c r="M33" s="58">
        <f t="shared" si="0"/>
        <v>133</v>
      </c>
      <c r="N33" s="47"/>
      <c r="O33" s="47"/>
      <c r="P33" s="47"/>
      <c r="Q33" s="84"/>
    </row>
    <row r="34" spans="1:17">
      <c r="A34" s="117"/>
      <c r="B34" s="121">
        <v>3</v>
      </c>
      <c r="C34" s="121" t="s">
        <v>2</v>
      </c>
      <c r="D34" s="12">
        <v>0.96199999999999997</v>
      </c>
      <c r="E34" s="124" t="s">
        <v>87</v>
      </c>
      <c r="F34" s="12">
        <v>1.1339999999999999</v>
      </c>
      <c r="G34" s="122">
        <v>4</v>
      </c>
      <c r="H34" s="122">
        <v>4</v>
      </c>
      <c r="I34" s="4" t="s">
        <v>7</v>
      </c>
      <c r="J34" s="12">
        <v>50</v>
      </c>
      <c r="K34" s="12">
        <v>28</v>
      </c>
      <c r="L34" s="12">
        <v>34</v>
      </c>
      <c r="M34" s="57">
        <f t="shared" si="0"/>
        <v>62</v>
      </c>
      <c r="N34" s="47">
        <f>SUM(K34:K35)</f>
        <v>70</v>
      </c>
      <c r="O34" s="47">
        <f>SUM(L34:L35)</f>
        <v>97</v>
      </c>
      <c r="P34" s="47">
        <f>SUM(J34:J35)</f>
        <v>150</v>
      </c>
      <c r="Q34" s="84"/>
    </row>
    <row r="35" spans="1:17" ht="17" thickBot="1">
      <c r="A35" s="118"/>
      <c r="B35" s="123"/>
      <c r="C35" s="123"/>
      <c r="D35" s="22"/>
      <c r="E35" s="125"/>
      <c r="F35" s="22"/>
      <c r="G35" s="123"/>
      <c r="H35" s="123"/>
      <c r="I35" s="21"/>
      <c r="J35" s="22">
        <v>100</v>
      </c>
      <c r="K35" s="22">
        <v>42</v>
      </c>
      <c r="L35" s="22">
        <v>63</v>
      </c>
      <c r="M35" s="59">
        <f t="shared" si="0"/>
        <v>105</v>
      </c>
      <c r="N35" s="46"/>
      <c r="O35" s="46"/>
      <c r="P35" s="46"/>
      <c r="Q35" s="85"/>
    </row>
    <row r="36" spans="1:17">
      <c r="A36" s="117">
        <v>6</v>
      </c>
      <c r="B36" s="121">
        <v>1</v>
      </c>
      <c r="C36" s="121" t="s">
        <v>1</v>
      </c>
      <c r="D36" s="12">
        <v>0.997</v>
      </c>
      <c r="E36" s="121" t="s">
        <v>88</v>
      </c>
      <c r="F36" s="12">
        <v>1.0580000000000001</v>
      </c>
      <c r="G36" s="121">
        <v>4</v>
      </c>
      <c r="H36" s="121">
        <v>4</v>
      </c>
      <c r="I36" s="4" t="s">
        <v>7</v>
      </c>
      <c r="J36" s="12">
        <v>50</v>
      </c>
      <c r="K36" s="12">
        <v>15</v>
      </c>
      <c r="L36" s="12">
        <v>19</v>
      </c>
      <c r="M36" s="57">
        <f t="shared" si="0"/>
        <v>34</v>
      </c>
      <c r="N36" s="47">
        <f>SUM(K36:K37)</f>
        <v>57</v>
      </c>
      <c r="O36" s="47">
        <f>SUM(L36:L37)</f>
        <v>102</v>
      </c>
      <c r="P36" s="47">
        <f>SUM(J36:J37)</f>
        <v>150</v>
      </c>
      <c r="Q36" s="95" t="s">
        <v>91</v>
      </c>
    </row>
    <row r="37" spans="1:17" ht="17" thickBot="1">
      <c r="A37" s="117"/>
      <c r="B37" s="120"/>
      <c r="C37" s="120"/>
      <c r="D37" s="17"/>
      <c r="E37" s="120"/>
      <c r="F37" s="17"/>
      <c r="G37" s="120"/>
      <c r="H37" s="120"/>
      <c r="I37" s="16"/>
      <c r="J37" s="17">
        <v>100</v>
      </c>
      <c r="K37" s="17">
        <v>42</v>
      </c>
      <c r="L37" s="17">
        <v>83</v>
      </c>
      <c r="M37" s="58">
        <f t="shared" si="0"/>
        <v>125</v>
      </c>
      <c r="N37" s="47"/>
      <c r="O37" s="47"/>
      <c r="P37" s="47"/>
      <c r="Q37" s="96" t="s">
        <v>98</v>
      </c>
    </row>
    <row r="38" spans="1:17">
      <c r="A38" s="117"/>
      <c r="B38" s="121">
        <v>2</v>
      </c>
      <c r="C38" s="121" t="s">
        <v>1</v>
      </c>
      <c r="D38" s="12">
        <v>0.997</v>
      </c>
      <c r="E38" s="121" t="s">
        <v>88</v>
      </c>
      <c r="F38" s="12">
        <v>1.0580000000000001</v>
      </c>
      <c r="G38" s="121">
        <v>4</v>
      </c>
      <c r="H38" s="121">
        <v>4</v>
      </c>
      <c r="I38" s="4" t="s">
        <v>7</v>
      </c>
      <c r="J38" s="12">
        <v>50</v>
      </c>
      <c r="K38" s="12">
        <v>28</v>
      </c>
      <c r="L38" s="12">
        <v>84</v>
      </c>
      <c r="M38" s="57">
        <f t="shared" si="0"/>
        <v>112</v>
      </c>
      <c r="N38" s="47">
        <f>SUM(K38:K39)</f>
        <v>75</v>
      </c>
      <c r="O38" s="47">
        <f>SUM(L38:L39)</f>
        <v>169</v>
      </c>
      <c r="P38" s="47">
        <f>SUM(J38:J39)</f>
        <v>150</v>
      </c>
      <c r="Q38" s="84"/>
    </row>
    <row r="39" spans="1:17" ht="17" thickBot="1">
      <c r="A39" s="117"/>
      <c r="B39" s="120"/>
      <c r="C39" s="120"/>
      <c r="D39" s="17"/>
      <c r="E39" s="120"/>
      <c r="F39" s="17"/>
      <c r="G39" s="120"/>
      <c r="H39" s="120"/>
      <c r="I39" s="16"/>
      <c r="J39" s="17">
        <v>100</v>
      </c>
      <c r="K39" s="17">
        <v>47</v>
      </c>
      <c r="L39" s="17">
        <v>85</v>
      </c>
      <c r="M39" s="58">
        <f t="shared" si="0"/>
        <v>132</v>
      </c>
      <c r="N39" s="47"/>
      <c r="O39" s="47"/>
      <c r="P39" s="47"/>
      <c r="Q39" s="84"/>
    </row>
    <row r="40" spans="1:17">
      <c r="A40" s="117"/>
      <c r="B40" s="121">
        <v>3</v>
      </c>
      <c r="C40" s="121" t="s">
        <v>1</v>
      </c>
      <c r="D40" s="12">
        <v>0.997</v>
      </c>
      <c r="E40" s="121" t="s">
        <v>88</v>
      </c>
      <c r="F40" s="12">
        <v>1.0580000000000001</v>
      </c>
      <c r="G40" s="122">
        <v>4</v>
      </c>
      <c r="H40" s="122">
        <v>4</v>
      </c>
      <c r="I40" s="4" t="s">
        <v>7</v>
      </c>
      <c r="J40" s="12">
        <v>50</v>
      </c>
      <c r="K40" s="12">
        <v>34</v>
      </c>
      <c r="L40" s="12">
        <v>45</v>
      </c>
      <c r="M40" s="57">
        <f t="shared" si="0"/>
        <v>79</v>
      </c>
      <c r="N40" s="47">
        <f>SUM(K40:K41)</f>
        <v>88</v>
      </c>
      <c r="O40" s="47">
        <f>SUM(L40:L41)</f>
        <v>126</v>
      </c>
      <c r="P40" s="47">
        <f>SUM(J40:J41)</f>
        <v>150</v>
      </c>
      <c r="Q40" s="84"/>
    </row>
    <row r="41" spans="1:17" ht="17" thickBot="1">
      <c r="A41" s="126"/>
      <c r="B41" s="123"/>
      <c r="C41" s="123"/>
      <c r="D41" s="22"/>
      <c r="E41" s="120"/>
      <c r="F41" s="22"/>
      <c r="G41" s="123"/>
      <c r="H41" s="123"/>
      <c r="I41" s="21"/>
      <c r="J41" s="22">
        <v>100</v>
      </c>
      <c r="K41" s="22">
        <v>54</v>
      </c>
      <c r="L41" s="22">
        <v>81</v>
      </c>
      <c r="M41" s="59">
        <f t="shared" si="0"/>
        <v>135</v>
      </c>
      <c r="N41" s="46"/>
      <c r="O41" s="46"/>
      <c r="P41" s="46"/>
      <c r="Q41" s="85"/>
    </row>
    <row r="42" spans="1:17">
      <c r="A42" s="117">
        <v>7</v>
      </c>
      <c r="B42" s="121">
        <v>1</v>
      </c>
      <c r="C42" s="121" t="s">
        <v>1</v>
      </c>
      <c r="D42" s="12">
        <v>0.997</v>
      </c>
      <c r="E42" s="121" t="s">
        <v>89</v>
      </c>
      <c r="F42" s="12">
        <v>1.0509999999999999</v>
      </c>
      <c r="G42" s="121">
        <v>4</v>
      </c>
      <c r="H42" s="121">
        <v>4</v>
      </c>
      <c r="I42" s="4" t="s">
        <v>7</v>
      </c>
      <c r="J42" s="12">
        <v>50</v>
      </c>
      <c r="K42" s="12">
        <v>18</v>
      </c>
      <c r="L42" s="12">
        <v>16</v>
      </c>
      <c r="M42" s="57">
        <f t="shared" si="0"/>
        <v>34</v>
      </c>
      <c r="N42" s="47">
        <f>SUM(K42:K43)</f>
        <v>63</v>
      </c>
      <c r="O42" s="47">
        <f>SUM(L42:L43)</f>
        <v>61</v>
      </c>
      <c r="P42" s="47">
        <f>SUM(J42:J43)</f>
        <v>150</v>
      </c>
      <c r="Q42" s="95" t="s">
        <v>91</v>
      </c>
    </row>
    <row r="43" spans="1:17" ht="17" thickBot="1">
      <c r="A43" s="117"/>
      <c r="B43" s="120"/>
      <c r="C43" s="120"/>
      <c r="D43" s="17"/>
      <c r="E43" s="120"/>
      <c r="F43" s="17"/>
      <c r="G43" s="120"/>
      <c r="H43" s="120"/>
      <c r="I43" s="16"/>
      <c r="J43" s="17">
        <v>100</v>
      </c>
      <c r="K43" s="17">
        <v>45</v>
      </c>
      <c r="L43" s="17">
        <v>45</v>
      </c>
      <c r="M43" s="58">
        <f t="shared" si="0"/>
        <v>90</v>
      </c>
      <c r="N43" s="47"/>
      <c r="O43" s="47"/>
      <c r="P43" s="47"/>
      <c r="Q43" s="96" t="s">
        <v>99</v>
      </c>
    </row>
    <row r="44" spans="1:17">
      <c r="A44" s="117"/>
      <c r="B44" s="121">
        <v>2</v>
      </c>
      <c r="C44" s="121" t="s">
        <v>1</v>
      </c>
      <c r="D44" s="12">
        <v>0.997</v>
      </c>
      <c r="E44" s="121" t="s">
        <v>89</v>
      </c>
      <c r="F44" s="12">
        <v>1.0509999999999999</v>
      </c>
      <c r="G44" s="121">
        <v>4</v>
      </c>
      <c r="H44" s="121">
        <v>4</v>
      </c>
      <c r="I44" s="4" t="s">
        <v>7</v>
      </c>
      <c r="J44" s="12">
        <v>50</v>
      </c>
      <c r="K44" s="12">
        <v>12</v>
      </c>
      <c r="L44" s="12">
        <v>17</v>
      </c>
      <c r="M44" s="57">
        <f t="shared" si="0"/>
        <v>29</v>
      </c>
      <c r="N44" s="47">
        <f>SUM(K44:K45)</f>
        <v>51</v>
      </c>
      <c r="O44" s="47">
        <f>SUM(L44:L45)</f>
        <v>62</v>
      </c>
      <c r="P44" s="47">
        <f>SUM(J44:J45)</f>
        <v>150</v>
      </c>
      <c r="Q44" s="84"/>
    </row>
    <row r="45" spans="1:17" ht="17" thickBot="1">
      <c r="A45" s="117"/>
      <c r="B45" s="120"/>
      <c r="C45" s="120"/>
      <c r="D45" s="17"/>
      <c r="E45" s="120"/>
      <c r="F45" s="17"/>
      <c r="G45" s="120"/>
      <c r="H45" s="120"/>
      <c r="I45" s="16"/>
      <c r="J45" s="17">
        <v>100</v>
      </c>
      <c r="K45" s="17">
        <v>39</v>
      </c>
      <c r="L45" s="17">
        <v>45</v>
      </c>
      <c r="M45" s="58">
        <f t="shared" si="0"/>
        <v>84</v>
      </c>
      <c r="N45" s="47"/>
      <c r="O45" s="47"/>
      <c r="P45" s="47"/>
      <c r="Q45" s="84"/>
    </row>
    <row r="46" spans="1:17">
      <c r="A46" s="117"/>
      <c r="B46" s="121">
        <v>3</v>
      </c>
      <c r="C46" s="121" t="s">
        <v>1</v>
      </c>
      <c r="D46" s="12">
        <v>0.997</v>
      </c>
      <c r="E46" s="121" t="s">
        <v>89</v>
      </c>
      <c r="F46" s="12">
        <v>1.0509999999999999</v>
      </c>
      <c r="G46" s="122">
        <v>4</v>
      </c>
      <c r="H46" s="122">
        <v>4</v>
      </c>
      <c r="I46" s="4" t="s">
        <v>7</v>
      </c>
      <c r="J46" s="12">
        <v>50</v>
      </c>
      <c r="K46" s="12">
        <v>17</v>
      </c>
      <c r="L46" s="12">
        <v>24</v>
      </c>
      <c r="M46" s="57">
        <f t="shared" si="0"/>
        <v>41</v>
      </c>
      <c r="N46" s="47">
        <f>SUM(K46:K47)</f>
        <v>63</v>
      </c>
      <c r="O46" s="47">
        <f>SUM(L46:L47)</f>
        <v>61</v>
      </c>
      <c r="P46" s="47">
        <f>SUM(J46:J47)</f>
        <v>150</v>
      </c>
      <c r="Q46" s="84"/>
    </row>
    <row r="47" spans="1:17" ht="17" thickBot="1">
      <c r="A47" s="118"/>
      <c r="B47" s="123"/>
      <c r="C47" s="123"/>
      <c r="D47" s="22"/>
      <c r="E47" s="120"/>
      <c r="F47" s="22"/>
      <c r="G47" s="123"/>
      <c r="H47" s="123"/>
      <c r="I47" s="21"/>
      <c r="J47" s="22">
        <v>100</v>
      </c>
      <c r="K47" s="22">
        <v>46</v>
      </c>
      <c r="L47" s="22">
        <v>37</v>
      </c>
      <c r="M47" s="59">
        <f t="shared" si="0"/>
        <v>83</v>
      </c>
      <c r="N47" s="46"/>
      <c r="O47" s="46"/>
      <c r="P47" s="46"/>
      <c r="Q47" s="85"/>
    </row>
    <row r="48" spans="1:17">
      <c r="A48" s="117">
        <v>8</v>
      </c>
      <c r="B48" s="121">
        <v>1</v>
      </c>
      <c r="C48" s="121" t="s">
        <v>28</v>
      </c>
      <c r="D48" s="12">
        <v>1.004</v>
      </c>
      <c r="E48" s="121" t="s">
        <v>85</v>
      </c>
      <c r="F48" s="12">
        <v>1.034</v>
      </c>
      <c r="G48" s="121">
        <v>4</v>
      </c>
      <c r="H48" s="121">
        <v>4</v>
      </c>
      <c r="I48" s="4" t="s">
        <v>7</v>
      </c>
      <c r="J48" s="12">
        <v>50</v>
      </c>
      <c r="K48" s="12">
        <v>32</v>
      </c>
      <c r="L48" s="12">
        <v>23</v>
      </c>
      <c r="M48" s="57">
        <f t="shared" si="0"/>
        <v>55</v>
      </c>
      <c r="N48" s="47">
        <f>SUM(K48:K49)</f>
        <v>146</v>
      </c>
      <c r="O48" s="47">
        <f>SUM(L48:L49)</f>
        <v>96</v>
      </c>
      <c r="P48" s="47">
        <f>SUM(J48:J49)</f>
        <v>150</v>
      </c>
      <c r="Q48" s="97" t="s">
        <v>91</v>
      </c>
    </row>
    <row r="49" spans="1:17" ht="17" thickBot="1">
      <c r="A49" s="117"/>
      <c r="B49" s="120"/>
      <c r="C49" s="120"/>
      <c r="D49" s="17"/>
      <c r="E49" s="120"/>
      <c r="F49" s="17"/>
      <c r="G49" s="120"/>
      <c r="H49" s="120"/>
      <c r="I49" s="16"/>
      <c r="J49" s="17">
        <v>100</v>
      </c>
      <c r="K49" s="17">
        <v>114</v>
      </c>
      <c r="L49" s="17">
        <v>73</v>
      </c>
      <c r="M49" s="58">
        <f t="shared" si="0"/>
        <v>187</v>
      </c>
      <c r="N49" s="47"/>
      <c r="O49" s="47"/>
      <c r="P49" s="47"/>
      <c r="Q49" s="95" t="s">
        <v>100</v>
      </c>
    </row>
    <row r="50" spans="1:17">
      <c r="A50" s="117"/>
      <c r="B50" s="121">
        <v>2</v>
      </c>
      <c r="C50" s="121" t="s">
        <v>28</v>
      </c>
      <c r="D50" s="12">
        <v>1.004</v>
      </c>
      <c r="E50" s="121" t="s">
        <v>85</v>
      </c>
      <c r="F50" s="12">
        <v>1.034</v>
      </c>
      <c r="G50" s="121">
        <v>4</v>
      </c>
      <c r="H50" s="121">
        <v>4</v>
      </c>
      <c r="I50" s="4" t="s">
        <v>7</v>
      </c>
      <c r="J50" s="12">
        <v>50</v>
      </c>
      <c r="K50" s="12">
        <v>19</v>
      </c>
      <c r="L50" s="12">
        <v>21</v>
      </c>
      <c r="M50" s="57">
        <f t="shared" si="0"/>
        <v>40</v>
      </c>
      <c r="N50" s="47">
        <f>SUM(K50:K51)</f>
        <v>91</v>
      </c>
      <c r="O50" s="47">
        <f>SUM(L50:L51)</f>
        <v>64</v>
      </c>
      <c r="P50" s="47">
        <f>SUM(J50:J51)</f>
        <v>150</v>
      </c>
      <c r="Q50" s="84"/>
    </row>
    <row r="51" spans="1:17" ht="17" thickBot="1">
      <c r="A51" s="117"/>
      <c r="B51" s="120"/>
      <c r="C51" s="120"/>
      <c r="D51" s="17"/>
      <c r="E51" s="120"/>
      <c r="F51" s="17"/>
      <c r="G51" s="120"/>
      <c r="H51" s="120"/>
      <c r="I51" s="16"/>
      <c r="J51" s="17">
        <v>100</v>
      </c>
      <c r="K51" s="17">
        <v>72</v>
      </c>
      <c r="L51" s="17">
        <v>43</v>
      </c>
      <c r="M51" s="58">
        <f t="shared" si="0"/>
        <v>115</v>
      </c>
      <c r="N51" s="47"/>
      <c r="O51" s="47"/>
      <c r="P51" s="47"/>
      <c r="Q51" s="84"/>
    </row>
    <row r="52" spans="1:17">
      <c r="A52" s="117"/>
      <c r="B52" s="121">
        <v>3</v>
      </c>
      <c r="C52" s="121" t="s">
        <v>28</v>
      </c>
      <c r="D52" s="12">
        <v>1.004</v>
      </c>
      <c r="E52" s="121" t="s">
        <v>85</v>
      </c>
      <c r="F52" s="12">
        <v>1.034</v>
      </c>
      <c r="G52" s="122">
        <v>4</v>
      </c>
      <c r="H52" s="122">
        <v>4</v>
      </c>
      <c r="I52" s="4" t="s">
        <v>7</v>
      </c>
      <c r="J52" s="12">
        <v>50</v>
      </c>
      <c r="K52" s="12">
        <v>33</v>
      </c>
      <c r="L52" s="12">
        <v>27</v>
      </c>
      <c r="M52" s="57">
        <f t="shared" si="0"/>
        <v>60</v>
      </c>
      <c r="N52" s="47">
        <f>SUM(K52:K53)</f>
        <v>113</v>
      </c>
      <c r="O52" s="47">
        <f>SUM(L52:L53)</f>
        <v>72</v>
      </c>
      <c r="P52" s="47">
        <f>SUM(J52:J53)</f>
        <v>150</v>
      </c>
      <c r="Q52" s="84"/>
    </row>
    <row r="53" spans="1:17" ht="17" thickBot="1">
      <c r="A53" s="118"/>
      <c r="B53" s="123"/>
      <c r="C53" s="120"/>
      <c r="D53" s="22"/>
      <c r="E53" s="120"/>
      <c r="F53" s="22"/>
      <c r="G53" s="123"/>
      <c r="H53" s="123"/>
      <c r="I53" s="21"/>
      <c r="J53" s="22">
        <v>100</v>
      </c>
      <c r="K53" s="22">
        <v>80</v>
      </c>
      <c r="L53" s="22">
        <v>45</v>
      </c>
      <c r="M53" s="59">
        <f t="shared" si="0"/>
        <v>125</v>
      </c>
      <c r="N53" s="46"/>
      <c r="O53" s="46"/>
      <c r="P53" s="46"/>
      <c r="Q53" s="85"/>
    </row>
    <row r="54" spans="1:17">
      <c r="A54" s="117">
        <v>9</v>
      </c>
      <c r="B54" s="121">
        <v>1</v>
      </c>
      <c r="C54" s="121" t="s">
        <v>28</v>
      </c>
      <c r="D54" s="12">
        <v>1.004</v>
      </c>
      <c r="E54" s="121" t="s">
        <v>89</v>
      </c>
      <c r="F54" s="12">
        <v>1.0509999999999999</v>
      </c>
      <c r="G54" s="121">
        <v>4</v>
      </c>
      <c r="H54" s="121">
        <v>4</v>
      </c>
      <c r="I54" s="4" t="s">
        <v>7</v>
      </c>
      <c r="J54" s="12">
        <v>50</v>
      </c>
      <c r="K54" s="12">
        <v>32</v>
      </c>
      <c r="L54" s="12">
        <v>19</v>
      </c>
      <c r="M54" s="57">
        <f t="shared" si="0"/>
        <v>51</v>
      </c>
      <c r="N54" s="47">
        <f>SUM(K54:K55)</f>
        <v>124</v>
      </c>
      <c r="O54" s="47">
        <f>SUM(L54:L55)</f>
        <v>80</v>
      </c>
      <c r="P54" s="47">
        <f>SUM(J54:J55)</f>
        <v>150</v>
      </c>
      <c r="Q54" s="97" t="s">
        <v>91</v>
      </c>
    </row>
    <row r="55" spans="1:17" ht="17" thickBot="1">
      <c r="A55" s="117"/>
      <c r="B55" s="120"/>
      <c r="C55" s="120"/>
      <c r="D55" s="17"/>
      <c r="E55" s="120"/>
      <c r="F55" s="17"/>
      <c r="G55" s="120"/>
      <c r="H55" s="120"/>
      <c r="I55" s="16"/>
      <c r="J55" s="17">
        <v>100</v>
      </c>
      <c r="K55" s="17">
        <v>92</v>
      </c>
      <c r="L55" s="17">
        <v>61</v>
      </c>
      <c r="M55" s="58">
        <f t="shared" si="0"/>
        <v>153</v>
      </c>
      <c r="N55" s="47"/>
      <c r="O55" s="47"/>
      <c r="P55" s="47"/>
      <c r="Q55" s="95" t="s">
        <v>101</v>
      </c>
    </row>
    <row r="56" spans="1:17">
      <c r="A56" s="117"/>
      <c r="B56" s="121">
        <v>2</v>
      </c>
      <c r="C56" s="121" t="s">
        <v>28</v>
      </c>
      <c r="D56" s="12">
        <v>1.004</v>
      </c>
      <c r="E56" s="121" t="s">
        <v>89</v>
      </c>
      <c r="F56" s="12">
        <v>1.0509999999999999</v>
      </c>
      <c r="G56" s="121">
        <v>4</v>
      </c>
      <c r="H56" s="121">
        <v>4</v>
      </c>
      <c r="I56" s="4" t="s">
        <v>7</v>
      </c>
      <c r="J56" s="12">
        <v>50</v>
      </c>
      <c r="K56" s="12">
        <v>37</v>
      </c>
      <c r="L56" s="12">
        <v>17</v>
      </c>
      <c r="M56" s="57">
        <f t="shared" si="0"/>
        <v>54</v>
      </c>
      <c r="N56" s="47">
        <f>SUM(K56:K57)</f>
        <v>99</v>
      </c>
      <c r="O56" s="47">
        <f>SUM(L56:L57)</f>
        <v>83</v>
      </c>
      <c r="P56" s="47">
        <f>SUM(J56:J57)</f>
        <v>150</v>
      </c>
      <c r="Q56" s="84"/>
    </row>
    <row r="57" spans="1:17" ht="17" thickBot="1">
      <c r="A57" s="117"/>
      <c r="B57" s="120"/>
      <c r="C57" s="120"/>
      <c r="D57" s="17"/>
      <c r="E57" s="120"/>
      <c r="F57" s="17"/>
      <c r="G57" s="120"/>
      <c r="H57" s="120"/>
      <c r="I57" s="16"/>
      <c r="J57" s="17">
        <v>100</v>
      </c>
      <c r="K57" s="17">
        <v>62</v>
      </c>
      <c r="L57" s="17">
        <v>66</v>
      </c>
      <c r="M57" s="58">
        <f t="shared" si="0"/>
        <v>128</v>
      </c>
      <c r="N57" s="47"/>
      <c r="O57" s="47"/>
      <c r="P57" s="47"/>
      <c r="Q57" s="84"/>
    </row>
    <row r="58" spans="1:17">
      <c r="A58" s="117"/>
      <c r="B58" s="121">
        <v>3</v>
      </c>
      <c r="C58" s="121" t="s">
        <v>28</v>
      </c>
      <c r="D58" s="12">
        <v>1.004</v>
      </c>
      <c r="E58" s="121" t="s">
        <v>89</v>
      </c>
      <c r="F58" s="12">
        <v>1.0509999999999999</v>
      </c>
      <c r="G58" s="122">
        <v>4</v>
      </c>
      <c r="H58" s="122">
        <v>4</v>
      </c>
      <c r="I58" s="4" t="s">
        <v>7</v>
      </c>
      <c r="J58" s="12">
        <v>50</v>
      </c>
      <c r="K58" s="12">
        <v>38</v>
      </c>
      <c r="L58" s="12">
        <v>20</v>
      </c>
      <c r="M58" s="57">
        <f t="shared" si="0"/>
        <v>58</v>
      </c>
      <c r="N58" s="47">
        <f>SUM(K58:K59)</f>
        <v>108</v>
      </c>
      <c r="O58" s="47">
        <f>SUM(L58:L59)</f>
        <v>80</v>
      </c>
      <c r="P58" s="47">
        <f>SUM(J58:J59)</f>
        <v>150</v>
      </c>
      <c r="Q58" s="84"/>
    </row>
    <row r="59" spans="1:17" ht="17" thickBot="1">
      <c r="A59" s="118"/>
      <c r="B59" s="123"/>
      <c r="C59" s="120"/>
      <c r="D59" s="22"/>
      <c r="E59" s="120"/>
      <c r="F59" s="22"/>
      <c r="G59" s="123"/>
      <c r="H59" s="123"/>
      <c r="I59" s="21"/>
      <c r="J59" s="22">
        <v>100</v>
      </c>
      <c r="K59" s="22">
        <v>70</v>
      </c>
      <c r="L59" s="22">
        <v>60</v>
      </c>
      <c r="M59" s="59">
        <f t="shared" si="0"/>
        <v>130</v>
      </c>
      <c r="N59" s="46"/>
      <c r="O59" s="46"/>
      <c r="P59" s="46"/>
      <c r="Q59" s="85"/>
    </row>
    <row r="60" spans="1:17">
      <c r="A60" s="127">
        <v>10</v>
      </c>
      <c r="B60" s="129">
        <v>1</v>
      </c>
      <c r="C60" s="131" t="s">
        <v>76</v>
      </c>
      <c r="D60" s="15">
        <v>0.36</v>
      </c>
      <c r="E60" s="129" t="s">
        <v>83</v>
      </c>
      <c r="F60" s="15">
        <v>0.35099999999999998</v>
      </c>
      <c r="G60" s="15">
        <v>4</v>
      </c>
      <c r="H60" s="15">
        <v>4</v>
      </c>
      <c r="I60" s="8" t="s">
        <v>12</v>
      </c>
      <c r="J60" s="15">
        <v>50</v>
      </c>
      <c r="K60" s="15">
        <v>48</v>
      </c>
      <c r="L60" s="15">
        <v>36</v>
      </c>
      <c r="M60" s="60">
        <f t="shared" si="0"/>
        <v>84</v>
      </c>
      <c r="N60" s="63">
        <f>SUM(K60:K61)</f>
        <v>159</v>
      </c>
      <c r="O60" s="63">
        <f>SUM(L60:L61)</f>
        <v>104</v>
      </c>
      <c r="P60" s="63">
        <f>SUM(J60:J61)</f>
        <v>150</v>
      </c>
      <c r="Q60" s="98" t="s">
        <v>104</v>
      </c>
    </row>
    <row r="61" spans="1:17" ht="17" thickBot="1">
      <c r="A61" s="127"/>
      <c r="B61" s="130"/>
      <c r="C61" s="130"/>
      <c r="D61" s="19"/>
      <c r="E61" s="130"/>
      <c r="F61" s="19"/>
      <c r="G61" s="19"/>
      <c r="H61" s="19"/>
      <c r="I61" s="18"/>
      <c r="J61" s="19">
        <v>100</v>
      </c>
      <c r="K61" s="19">
        <v>111</v>
      </c>
      <c r="L61" s="19">
        <v>68</v>
      </c>
      <c r="M61" s="61">
        <f t="shared" si="0"/>
        <v>179</v>
      </c>
      <c r="N61" s="63"/>
      <c r="O61" s="63"/>
      <c r="P61" s="63"/>
      <c r="Q61" s="99" t="s">
        <v>92</v>
      </c>
    </row>
    <row r="62" spans="1:17">
      <c r="A62" s="127"/>
      <c r="B62" s="129">
        <v>2</v>
      </c>
      <c r="C62" s="131" t="s">
        <v>76</v>
      </c>
      <c r="D62" s="15">
        <v>0.36</v>
      </c>
      <c r="E62" s="129" t="s">
        <v>83</v>
      </c>
      <c r="F62" s="15">
        <v>0.35099999999999998</v>
      </c>
      <c r="G62" s="15">
        <v>4</v>
      </c>
      <c r="H62" s="15">
        <v>4</v>
      </c>
      <c r="I62" s="8" t="s">
        <v>12</v>
      </c>
      <c r="J62" s="15">
        <v>50</v>
      </c>
      <c r="K62" s="15">
        <v>58</v>
      </c>
      <c r="L62" s="15">
        <v>44</v>
      </c>
      <c r="M62" s="60">
        <f t="shared" si="0"/>
        <v>102</v>
      </c>
      <c r="N62" s="63">
        <f>SUM(K62:K63)</f>
        <v>178</v>
      </c>
      <c r="O62" s="63">
        <f>SUM(L62:L63)</f>
        <v>129</v>
      </c>
      <c r="P62" s="63">
        <f>SUM(J62:J63)</f>
        <v>150</v>
      </c>
      <c r="Q62" s="86"/>
    </row>
    <row r="63" spans="1:17" ht="17" thickBot="1">
      <c r="A63" s="127"/>
      <c r="B63" s="130"/>
      <c r="C63" s="130"/>
      <c r="D63" s="19"/>
      <c r="E63" s="130"/>
      <c r="F63" s="19"/>
      <c r="G63" s="19"/>
      <c r="H63" s="19"/>
      <c r="I63" s="18"/>
      <c r="J63" s="19">
        <v>100</v>
      </c>
      <c r="K63" s="19">
        <v>120</v>
      </c>
      <c r="L63" s="19">
        <v>85</v>
      </c>
      <c r="M63" s="61">
        <f t="shared" si="0"/>
        <v>205</v>
      </c>
      <c r="N63" s="63"/>
      <c r="O63" s="63"/>
      <c r="P63" s="63"/>
      <c r="Q63" s="86"/>
    </row>
    <row r="64" spans="1:17">
      <c r="A64" s="127"/>
      <c r="B64" s="129">
        <v>3</v>
      </c>
      <c r="C64" s="131" t="s">
        <v>76</v>
      </c>
      <c r="D64" s="15">
        <v>0.36</v>
      </c>
      <c r="E64" s="129" t="s">
        <v>83</v>
      </c>
      <c r="F64" s="15">
        <v>0.35099999999999998</v>
      </c>
      <c r="G64" s="15">
        <v>4</v>
      </c>
      <c r="H64" s="15">
        <v>4</v>
      </c>
      <c r="I64" s="8" t="s">
        <v>12</v>
      </c>
      <c r="J64" s="15">
        <v>50</v>
      </c>
      <c r="K64" s="15">
        <v>42</v>
      </c>
      <c r="L64" s="15">
        <v>39</v>
      </c>
      <c r="M64" s="60">
        <f t="shared" si="0"/>
        <v>81</v>
      </c>
      <c r="N64" s="63">
        <f>SUM(K64:K65)</f>
        <v>133</v>
      </c>
      <c r="O64" s="63">
        <f>SUM(L64:L65)</f>
        <v>135</v>
      </c>
      <c r="P64" s="63">
        <f>SUM(J64:J65)</f>
        <v>150</v>
      </c>
      <c r="Q64" s="86"/>
    </row>
    <row r="65" spans="1:17" ht="17" thickBot="1">
      <c r="A65" s="128"/>
      <c r="B65" s="134"/>
      <c r="C65" s="130"/>
      <c r="D65" s="24"/>
      <c r="E65" s="130"/>
      <c r="F65" s="24"/>
      <c r="G65" s="24"/>
      <c r="H65" s="24"/>
      <c r="I65" s="23"/>
      <c r="J65" s="24">
        <v>100</v>
      </c>
      <c r="K65" s="24">
        <v>91</v>
      </c>
      <c r="L65" s="24">
        <v>96</v>
      </c>
      <c r="M65" s="62">
        <f t="shared" si="0"/>
        <v>187</v>
      </c>
      <c r="N65" s="64"/>
      <c r="O65" s="64"/>
      <c r="P65" s="64"/>
      <c r="Q65" s="30"/>
    </row>
    <row r="66" spans="1:17">
      <c r="A66" s="127">
        <v>11</v>
      </c>
      <c r="B66" s="129">
        <v>1</v>
      </c>
      <c r="C66" s="131" t="s">
        <v>76</v>
      </c>
      <c r="D66" s="15">
        <v>0.36</v>
      </c>
      <c r="E66" s="129" t="s">
        <v>84</v>
      </c>
      <c r="F66" s="15">
        <v>0.33200000000000002</v>
      </c>
      <c r="G66" s="15">
        <v>4</v>
      </c>
      <c r="H66" s="15">
        <v>4</v>
      </c>
      <c r="I66" s="8" t="s">
        <v>12</v>
      </c>
      <c r="J66" s="15">
        <v>50</v>
      </c>
      <c r="K66" s="15">
        <v>41</v>
      </c>
      <c r="L66" s="15">
        <v>28</v>
      </c>
      <c r="M66" s="60">
        <f t="shared" si="0"/>
        <v>69</v>
      </c>
      <c r="N66" s="63">
        <f>SUM(K66:K67)</f>
        <v>119</v>
      </c>
      <c r="O66" s="63">
        <f>SUM(L66:L67)</f>
        <v>114</v>
      </c>
      <c r="P66" s="63">
        <f>SUM(J66:J67)</f>
        <v>150</v>
      </c>
      <c r="Q66" s="98" t="s">
        <v>104</v>
      </c>
    </row>
    <row r="67" spans="1:17" ht="17" thickBot="1">
      <c r="A67" s="127"/>
      <c r="B67" s="130"/>
      <c r="C67" s="130"/>
      <c r="D67" s="19"/>
      <c r="E67" s="130"/>
      <c r="F67" s="19"/>
      <c r="G67" s="19"/>
      <c r="H67" s="19"/>
      <c r="I67" s="18"/>
      <c r="J67" s="19">
        <v>100</v>
      </c>
      <c r="K67" s="19">
        <v>78</v>
      </c>
      <c r="L67" s="19">
        <v>86</v>
      </c>
      <c r="M67" s="61">
        <f t="shared" si="0"/>
        <v>164</v>
      </c>
      <c r="N67" s="63"/>
      <c r="O67" s="63"/>
      <c r="P67" s="63"/>
      <c r="Q67" s="99" t="s">
        <v>93</v>
      </c>
    </row>
    <row r="68" spans="1:17">
      <c r="A68" s="127"/>
      <c r="B68" s="129">
        <v>2</v>
      </c>
      <c r="C68" s="131" t="s">
        <v>76</v>
      </c>
      <c r="D68" s="15">
        <v>0.36</v>
      </c>
      <c r="E68" s="129" t="s">
        <v>84</v>
      </c>
      <c r="F68" s="15">
        <v>0.33200000000000002</v>
      </c>
      <c r="G68" s="15">
        <v>4</v>
      </c>
      <c r="H68" s="15">
        <v>4</v>
      </c>
      <c r="I68" s="8" t="s">
        <v>12</v>
      </c>
      <c r="J68" s="15">
        <v>50</v>
      </c>
      <c r="K68" s="15">
        <v>69</v>
      </c>
      <c r="L68" s="15">
        <v>47</v>
      </c>
      <c r="M68" s="60">
        <f t="shared" si="0"/>
        <v>116</v>
      </c>
      <c r="N68" s="63">
        <f>SUM(K68:K69)</f>
        <v>169</v>
      </c>
      <c r="O68" s="63">
        <f>SUM(L68:L69)</f>
        <v>142</v>
      </c>
      <c r="P68" s="63">
        <f>SUM(J68:J69)</f>
        <v>150</v>
      </c>
      <c r="Q68" s="86"/>
    </row>
    <row r="69" spans="1:17" ht="17" thickBot="1">
      <c r="A69" s="127"/>
      <c r="B69" s="130"/>
      <c r="C69" s="130"/>
      <c r="D69" s="19"/>
      <c r="E69" s="130"/>
      <c r="F69" s="19"/>
      <c r="G69" s="19"/>
      <c r="H69" s="19"/>
      <c r="I69" s="18"/>
      <c r="J69" s="19">
        <v>100</v>
      </c>
      <c r="K69" s="19">
        <v>100</v>
      </c>
      <c r="L69" s="19">
        <v>95</v>
      </c>
      <c r="M69" s="61">
        <f t="shared" si="0"/>
        <v>195</v>
      </c>
      <c r="N69" s="63"/>
      <c r="O69" s="63"/>
      <c r="P69" s="63"/>
      <c r="Q69" s="86"/>
    </row>
    <row r="70" spans="1:17">
      <c r="A70" s="127"/>
      <c r="B70" s="129">
        <v>3</v>
      </c>
      <c r="C70" s="131" t="s">
        <v>76</v>
      </c>
      <c r="D70" s="15">
        <v>0.36</v>
      </c>
      <c r="E70" s="129" t="s">
        <v>84</v>
      </c>
      <c r="F70" s="15">
        <v>0.33200000000000002</v>
      </c>
      <c r="G70" s="15">
        <v>4</v>
      </c>
      <c r="H70" s="15">
        <v>4</v>
      </c>
      <c r="I70" s="8" t="s">
        <v>12</v>
      </c>
      <c r="J70" s="15">
        <v>50</v>
      </c>
      <c r="K70" s="15">
        <v>51</v>
      </c>
      <c r="L70" s="15">
        <v>23</v>
      </c>
      <c r="M70" s="60">
        <f t="shared" si="0"/>
        <v>74</v>
      </c>
      <c r="N70" s="63">
        <f>SUM(K70:K71)</f>
        <v>150</v>
      </c>
      <c r="O70" s="63">
        <f>SUM(L70:L71)</f>
        <v>95</v>
      </c>
      <c r="P70" s="63">
        <f>SUM(J70:J71)</f>
        <v>150</v>
      </c>
      <c r="Q70" s="86"/>
    </row>
    <row r="71" spans="1:17" ht="17" thickBot="1">
      <c r="A71" s="128"/>
      <c r="B71" s="134"/>
      <c r="C71" s="130"/>
      <c r="D71" s="24"/>
      <c r="E71" s="130"/>
      <c r="F71" s="24"/>
      <c r="G71" s="24"/>
      <c r="H71" s="24"/>
      <c r="I71" s="23"/>
      <c r="J71" s="24">
        <v>100</v>
      </c>
      <c r="K71" s="24">
        <v>99</v>
      </c>
      <c r="L71" s="24">
        <v>72</v>
      </c>
      <c r="M71" s="62">
        <f t="shared" si="0"/>
        <v>171</v>
      </c>
      <c r="N71" s="64"/>
      <c r="O71" s="64"/>
      <c r="P71" s="64"/>
      <c r="Q71" s="30"/>
    </row>
    <row r="72" spans="1:17">
      <c r="A72" s="127">
        <v>12</v>
      </c>
      <c r="B72" s="129">
        <v>1</v>
      </c>
      <c r="C72" s="131" t="s">
        <v>76</v>
      </c>
      <c r="D72" s="15">
        <v>0.36</v>
      </c>
      <c r="E72" s="129" t="s">
        <v>85</v>
      </c>
      <c r="F72" s="15">
        <v>0.34499999999999997</v>
      </c>
      <c r="G72" s="15">
        <v>4</v>
      </c>
      <c r="H72" s="15">
        <v>4</v>
      </c>
      <c r="I72" s="8" t="s">
        <v>12</v>
      </c>
      <c r="J72" s="15">
        <v>50</v>
      </c>
      <c r="K72" s="15">
        <v>64</v>
      </c>
      <c r="L72" s="15">
        <v>38</v>
      </c>
      <c r="M72" s="60">
        <f t="shared" ref="M72:M83" si="1">SUM(K72:L72)</f>
        <v>102</v>
      </c>
      <c r="N72" s="63">
        <f>SUM(K72:K73)</f>
        <v>160</v>
      </c>
      <c r="O72" s="63">
        <f>SUM(L72:L73)</f>
        <v>118</v>
      </c>
      <c r="P72" s="63">
        <f>SUM(J72:J73)</f>
        <v>150</v>
      </c>
      <c r="Q72" s="98" t="s">
        <v>104</v>
      </c>
    </row>
    <row r="73" spans="1:17" ht="17" thickBot="1">
      <c r="A73" s="127"/>
      <c r="B73" s="130"/>
      <c r="C73" s="130"/>
      <c r="D73" s="19"/>
      <c r="E73" s="130"/>
      <c r="F73" s="19"/>
      <c r="G73" s="19"/>
      <c r="H73" s="19"/>
      <c r="I73" s="18"/>
      <c r="J73" s="19">
        <v>100</v>
      </c>
      <c r="K73" s="19">
        <v>96</v>
      </c>
      <c r="L73" s="19">
        <v>80</v>
      </c>
      <c r="M73" s="61">
        <f t="shared" si="1"/>
        <v>176</v>
      </c>
      <c r="N73" s="63"/>
      <c r="O73" s="63"/>
      <c r="P73" s="63"/>
      <c r="Q73" s="100" t="s">
        <v>102</v>
      </c>
    </row>
    <row r="74" spans="1:17">
      <c r="A74" s="127"/>
      <c r="B74" s="129">
        <v>2</v>
      </c>
      <c r="C74" s="131" t="s">
        <v>76</v>
      </c>
      <c r="D74" s="15">
        <v>0.36</v>
      </c>
      <c r="E74" s="129" t="s">
        <v>85</v>
      </c>
      <c r="F74" s="15">
        <v>0.34499999999999997</v>
      </c>
      <c r="G74" s="15">
        <v>4</v>
      </c>
      <c r="H74" s="15">
        <v>4</v>
      </c>
      <c r="I74" s="8" t="s">
        <v>12</v>
      </c>
      <c r="J74" s="15">
        <v>50</v>
      </c>
      <c r="K74" s="15">
        <v>47</v>
      </c>
      <c r="L74" s="15">
        <v>39</v>
      </c>
      <c r="M74" s="60">
        <f t="shared" si="1"/>
        <v>86</v>
      </c>
      <c r="N74" s="63">
        <f>SUM(K74:K75)</f>
        <v>134</v>
      </c>
      <c r="O74" s="63">
        <f>SUM(L74:L75)</f>
        <v>116</v>
      </c>
      <c r="P74" s="63">
        <f>SUM(J74:J75)</f>
        <v>150</v>
      </c>
      <c r="Q74" s="86"/>
    </row>
    <row r="75" spans="1:17" ht="17" thickBot="1">
      <c r="A75" s="127"/>
      <c r="B75" s="130"/>
      <c r="C75" s="130"/>
      <c r="D75" s="19"/>
      <c r="E75" s="130"/>
      <c r="F75" s="19"/>
      <c r="G75" s="19"/>
      <c r="H75" s="19"/>
      <c r="I75" s="18"/>
      <c r="J75" s="19">
        <v>100</v>
      </c>
      <c r="K75" s="19">
        <v>87</v>
      </c>
      <c r="L75" s="19">
        <v>77</v>
      </c>
      <c r="M75" s="61">
        <f t="shared" si="1"/>
        <v>164</v>
      </c>
      <c r="N75" s="63"/>
      <c r="O75" s="63"/>
      <c r="P75" s="63"/>
      <c r="Q75" s="86"/>
    </row>
    <row r="76" spans="1:17">
      <c r="A76" s="127"/>
      <c r="B76" s="129">
        <v>3</v>
      </c>
      <c r="C76" s="131" t="s">
        <v>76</v>
      </c>
      <c r="D76" s="15">
        <v>0.36</v>
      </c>
      <c r="E76" s="129" t="s">
        <v>85</v>
      </c>
      <c r="F76" s="15">
        <v>0.34499999999999997</v>
      </c>
      <c r="G76" s="15">
        <v>4</v>
      </c>
      <c r="H76" s="15">
        <v>4</v>
      </c>
      <c r="I76" s="8" t="s">
        <v>12</v>
      </c>
      <c r="J76" s="15">
        <v>50</v>
      </c>
      <c r="K76" s="15">
        <v>59</v>
      </c>
      <c r="L76" s="15">
        <v>41</v>
      </c>
      <c r="M76" s="60">
        <f t="shared" si="1"/>
        <v>100</v>
      </c>
      <c r="N76" s="63">
        <f>SUM(K76:K77)</f>
        <v>138</v>
      </c>
      <c r="O76" s="63">
        <f>SUM(L76:L77)</f>
        <v>123</v>
      </c>
      <c r="P76" s="63">
        <f>SUM(J76:J77)</f>
        <v>150</v>
      </c>
      <c r="Q76" s="86"/>
    </row>
    <row r="77" spans="1:17" ht="17" thickBot="1">
      <c r="A77" s="128"/>
      <c r="B77" s="134"/>
      <c r="C77" s="130"/>
      <c r="D77" s="24"/>
      <c r="E77" s="130"/>
      <c r="F77" s="24"/>
      <c r="G77" s="24"/>
      <c r="H77" s="24"/>
      <c r="I77" s="23"/>
      <c r="J77" s="24">
        <v>100</v>
      </c>
      <c r="K77" s="24">
        <v>79</v>
      </c>
      <c r="L77" s="24">
        <v>82</v>
      </c>
      <c r="M77" s="62">
        <f t="shared" si="1"/>
        <v>161</v>
      </c>
      <c r="N77" s="64"/>
      <c r="O77" s="64"/>
      <c r="P77" s="64"/>
      <c r="Q77" s="30"/>
    </row>
    <row r="78" spans="1:17">
      <c r="A78" s="127">
        <v>13</v>
      </c>
      <c r="B78" s="129" t="s">
        <v>153</v>
      </c>
      <c r="C78" s="131" t="s">
        <v>76</v>
      </c>
      <c r="D78" s="15">
        <v>0.36</v>
      </c>
      <c r="E78" s="132" t="s">
        <v>89</v>
      </c>
      <c r="F78" s="28">
        <v>0.29099999999999998</v>
      </c>
      <c r="G78" s="15">
        <v>4</v>
      </c>
      <c r="H78" s="15">
        <v>4</v>
      </c>
      <c r="I78" s="8" t="s">
        <v>12</v>
      </c>
      <c r="J78" s="15">
        <v>50</v>
      </c>
      <c r="K78" s="15">
        <v>66</v>
      </c>
      <c r="L78" s="15">
        <v>39</v>
      </c>
      <c r="M78" s="60">
        <f t="shared" si="1"/>
        <v>105</v>
      </c>
      <c r="N78" s="63">
        <f>SUM(K78:K79)</f>
        <v>181</v>
      </c>
      <c r="O78" s="63">
        <f>SUM(L78:L79)</f>
        <v>118</v>
      </c>
      <c r="P78" s="63">
        <f>SUM(J78:J79)</f>
        <v>150</v>
      </c>
      <c r="Q78" s="98" t="s">
        <v>104</v>
      </c>
    </row>
    <row r="79" spans="1:17" ht="17" thickBot="1">
      <c r="A79" s="127"/>
      <c r="B79" s="130"/>
      <c r="C79" s="130"/>
      <c r="D79" s="19"/>
      <c r="E79" s="133"/>
      <c r="F79" s="29"/>
      <c r="G79" s="19"/>
      <c r="H79" s="19"/>
      <c r="I79" s="18"/>
      <c r="J79" s="19">
        <v>100</v>
      </c>
      <c r="K79" s="19">
        <v>115</v>
      </c>
      <c r="L79" s="19">
        <v>79</v>
      </c>
      <c r="M79" s="61">
        <f t="shared" si="1"/>
        <v>194</v>
      </c>
      <c r="N79" s="63"/>
      <c r="O79" s="63"/>
      <c r="P79" s="63"/>
      <c r="Q79" s="99" t="s">
        <v>156</v>
      </c>
    </row>
    <row r="80" spans="1:17" ht="15" customHeight="1">
      <c r="A80" s="127"/>
      <c r="B80" s="129" t="s">
        <v>154</v>
      </c>
      <c r="C80" s="131" t="s">
        <v>76</v>
      </c>
      <c r="D80" s="15">
        <v>0.36</v>
      </c>
      <c r="E80" s="132" t="s">
        <v>89</v>
      </c>
      <c r="F80" s="28">
        <v>0.29099999999999998</v>
      </c>
      <c r="G80" s="15">
        <v>4</v>
      </c>
      <c r="H80" s="15">
        <v>4</v>
      </c>
      <c r="I80" s="8" t="s">
        <v>12</v>
      </c>
      <c r="J80" s="15">
        <v>50</v>
      </c>
      <c r="K80" s="15">
        <v>58</v>
      </c>
      <c r="L80" s="15">
        <v>47</v>
      </c>
      <c r="M80" s="60">
        <f t="shared" si="1"/>
        <v>105</v>
      </c>
      <c r="N80" s="63">
        <f>SUM(K80:K81)</f>
        <v>155</v>
      </c>
      <c r="O80" s="63">
        <f>SUM(L80:L81)</f>
        <v>131</v>
      </c>
      <c r="P80" s="63">
        <f>SUM(J80:J81)</f>
        <v>150</v>
      </c>
      <c r="Q80" s="99" t="s">
        <v>103</v>
      </c>
    </row>
    <row r="81" spans="1:19" ht="17" thickBot="1">
      <c r="A81" s="127"/>
      <c r="B81" s="130"/>
      <c r="C81" s="130"/>
      <c r="D81" s="19"/>
      <c r="E81" s="133"/>
      <c r="F81" s="29"/>
      <c r="G81" s="19"/>
      <c r="H81" s="19"/>
      <c r="I81" s="18"/>
      <c r="J81" s="19">
        <v>100</v>
      </c>
      <c r="K81" s="19">
        <v>97</v>
      </c>
      <c r="L81" s="19">
        <v>84</v>
      </c>
      <c r="M81" s="61">
        <f t="shared" si="1"/>
        <v>181</v>
      </c>
      <c r="N81" s="63"/>
      <c r="O81" s="63"/>
      <c r="P81" s="63"/>
      <c r="Q81" s="86"/>
    </row>
    <row r="82" spans="1:19" ht="15" customHeight="1">
      <c r="A82" s="127"/>
      <c r="B82" s="129" t="s">
        <v>155</v>
      </c>
      <c r="C82" s="131" t="s">
        <v>76</v>
      </c>
      <c r="D82" s="15">
        <v>0.36</v>
      </c>
      <c r="E82" s="132" t="s">
        <v>89</v>
      </c>
      <c r="F82" s="28">
        <v>0.29099999999999998</v>
      </c>
      <c r="G82" s="15">
        <v>4</v>
      </c>
      <c r="H82" s="15">
        <v>4</v>
      </c>
      <c r="I82" s="8" t="s">
        <v>12</v>
      </c>
      <c r="J82" s="15">
        <v>50</v>
      </c>
      <c r="K82" s="15">
        <v>74</v>
      </c>
      <c r="L82" s="15">
        <v>51</v>
      </c>
      <c r="M82" s="60">
        <f t="shared" si="1"/>
        <v>125</v>
      </c>
      <c r="N82" s="63">
        <f>SUM(K82:K83)</f>
        <v>177</v>
      </c>
      <c r="O82" s="63">
        <f>SUM(L82:L83)</f>
        <v>141</v>
      </c>
      <c r="P82" s="63">
        <f>SUM(J82:J83)</f>
        <v>150</v>
      </c>
      <c r="Q82" s="86"/>
    </row>
    <row r="83" spans="1:19" ht="17" thickBot="1">
      <c r="A83" s="128"/>
      <c r="B83" s="134"/>
      <c r="C83" s="130"/>
      <c r="D83" s="24"/>
      <c r="E83" s="133"/>
      <c r="F83" s="30"/>
      <c r="G83" s="24"/>
      <c r="H83" s="24"/>
      <c r="I83" s="23"/>
      <c r="J83" s="24">
        <v>100</v>
      </c>
      <c r="K83" s="24">
        <v>103</v>
      </c>
      <c r="L83" s="24">
        <v>90</v>
      </c>
      <c r="M83" s="62">
        <f t="shared" si="1"/>
        <v>193</v>
      </c>
      <c r="N83" s="51"/>
      <c r="O83" s="51"/>
      <c r="P83" s="51"/>
      <c r="Q83" s="30"/>
    </row>
    <row r="84" spans="1:19">
      <c r="I84" s="20"/>
      <c r="L84" s="2"/>
      <c r="M84" s="65" t="s">
        <v>157</v>
      </c>
      <c r="N84" s="2" t="s">
        <v>40</v>
      </c>
      <c r="O84" s="2"/>
      <c r="P84" s="2"/>
      <c r="Q84" s="101"/>
    </row>
    <row r="85" spans="1:19">
      <c r="I85" s="5"/>
      <c r="L85" s="2"/>
      <c r="M85" s="2"/>
      <c r="N85" s="2"/>
      <c r="O85" s="2"/>
      <c r="P85" s="2"/>
      <c r="Q85" s="101"/>
      <c r="R85" s="2"/>
      <c r="S85" s="2"/>
    </row>
    <row r="86" spans="1:19">
      <c r="L86" s="2"/>
      <c r="M86" s="2"/>
      <c r="N86" s="2"/>
      <c r="O86" s="2"/>
      <c r="P86" s="2"/>
      <c r="Q86" s="2"/>
      <c r="R86" s="2"/>
      <c r="S86" s="2"/>
    </row>
    <row r="87" spans="1:19">
      <c r="L87" s="2"/>
      <c r="M87" s="2"/>
      <c r="N87" s="2"/>
      <c r="O87" s="2"/>
      <c r="P87" s="2"/>
      <c r="Q87" s="2"/>
      <c r="R87" s="2"/>
      <c r="S87" s="2"/>
    </row>
    <row r="88" spans="1:19">
      <c r="L88" s="2"/>
      <c r="M88" s="2"/>
      <c r="N88" s="2"/>
      <c r="O88" s="2"/>
      <c r="P88" s="2"/>
      <c r="Q88" s="2"/>
      <c r="R88" s="2"/>
      <c r="S88" s="2"/>
    </row>
    <row r="89" spans="1:19">
      <c r="L89" s="2"/>
      <c r="M89" s="2"/>
      <c r="N89" s="2"/>
      <c r="O89" s="2"/>
      <c r="P89" s="2"/>
      <c r="Q89" s="2"/>
      <c r="R89" s="2"/>
      <c r="S89" s="2"/>
    </row>
    <row r="90" spans="1:19">
      <c r="L90" s="2"/>
      <c r="M90" s="2"/>
      <c r="N90" s="2"/>
      <c r="O90" s="2"/>
      <c r="P90" s="2"/>
      <c r="Q90" s="2"/>
      <c r="R90" s="2"/>
      <c r="S90" s="2"/>
    </row>
    <row r="91" spans="1:19">
      <c r="L91" s="2"/>
      <c r="M91" s="2"/>
      <c r="N91" s="2"/>
      <c r="O91" s="2"/>
      <c r="P91" s="2"/>
      <c r="Q91" s="2"/>
      <c r="R91" s="2"/>
      <c r="S91" s="2"/>
    </row>
    <row r="92" spans="1:19">
      <c r="L92" s="2"/>
      <c r="M92" s="2"/>
      <c r="N92" s="2"/>
      <c r="O92" s="2"/>
      <c r="P92" s="2"/>
      <c r="Q92" s="2"/>
      <c r="R92" s="2"/>
      <c r="S92" s="2"/>
    </row>
  </sheetData>
  <mergeCells count="184">
    <mergeCell ref="H58:H59"/>
    <mergeCell ref="G52:G53"/>
    <mergeCell ref="H52:H53"/>
    <mergeCell ref="G54:G55"/>
    <mergeCell ref="H54:H55"/>
    <mergeCell ref="G56:G57"/>
    <mergeCell ref="H56:H57"/>
    <mergeCell ref="G46:G47"/>
    <mergeCell ref="H46:H47"/>
    <mergeCell ref="G48:G49"/>
    <mergeCell ref="H48:H49"/>
    <mergeCell ref="G50:G51"/>
    <mergeCell ref="H50:H51"/>
    <mergeCell ref="H40:H41"/>
    <mergeCell ref="G42:G43"/>
    <mergeCell ref="H42:H43"/>
    <mergeCell ref="G44:G45"/>
    <mergeCell ref="H44:H45"/>
    <mergeCell ref="H30:H31"/>
    <mergeCell ref="G32:G33"/>
    <mergeCell ref="H32:H33"/>
    <mergeCell ref="G34:G35"/>
    <mergeCell ref="H34:H35"/>
    <mergeCell ref="G36:G37"/>
    <mergeCell ref="H36:H37"/>
    <mergeCell ref="H28:H29"/>
    <mergeCell ref="H14:H15"/>
    <mergeCell ref="G16:G17"/>
    <mergeCell ref="H16:H17"/>
    <mergeCell ref="G18:G19"/>
    <mergeCell ref="H18:H19"/>
    <mergeCell ref="G20:G21"/>
    <mergeCell ref="H20:H21"/>
    <mergeCell ref="H38:H39"/>
    <mergeCell ref="H6:H7"/>
    <mergeCell ref="G8:G9"/>
    <mergeCell ref="H8:H9"/>
    <mergeCell ref="G10:G11"/>
    <mergeCell ref="H10:H11"/>
    <mergeCell ref="G12:G13"/>
    <mergeCell ref="H12:H13"/>
    <mergeCell ref="C80:C81"/>
    <mergeCell ref="E80:E81"/>
    <mergeCell ref="E44:E45"/>
    <mergeCell ref="C32:C33"/>
    <mergeCell ref="E32:E33"/>
    <mergeCell ref="C20:C21"/>
    <mergeCell ref="E20:E21"/>
    <mergeCell ref="E6:E7"/>
    <mergeCell ref="C8:C9"/>
    <mergeCell ref="E8:E9"/>
    <mergeCell ref="C10:C11"/>
    <mergeCell ref="E10:E11"/>
    <mergeCell ref="H22:H23"/>
    <mergeCell ref="G24:G25"/>
    <mergeCell ref="H24:H25"/>
    <mergeCell ref="G26:G27"/>
    <mergeCell ref="H26:H27"/>
    <mergeCell ref="G6:G7"/>
    <mergeCell ref="G14:G15"/>
    <mergeCell ref="G22:G23"/>
    <mergeCell ref="G30:G31"/>
    <mergeCell ref="G38:G39"/>
    <mergeCell ref="C74:C75"/>
    <mergeCell ref="E74:E75"/>
    <mergeCell ref="B76:B77"/>
    <mergeCell ref="C76:C77"/>
    <mergeCell ref="E76:E77"/>
    <mergeCell ref="C62:C63"/>
    <mergeCell ref="E62:E63"/>
    <mergeCell ref="B64:B65"/>
    <mergeCell ref="C64:C65"/>
    <mergeCell ref="E64:E65"/>
    <mergeCell ref="C56:C57"/>
    <mergeCell ref="E56:E57"/>
    <mergeCell ref="B58:B59"/>
    <mergeCell ref="C58:C59"/>
    <mergeCell ref="E58:E59"/>
    <mergeCell ref="C44:C45"/>
    <mergeCell ref="G28:G29"/>
    <mergeCell ref="G40:G41"/>
    <mergeCell ref="G58:G59"/>
    <mergeCell ref="A78:A83"/>
    <mergeCell ref="B78:B79"/>
    <mergeCell ref="C78:C79"/>
    <mergeCell ref="E78:E79"/>
    <mergeCell ref="B80:B81"/>
    <mergeCell ref="C68:C69"/>
    <mergeCell ref="E68:E69"/>
    <mergeCell ref="B70:B71"/>
    <mergeCell ref="C70:C71"/>
    <mergeCell ref="E70:E71"/>
    <mergeCell ref="A72:A77"/>
    <mergeCell ref="B72:B73"/>
    <mergeCell ref="C72:C73"/>
    <mergeCell ref="E72:E73"/>
    <mergeCell ref="B74:B75"/>
    <mergeCell ref="A66:A71"/>
    <mergeCell ref="B66:B67"/>
    <mergeCell ref="C66:C67"/>
    <mergeCell ref="E66:E67"/>
    <mergeCell ref="B68:B69"/>
    <mergeCell ref="B82:B83"/>
    <mergeCell ref="C82:C83"/>
    <mergeCell ref="E82:E83"/>
    <mergeCell ref="A60:A65"/>
    <mergeCell ref="B60:B61"/>
    <mergeCell ref="C60:C61"/>
    <mergeCell ref="E60:E61"/>
    <mergeCell ref="B62:B63"/>
    <mergeCell ref="C50:C51"/>
    <mergeCell ref="E50:E51"/>
    <mergeCell ref="B52:B53"/>
    <mergeCell ref="C52:C53"/>
    <mergeCell ref="E52:E53"/>
    <mergeCell ref="A54:A59"/>
    <mergeCell ref="B54:B55"/>
    <mergeCell ref="C54:C55"/>
    <mergeCell ref="E54:E55"/>
    <mergeCell ref="B56:B57"/>
    <mergeCell ref="B46:B47"/>
    <mergeCell ref="C46:C47"/>
    <mergeCell ref="E46:E47"/>
    <mergeCell ref="A48:A53"/>
    <mergeCell ref="B48:B49"/>
    <mergeCell ref="C48:C49"/>
    <mergeCell ref="E48:E49"/>
    <mergeCell ref="B50:B51"/>
    <mergeCell ref="C38:C39"/>
    <mergeCell ref="E38:E39"/>
    <mergeCell ref="B40:B41"/>
    <mergeCell ref="C40:C41"/>
    <mergeCell ref="E40:E41"/>
    <mergeCell ref="A42:A47"/>
    <mergeCell ref="B42:B43"/>
    <mergeCell ref="C42:C43"/>
    <mergeCell ref="E42:E43"/>
    <mergeCell ref="B44:B45"/>
    <mergeCell ref="B12:B13"/>
    <mergeCell ref="C12:C13"/>
    <mergeCell ref="E12:E13"/>
    <mergeCell ref="B14:B15"/>
    <mergeCell ref="B34:B35"/>
    <mergeCell ref="C34:C35"/>
    <mergeCell ref="E34:E35"/>
    <mergeCell ref="A36:A41"/>
    <mergeCell ref="B36:B37"/>
    <mergeCell ref="C36:C37"/>
    <mergeCell ref="E36:E37"/>
    <mergeCell ref="B38:B39"/>
    <mergeCell ref="C26:C27"/>
    <mergeCell ref="E26:E27"/>
    <mergeCell ref="B28:B29"/>
    <mergeCell ref="C28:C29"/>
    <mergeCell ref="E28:E29"/>
    <mergeCell ref="A30:A35"/>
    <mergeCell ref="B30:B31"/>
    <mergeCell ref="C30:C31"/>
    <mergeCell ref="E30:E31"/>
    <mergeCell ref="B32:B33"/>
    <mergeCell ref="A6:A11"/>
    <mergeCell ref="B6:B7"/>
    <mergeCell ref="B8:B9"/>
    <mergeCell ref="B10:B11"/>
    <mergeCell ref="C6:C7"/>
    <mergeCell ref="B22:B23"/>
    <mergeCell ref="C22:C23"/>
    <mergeCell ref="E22:E23"/>
    <mergeCell ref="A24:A29"/>
    <mergeCell ref="B24:B25"/>
    <mergeCell ref="C24:C25"/>
    <mergeCell ref="E24:E25"/>
    <mergeCell ref="B26:B27"/>
    <mergeCell ref="C14:C15"/>
    <mergeCell ref="E14:E15"/>
    <mergeCell ref="B16:B17"/>
    <mergeCell ref="C16:C17"/>
    <mergeCell ref="E16:E17"/>
    <mergeCell ref="A18:A23"/>
    <mergeCell ref="B18:B19"/>
    <mergeCell ref="C18:C19"/>
    <mergeCell ref="E18:E19"/>
    <mergeCell ref="B20:B21"/>
    <mergeCell ref="A12:A17"/>
  </mergeCells>
  <pageMargins left="0.25" right="0.25" top="0.75" bottom="0.75" header="0.3" footer="0.3"/>
  <pageSetup paperSize="9" scale="71" fitToHeight="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A1:S92"/>
  <sheetViews>
    <sheetView topLeftCell="A31" zoomScale="120" zoomScaleNormal="120" zoomScalePageLayoutView="120" workbookViewId="0">
      <selection activeCell="F36" sqref="F36:F41"/>
    </sheetView>
  </sheetViews>
  <sheetFormatPr baseColWidth="10" defaultRowHeight="16"/>
  <cols>
    <col min="1" max="1" width="13" style="1" customWidth="1"/>
    <col min="2" max="3" width="9.1640625" style="1" customWidth="1"/>
    <col min="4" max="4" width="10.6640625" style="1" customWidth="1"/>
    <col min="5" max="5" width="9" style="1" customWidth="1"/>
    <col min="6" max="6" width="12.83203125" style="1" customWidth="1"/>
    <col min="7" max="7" width="8.6640625" style="1" customWidth="1"/>
    <col min="8" max="8" width="9.33203125" style="1" customWidth="1"/>
    <col min="9" max="9" width="8.33203125" style="1" customWidth="1"/>
    <col min="10" max="10" width="8.6640625" style="1" customWidth="1"/>
    <col min="11" max="12" width="10.83203125" style="1"/>
    <col min="13" max="16" width="9.1640625" style="1" customWidth="1"/>
    <col min="17" max="17" width="55.5" style="1" customWidth="1"/>
    <col min="18" max="16384" width="10.83203125" style="1"/>
  </cols>
  <sheetData>
    <row r="1" spans="1:18">
      <c r="A1" s="87" t="s">
        <v>158</v>
      </c>
    </row>
    <row r="2" spans="1:18">
      <c r="A2" s="87" t="s">
        <v>106</v>
      </c>
    </row>
    <row r="4" spans="1:18">
      <c r="A4" s="88" t="s">
        <v>90</v>
      </c>
    </row>
    <row r="5" spans="1:18" s="7" customFormat="1" ht="69" thickBot="1">
      <c r="A5" s="7" t="s">
        <v>13</v>
      </c>
      <c r="B5" s="7" t="s">
        <v>5</v>
      </c>
      <c r="C5" s="89" t="s">
        <v>3</v>
      </c>
      <c r="D5" s="7" t="s">
        <v>77</v>
      </c>
      <c r="E5" s="7" t="s">
        <v>4</v>
      </c>
      <c r="F5" s="7" t="s">
        <v>78</v>
      </c>
      <c r="G5" s="7" t="s">
        <v>79</v>
      </c>
      <c r="H5" s="7" t="s">
        <v>80</v>
      </c>
      <c r="I5" s="7" t="s">
        <v>81</v>
      </c>
      <c r="J5" s="7" t="s">
        <v>82</v>
      </c>
      <c r="K5" s="7" t="s">
        <v>8</v>
      </c>
      <c r="L5" s="7" t="s">
        <v>9</v>
      </c>
      <c r="M5" s="7" t="s">
        <v>10</v>
      </c>
      <c r="N5" s="7" t="s">
        <v>37</v>
      </c>
      <c r="O5" s="7" t="s">
        <v>38</v>
      </c>
      <c r="P5" s="7" t="s">
        <v>39</v>
      </c>
      <c r="Q5" s="7" t="s">
        <v>0</v>
      </c>
    </row>
    <row r="6" spans="1:18" s="2" customFormat="1" ht="17" thickTop="1">
      <c r="A6" s="117">
        <v>1</v>
      </c>
      <c r="B6" s="119">
        <v>1</v>
      </c>
      <c r="C6" s="137" t="s">
        <v>28</v>
      </c>
      <c r="D6" s="47">
        <v>0.96099999999999997</v>
      </c>
      <c r="E6" s="121" t="s">
        <v>83</v>
      </c>
      <c r="F6" s="47">
        <v>0.92200000000000004</v>
      </c>
      <c r="G6" s="119">
        <v>4</v>
      </c>
      <c r="H6" s="119">
        <v>4</v>
      </c>
      <c r="I6" s="4" t="s">
        <v>7</v>
      </c>
      <c r="J6" s="47">
        <v>50</v>
      </c>
      <c r="K6" s="47">
        <v>36</v>
      </c>
      <c r="L6" s="47">
        <v>23</v>
      </c>
      <c r="M6" s="57">
        <f t="shared" ref="M6:M37" si="0">SUM(K6:L6)</f>
        <v>59</v>
      </c>
      <c r="N6" s="47">
        <f>SUM(K6:K7)</f>
        <v>96</v>
      </c>
      <c r="O6" s="47">
        <f>SUM(L6:L7)</f>
        <v>78</v>
      </c>
      <c r="P6" s="47">
        <f>SUM(J6:J7)</f>
        <v>150</v>
      </c>
      <c r="Q6" s="3" t="s">
        <v>91</v>
      </c>
    </row>
    <row r="7" spans="1:18" ht="17" thickBot="1">
      <c r="A7" s="117"/>
      <c r="B7" s="120"/>
      <c r="C7" s="136"/>
      <c r="D7" s="48"/>
      <c r="E7" s="120"/>
      <c r="F7" s="48"/>
      <c r="G7" s="120"/>
      <c r="H7" s="120"/>
      <c r="I7" s="16"/>
      <c r="J7" s="48">
        <v>100</v>
      </c>
      <c r="K7" s="48">
        <v>60</v>
      </c>
      <c r="L7" s="48">
        <v>55</v>
      </c>
      <c r="M7" s="58">
        <f t="shared" si="0"/>
        <v>115</v>
      </c>
      <c r="N7" s="47"/>
      <c r="O7" s="47"/>
      <c r="P7" s="47"/>
      <c r="Q7" s="95" t="s">
        <v>94</v>
      </c>
    </row>
    <row r="8" spans="1:18">
      <c r="A8" s="117"/>
      <c r="B8" s="121">
        <v>2</v>
      </c>
      <c r="C8" s="135" t="s">
        <v>28</v>
      </c>
      <c r="D8" s="47">
        <v>0.96099999999999997</v>
      </c>
      <c r="E8" s="121" t="s">
        <v>83</v>
      </c>
      <c r="F8" s="47">
        <v>0.92200000000000004</v>
      </c>
      <c r="G8" s="121">
        <v>4</v>
      </c>
      <c r="H8" s="121">
        <v>4</v>
      </c>
      <c r="I8" s="4" t="s">
        <v>7</v>
      </c>
      <c r="J8" s="47">
        <v>50</v>
      </c>
      <c r="K8" s="47">
        <v>26</v>
      </c>
      <c r="L8" s="47">
        <v>18</v>
      </c>
      <c r="M8" s="57">
        <f t="shared" si="0"/>
        <v>44</v>
      </c>
      <c r="N8" s="47">
        <f>SUM(K8:K9)</f>
        <v>78</v>
      </c>
      <c r="O8" s="47">
        <f>SUM(L8:L9)</f>
        <v>63</v>
      </c>
      <c r="P8" s="47">
        <f>SUM(J8:J9)</f>
        <v>150</v>
      </c>
      <c r="Q8" s="84"/>
    </row>
    <row r="9" spans="1:18" ht="17" thickBot="1">
      <c r="A9" s="117"/>
      <c r="B9" s="120"/>
      <c r="C9" s="136"/>
      <c r="D9" s="48"/>
      <c r="E9" s="120"/>
      <c r="F9" s="48"/>
      <c r="G9" s="120"/>
      <c r="H9" s="120"/>
      <c r="I9" s="16"/>
      <c r="J9" s="48">
        <v>100</v>
      </c>
      <c r="K9" s="48">
        <v>52</v>
      </c>
      <c r="L9" s="48">
        <v>45</v>
      </c>
      <c r="M9" s="58">
        <f t="shared" si="0"/>
        <v>97</v>
      </c>
      <c r="N9" s="47"/>
      <c r="O9" s="47"/>
      <c r="P9" s="47"/>
      <c r="Q9" s="84"/>
    </row>
    <row r="10" spans="1:18">
      <c r="A10" s="117"/>
      <c r="B10" s="122">
        <v>3</v>
      </c>
      <c r="C10" s="135" t="s">
        <v>28</v>
      </c>
      <c r="D10" s="47">
        <v>0.96099999999999997</v>
      </c>
      <c r="E10" s="121" t="s">
        <v>83</v>
      </c>
      <c r="F10" s="47">
        <v>0.92200000000000004</v>
      </c>
      <c r="G10" s="122">
        <v>4</v>
      </c>
      <c r="H10" s="122">
        <v>4</v>
      </c>
      <c r="I10" s="4" t="s">
        <v>7</v>
      </c>
      <c r="J10" s="47">
        <v>50</v>
      </c>
      <c r="K10" s="47">
        <v>32</v>
      </c>
      <c r="L10" s="47">
        <v>21</v>
      </c>
      <c r="M10" s="57">
        <f t="shared" si="0"/>
        <v>53</v>
      </c>
      <c r="N10" s="47">
        <f>SUM(K10:K11)</f>
        <v>96</v>
      </c>
      <c r="O10" s="47">
        <f>SUM(L10:L11)</f>
        <v>63</v>
      </c>
      <c r="P10" s="47">
        <f>SUM(J10:J11)</f>
        <v>150</v>
      </c>
      <c r="Q10" s="84"/>
    </row>
    <row r="11" spans="1:18" ht="17" thickBot="1">
      <c r="A11" s="118"/>
      <c r="B11" s="123"/>
      <c r="C11" s="136"/>
      <c r="D11" s="46"/>
      <c r="E11" s="120"/>
      <c r="F11" s="46"/>
      <c r="G11" s="123"/>
      <c r="H11" s="123"/>
      <c r="I11" s="21"/>
      <c r="J11" s="46">
        <v>100</v>
      </c>
      <c r="K11" s="46">
        <v>64</v>
      </c>
      <c r="L11" s="46">
        <v>42</v>
      </c>
      <c r="M11" s="59">
        <f t="shared" si="0"/>
        <v>106</v>
      </c>
      <c r="N11" s="46"/>
      <c r="O11" s="46"/>
      <c r="P11" s="46"/>
      <c r="Q11" s="85"/>
    </row>
    <row r="12" spans="1:18">
      <c r="A12" s="117">
        <v>2</v>
      </c>
      <c r="B12" s="121">
        <v>1</v>
      </c>
      <c r="C12" s="135" t="s">
        <v>28</v>
      </c>
      <c r="D12" s="47">
        <v>0.96099999999999997</v>
      </c>
      <c r="E12" s="121" t="s">
        <v>84</v>
      </c>
      <c r="F12" s="47">
        <v>0.86399999999999999</v>
      </c>
      <c r="G12" s="121">
        <v>4</v>
      </c>
      <c r="H12" s="121">
        <v>4</v>
      </c>
      <c r="I12" s="4" t="s">
        <v>7</v>
      </c>
      <c r="J12" s="47">
        <v>50</v>
      </c>
      <c r="K12" s="47">
        <v>31</v>
      </c>
      <c r="L12" s="47">
        <v>15</v>
      </c>
      <c r="M12" s="57">
        <f t="shared" si="0"/>
        <v>46</v>
      </c>
      <c r="N12" s="47">
        <f>SUM(K12:K13)</f>
        <v>94</v>
      </c>
      <c r="O12" s="47">
        <f>SUM(L12:L13)</f>
        <v>55</v>
      </c>
      <c r="P12" s="47">
        <f>SUM(J12:J13)</f>
        <v>150</v>
      </c>
      <c r="Q12" s="95" t="s">
        <v>91</v>
      </c>
      <c r="R12" s="2"/>
    </row>
    <row r="13" spans="1:18" ht="17" thickBot="1">
      <c r="A13" s="117"/>
      <c r="B13" s="120"/>
      <c r="C13" s="136"/>
      <c r="D13" s="48"/>
      <c r="E13" s="120"/>
      <c r="F13" s="48"/>
      <c r="G13" s="120"/>
      <c r="H13" s="120"/>
      <c r="I13" s="16"/>
      <c r="J13" s="48">
        <v>100</v>
      </c>
      <c r="K13" s="48">
        <v>63</v>
      </c>
      <c r="L13" s="48">
        <v>40</v>
      </c>
      <c r="M13" s="58">
        <f t="shared" si="0"/>
        <v>103</v>
      </c>
      <c r="N13" s="47"/>
      <c r="O13" s="47"/>
      <c r="P13" s="47"/>
      <c r="Q13" s="95" t="s">
        <v>93</v>
      </c>
      <c r="R13" s="2"/>
    </row>
    <row r="14" spans="1:18">
      <c r="A14" s="117"/>
      <c r="B14" s="121">
        <v>2</v>
      </c>
      <c r="C14" s="135" t="s">
        <v>28</v>
      </c>
      <c r="D14" s="47">
        <v>0.96099999999999997</v>
      </c>
      <c r="E14" s="121" t="s">
        <v>84</v>
      </c>
      <c r="F14" s="47">
        <v>0.86399999999999999</v>
      </c>
      <c r="G14" s="121">
        <v>4</v>
      </c>
      <c r="H14" s="121">
        <v>4</v>
      </c>
      <c r="I14" s="4" t="s">
        <v>7</v>
      </c>
      <c r="J14" s="47">
        <v>50</v>
      </c>
      <c r="K14" s="47">
        <v>42</v>
      </c>
      <c r="L14" s="47">
        <v>18</v>
      </c>
      <c r="M14" s="57">
        <f t="shared" si="0"/>
        <v>60</v>
      </c>
      <c r="N14" s="47">
        <f>SUM(K14:K15)</f>
        <v>129</v>
      </c>
      <c r="O14" s="47">
        <f>SUM(L14:L15)</f>
        <v>74</v>
      </c>
      <c r="P14" s="47">
        <f>SUM(J14:J15)</f>
        <v>150</v>
      </c>
      <c r="Q14" s="84"/>
      <c r="R14" s="2"/>
    </row>
    <row r="15" spans="1:18" ht="17" thickBot="1">
      <c r="A15" s="117"/>
      <c r="B15" s="120"/>
      <c r="C15" s="136"/>
      <c r="D15" s="48"/>
      <c r="E15" s="120"/>
      <c r="F15" s="48"/>
      <c r="G15" s="120"/>
      <c r="H15" s="120"/>
      <c r="I15" s="16"/>
      <c r="J15" s="48">
        <v>100</v>
      </c>
      <c r="K15" s="48">
        <v>87</v>
      </c>
      <c r="L15" s="48">
        <v>56</v>
      </c>
      <c r="M15" s="58">
        <f t="shared" si="0"/>
        <v>143</v>
      </c>
      <c r="N15" s="47"/>
      <c r="O15" s="47"/>
      <c r="P15" s="47"/>
      <c r="Q15" s="84"/>
      <c r="R15" s="2"/>
    </row>
    <row r="16" spans="1:18">
      <c r="A16" s="117"/>
      <c r="B16" s="121">
        <v>3</v>
      </c>
      <c r="C16" s="135" t="s">
        <v>28</v>
      </c>
      <c r="D16" s="47">
        <v>0.96099999999999997</v>
      </c>
      <c r="E16" s="121" t="s">
        <v>84</v>
      </c>
      <c r="F16" s="47">
        <v>0.86399999999999999</v>
      </c>
      <c r="G16" s="122">
        <v>4</v>
      </c>
      <c r="H16" s="122">
        <v>4</v>
      </c>
      <c r="I16" s="4" t="s">
        <v>7</v>
      </c>
      <c r="J16" s="47">
        <v>50</v>
      </c>
      <c r="K16" s="47">
        <v>31</v>
      </c>
      <c r="L16" s="47">
        <v>21</v>
      </c>
      <c r="M16" s="57">
        <f t="shared" si="0"/>
        <v>52</v>
      </c>
      <c r="N16" s="47">
        <f>SUM(K16:K17)</f>
        <v>111</v>
      </c>
      <c r="O16" s="47">
        <f>SUM(L16:L17)</f>
        <v>64</v>
      </c>
      <c r="P16" s="47">
        <f>SUM(J16:J17)</f>
        <v>150</v>
      </c>
      <c r="Q16" s="84"/>
      <c r="R16" s="2"/>
    </row>
    <row r="17" spans="1:17" ht="17" thickBot="1">
      <c r="A17" s="118"/>
      <c r="B17" s="123"/>
      <c r="C17" s="136"/>
      <c r="D17" s="46"/>
      <c r="E17" s="120"/>
      <c r="F17" s="46"/>
      <c r="G17" s="123"/>
      <c r="H17" s="123"/>
      <c r="I17" s="21"/>
      <c r="J17" s="46">
        <v>100</v>
      </c>
      <c r="K17" s="46">
        <v>80</v>
      </c>
      <c r="L17" s="46">
        <v>43</v>
      </c>
      <c r="M17" s="59">
        <f t="shared" si="0"/>
        <v>123</v>
      </c>
      <c r="N17" s="46"/>
      <c r="O17" s="46"/>
      <c r="P17" s="46"/>
      <c r="Q17" s="85"/>
    </row>
    <row r="18" spans="1:17">
      <c r="A18" s="117">
        <v>3</v>
      </c>
      <c r="B18" s="121">
        <v>1</v>
      </c>
      <c r="C18" s="135" t="s">
        <v>2</v>
      </c>
      <c r="D18" s="47">
        <v>0.92200000000000004</v>
      </c>
      <c r="E18" s="121" t="s">
        <v>85</v>
      </c>
      <c r="F18" s="47">
        <v>1.0249999999999999</v>
      </c>
      <c r="G18" s="121">
        <v>4</v>
      </c>
      <c r="H18" s="121">
        <v>4</v>
      </c>
      <c r="I18" s="4" t="s">
        <v>7</v>
      </c>
      <c r="J18" s="47">
        <v>50</v>
      </c>
      <c r="K18" s="47">
        <v>30</v>
      </c>
      <c r="L18" s="47">
        <v>31</v>
      </c>
      <c r="M18" s="57">
        <f t="shared" si="0"/>
        <v>61</v>
      </c>
      <c r="N18" s="47">
        <f>SUM(K18:K19)</f>
        <v>49</v>
      </c>
      <c r="O18" s="47">
        <f>SUM(L18:L19)</f>
        <v>74</v>
      </c>
      <c r="P18" s="47">
        <f>SUM(J18:J19)</f>
        <v>150</v>
      </c>
      <c r="Q18" s="95" t="s">
        <v>91</v>
      </c>
    </row>
    <row r="19" spans="1:17" ht="17" thickBot="1">
      <c r="A19" s="117"/>
      <c r="B19" s="120"/>
      <c r="C19" s="136"/>
      <c r="D19" s="48"/>
      <c r="E19" s="120"/>
      <c r="F19" s="48"/>
      <c r="G19" s="120"/>
      <c r="H19" s="120"/>
      <c r="I19" s="16"/>
      <c r="J19" s="48">
        <v>100</v>
      </c>
      <c r="K19" s="48">
        <v>19</v>
      </c>
      <c r="L19" s="48">
        <v>43</v>
      </c>
      <c r="M19" s="58">
        <f t="shared" si="0"/>
        <v>62</v>
      </c>
      <c r="N19" s="47"/>
      <c r="O19" s="47"/>
      <c r="P19" s="47"/>
      <c r="Q19" s="96" t="s">
        <v>95</v>
      </c>
    </row>
    <row r="20" spans="1:17">
      <c r="A20" s="117"/>
      <c r="B20" s="121">
        <v>2</v>
      </c>
      <c r="C20" s="135" t="s">
        <v>2</v>
      </c>
      <c r="D20" s="47">
        <v>0.92200000000000004</v>
      </c>
      <c r="E20" s="121" t="s">
        <v>85</v>
      </c>
      <c r="F20" s="47">
        <v>1.0249999999999999</v>
      </c>
      <c r="G20" s="121">
        <v>4</v>
      </c>
      <c r="H20" s="121">
        <v>4</v>
      </c>
      <c r="I20" s="4" t="s">
        <v>7</v>
      </c>
      <c r="J20" s="47">
        <v>50</v>
      </c>
      <c r="K20" s="47">
        <v>11</v>
      </c>
      <c r="L20" s="47">
        <v>14</v>
      </c>
      <c r="M20" s="57">
        <f t="shared" si="0"/>
        <v>25</v>
      </c>
      <c r="N20" s="47">
        <f>SUM(K20:K21)</f>
        <v>49</v>
      </c>
      <c r="O20" s="47">
        <f>SUM(L20:L21)</f>
        <v>56</v>
      </c>
      <c r="P20" s="47">
        <f>SUM(J20:J21)</f>
        <v>150</v>
      </c>
      <c r="Q20" s="84"/>
    </row>
    <row r="21" spans="1:17" ht="17" thickBot="1">
      <c r="A21" s="117"/>
      <c r="B21" s="120"/>
      <c r="C21" s="136"/>
      <c r="D21" s="48"/>
      <c r="E21" s="120"/>
      <c r="F21" s="48"/>
      <c r="G21" s="120"/>
      <c r="H21" s="120"/>
      <c r="I21" s="16"/>
      <c r="J21" s="48">
        <v>100</v>
      </c>
      <c r="K21" s="48">
        <v>38</v>
      </c>
      <c r="L21" s="48">
        <v>42</v>
      </c>
      <c r="M21" s="58">
        <f t="shared" si="0"/>
        <v>80</v>
      </c>
      <c r="N21" s="47"/>
      <c r="O21" s="47"/>
      <c r="P21" s="47"/>
      <c r="Q21" s="84"/>
    </row>
    <row r="22" spans="1:17">
      <c r="A22" s="117"/>
      <c r="B22" s="121">
        <v>3</v>
      </c>
      <c r="C22" s="135" t="s">
        <v>2</v>
      </c>
      <c r="D22" s="47">
        <v>0.92200000000000004</v>
      </c>
      <c r="E22" s="121" t="s">
        <v>85</v>
      </c>
      <c r="F22" s="47">
        <v>1.0249999999999999</v>
      </c>
      <c r="G22" s="122">
        <v>4</v>
      </c>
      <c r="H22" s="122">
        <v>4</v>
      </c>
      <c r="I22" s="4" t="s">
        <v>7</v>
      </c>
      <c r="J22" s="47">
        <v>50</v>
      </c>
      <c r="K22" s="47">
        <v>18</v>
      </c>
      <c r="L22" s="47">
        <v>34</v>
      </c>
      <c r="M22" s="57">
        <f t="shared" si="0"/>
        <v>52</v>
      </c>
      <c r="N22" s="47">
        <f>SUM(K22:K23)</f>
        <v>55</v>
      </c>
      <c r="O22" s="47">
        <f>SUM(L22:L23)</f>
        <v>99</v>
      </c>
      <c r="P22" s="47">
        <f>SUM(J22:J23)</f>
        <v>150</v>
      </c>
      <c r="Q22" s="84"/>
    </row>
    <row r="23" spans="1:17" ht="17" thickBot="1">
      <c r="A23" s="118"/>
      <c r="B23" s="123"/>
      <c r="C23" s="138"/>
      <c r="D23" s="46"/>
      <c r="E23" s="120"/>
      <c r="F23" s="46"/>
      <c r="G23" s="123"/>
      <c r="H23" s="123"/>
      <c r="I23" s="21"/>
      <c r="J23" s="46">
        <v>100</v>
      </c>
      <c r="K23" s="46">
        <v>37</v>
      </c>
      <c r="L23" s="46">
        <v>65</v>
      </c>
      <c r="M23" s="59">
        <f t="shared" si="0"/>
        <v>102</v>
      </c>
      <c r="N23" s="46"/>
      <c r="O23" s="46"/>
      <c r="P23" s="46"/>
      <c r="Q23" s="85"/>
    </row>
    <row r="24" spans="1:17">
      <c r="A24" s="117">
        <v>4</v>
      </c>
      <c r="B24" s="121" t="s">
        <v>153</v>
      </c>
      <c r="C24" s="139" t="s">
        <v>2</v>
      </c>
      <c r="D24" s="47">
        <v>0.92200000000000004</v>
      </c>
      <c r="E24" s="124" t="s">
        <v>86</v>
      </c>
      <c r="F24" s="47">
        <v>0.98799999999999999</v>
      </c>
      <c r="G24" s="121">
        <v>4</v>
      </c>
      <c r="H24" s="121">
        <v>4</v>
      </c>
      <c r="I24" s="4" t="s">
        <v>7</v>
      </c>
      <c r="J24" s="47">
        <v>50</v>
      </c>
      <c r="K24" s="47">
        <v>20</v>
      </c>
      <c r="L24" s="47">
        <v>36</v>
      </c>
      <c r="M24" s="57">
        <f t="shared" si="0"/>
        <v>56</v>
      </c>
      <c r="N24" s="47">
        <f>SUM(K24:K25)</f>
        <v>72</v>
      </c>
      <c r="O24" s="47">
        <f>SUM(L24:L25)</f>
        <v>121</v>
      </c>
      <c r="P24" s="47">
        <f>SUM(J24:J25)</f>
        <v>150</v>
      </c>
      <c r="Q24" s="95" t="s">
        <v>91</v>
      </c>
    </row>
    <row r="25" spans="1:17" ht="17" thickBot="1">
      <c r="A25" s="117"/>
      <c r="B25" s="120"/>
      <c r="C25" s="136"/>
      <c r="D25" s="48"/>
      <c r="E25" s="125"/>
      <c r="F25" s="48"/>
      <c r="G25" s="120"/>
      <c r="H25" s="120"/>
      <c r="I25" s="16"/>
      <c r="J25" s="48">
        <v>100</v>
      </c>
      <c r="K25" s="48">
        <v>52</v>
      </c>
      <c r="L25" s="48">
        <v>85</v>
      </c>
      <c r="M25" s="58">
        <f t="shared" si="0"/>
        <v>137</v>
      </c>
      <c r="N25" s="47"/>
      <c r="O25" s="47"/>
      <c r="P25" s="47"/>
      <c r="Q25" s="96" t="s">
        <v>96</v>
      </c>
    </row>
    <row r="26" spans="1:17">
      <c r="A26" s="117"/>
      <c r="B26" s="121" t="s">
        <v>154</v>
      </c>
      <c r="C26" s="135" t="s">
        <v>2</v>
      </c>
      <c r="D26" s="47">
        <v>0.92200000000000004</v>
      </c>
      <c r="E26" s="124" t="s">
        <v>86</v>
      </c>
      <c r="F26" s="47">
        <v>0.98799999999999999</v>
      </c>
      <c r="G26" s="121">
        <v>4</v>
      </c>
      <c r="H26" s="121">
        <v>4</v>
      </c>
      <c r="I26" s="4" t="s">
        <v>7</v>
      </c>
      <c r="J26" s="47">
        <v>50</v>
      </c>
      <c r="K26" s="47">
        <v>21</v>
      </c>
      <c r="L26" s="47">
        <v>41</v>
      </c>
      <c r="M26" s="57">
        <f t="shared" si="0"/>
        <v>62</v>
      </c>
      <c r="N26" s="47">
        <f>SUM(K26:K27)</f>
        <v>73</v>
      </c>
      <c r="O26" s="47">
        <f>SUM(L26:L27)</f>
        <v>159</v>
      </c>
      <c r="P26" s="47">
        <f>SUM(J26:J27)</f>
        <v>150</v>
      </c>
      <c r="Q26" s="95" t="s">
        <v>152</v>
      </c>
    </row>
    <row r="27" spans="1:17" ht="17" thickBot="1">
      <c r="A27" s="117"/>
      <c r="B27" s="120"/>
      <c r="C27" s="136"/>
      <c r="D27" s="48"/>
      <c r="E27" s="125"/>
      <c r="F27" s="48"/>
      <c r="G27" s="120"/>
      <c r="H27" s="120"/>
      <c r="I27" s="16"/>
      <c r="J27" s="48">
        <v>100</v>
      </c>
      <c r="K27" s="48">
        <v>52</v>
      </c>
      <c r="L27" s="48">
        <v>118</v>
      </c>
      <c r="M27" s="58">
        <f t="shared" si="0"/>
        <v>170</v>
      </c>
      <c r="N27" s="47"/>
      <c r="O27" s="47"/>
      <c r="P27" s="47"/>
      <c r="Q27" s="84"/>
    </row>
    <row r="28" spans="1:17">
      <c r="A28" s="117"/>
      <c r="B28" s="121" t="s">
        <v>155</v>
      </c>
      <c r="C28" s="135" t="s">
        <v>2</v>
      </c>
      <c r="D28" s="47">
        <v>0.92200000000000004</v>
      </c>
      <c r="E28" s="124" t="s">
        <v>86</v>
      </c>
      <c r="F28" s="47">
        <v>0.98799999999999999</v>
      </c>
      <c r="G28" s="122">
        <v>4</v>
      </c>
      <c r="H28" s="122">
        <v>4</v>
      </c>
      <c r="I28" s="4" t="s">
        <v>7</v>
      </c>
      <c r="J28" s="47">
        <v>50</v>
      </c>
      <c r="K28" s="47">
        <v>19</v>
      </c>
      <c r="L28" s="47">
        <v>38</v>
      </c>
      <c r="M28" s="57">
        <f t="shared" si="0"/>
        <v>57</v>
      </c>
      <c r="N28" s="47">
        <f>SUM(K28:K29)</f>
        <v>82</v>
      </c>
      <c r="O28" s="47">
        <f>SUM(L28:L29)</f>
        <v>140</v>
      </c>
      <c r="P28" s="47">
        <f>SUM(J28:J29)</f>
        <v>150</v>
      </c>
      <c r="Q28" s="84"/>
    </row>
    <row r="29" spans="1:17" ht="17" thickBot="1">
      <c r="A29" s="118"/>
      <c r="B29" s="123"/>
      <c r="C29" s="138"/>
      <c r="D29" s="46"/>
      <c r="E29" s="125"/>
      <c r="F29" s="46"/>
      <c r="G29" s="123"/>
      <c r="H29" s="123"/>
      <c r="I29" s="21"/>
      <c r="J29" s="46">
        <v>100</v>
      </c>
      <c r="K29" s="46">
        <v>63</v>
      </c>
      <c r="L29" s="46">
        <v>102</v>
      </c>
      <c r="M29" s="59">
        <f t="shared" si="0"/>
        <v>165</v>
      </c>
      <c r="N29" s="46"/>
      <c r="O29" s="46"/>
      <c r="P29" s="46"/>
      <c r="Q29" s="85"/>
    </row>
    <row r="30" spans="1:17">
      <c r="A30" s="117">
        <v>5</v>
      </c>
      <c r="B30" s="121">
        <v>1</v>
      </c>
      <c r="C30" s="139" t="s">
        <v>2</v>
      </c>
      <c r="D30" s="47">
        <v>0.92200000000000004</v>
      </c>
      <c r="E30" s="124" t="s">
        <v>87</v>
      </c>
      <c r="F30" s="47">
        <v>0.97799999999999998</v>
      </c>
      <c r="G30" s="121">
        <v>4</v>
      </c>
      <c r="H30" s="121">
        <v>4</v>
      </c>
      <c r="I30" s="4" t="s">
        <v>7</v>
      </c>
      <c r="J30" s="47">
        <v>50</v>
      </c>
      <c r="K30" s="47">
        <v>13</v>
      </c>
      <c r="L30" s="47">
        <v>43</v>
      </c>
      <c r="M30" s="57">
        <f t="shared" si="0"/>
        <v>56</v>
      </c>
      <c r="N30" s="47">
        <f>SUM(K30:K31)</f>
        <v>42</v>
      </c>
      <c r="O30" s="47">
        <f>SUM(L30:L31)</f>
        <v>143</v>
      </c>
      <c r="P30" s="47">
        <f>SUM(J30:J31)</f>
        <v>150</v>
      </c>
      <c r="Q30" s="95" t="s">
        <v>91</v>
      </c>
    </row>
    <row r="31" spans="1:17" ht="17" thickBot="1">
      <c r="A31" s="117"/>
      <c r="B31" s="120"/>
      <c r="C31" s="136"/>
      <c r="D31" s="48"/>
      <c r="E31" s="125"/>
      <c r="F31" s="48"/>
      <c r="G31" s="120"/>
      <c r="H31" s="120"/>
      <c r="I31" s="16"/>
      <c r="J31" s="48">
        <v>100</v>
      </c>
      <c r="K31" s="48">
        <v>29</v>
      </c>
      <c r="L31" s="48">
        <v>100</v>
      </c>
      <c r="M31" s="58">
        <f t="shared" si="0"/>
        <v>129</v>
      </c>
      <c r="N31" s="47"/>
      <c r="O31" s="47"/>
      <c r="P31" s="47"/>
      <c r="Q31" s="96" t="s">
        <v>97</v>
      </c>
    </row>
    <row r="32" spans="1:17">
      <c r="A32" s="117"/>
      <c r="B32" s="121">
        <v>2</v>
      </c>
      <c r="C32" s="135" t="s">
        <v>2</v>
      </c>
      <c r="D32" s="47">
        <v>0.92200000000000004</v>
      </c>
      <c r="E32" s="124" t="s">
        <v>87</v>
      </c>
      <c r="F32" s="47">
        <v>0.97799999999999998</v>
      </c>
      <c r="G32" s="121">
        <v>4</v>
      </c>
      <c r="H32" s="121">
        <v>4</v>
      </c>
      <c r="I32" s="4" t="s">
        <v>7</v>
      </c>
      <c r="J32" s="47">
        <v>50</v>
      </c>
      <c r="K32" s="47">
        <v>17</v>
      </c>
      <c r="L32" s="47">
        <v>35</v>
      </c>
      <c r="M32" s="57">
        <f t="shared" si="0"/>
        <v>52</v>
      </c>
      <c r="N32" s="47">
        <f>SUM(K32:K33)</f>
        <v>60</v>
      </c>
      <c r="O32" s="47">
        <f>SUM(L32:L33)</f>
        <v>126</v>
      </c>
      <c r="P32" s="47">
        <f>SUM(J32:J33)</f>
        <v>150</v>
      </c>
      <c r="Q32" s="84"/>
    </row>
    <row r="33" spans="1:17" ht="17" thickBot="1">
      <c r="A33" s="117"/>
      <c r="B33" s="120"/>
      <c r="C33" s="136"/>
      <c r="D33" s="48"/>
      <c r="E33" s="125"/>
      <c r="F33" s="48"/>
      <c r="G33" s="120"/>
      <c r="H33" s="120"/>
      <c r="I33" s="16"/>
      <c r="J33" s="48">
        <v>100</v>
      </c>
      <c r="K33" s="48">
        <v>43</v>
      </c>
      <c r="L33" s="48">
        <v>91</v>
      </c>
      <c r="M33" s="58">
        <f t="shared" si="0"/>
        <v>134</v>
      </c>
      <c r="N33" s="47"/>
      <c r="O33" s="47"/>
      <c r="P33" s="47"/>
      <c r="Q33" s="84"/>
    </row>
    <row r="34" spans="1:17">
      <c r="A34" s="117"/>
      <c r="B34" s="121">
        <v>3</v>
      </c>
      <c r="C34" s="135" t="s">
        <v>2</v>
      </c>
      <c r="D34" s="47">
        <v>0.92200000000000004</v>
      </c>
      <c r="E34" s="124" t="s">
        <v>87</v>
      </c>
      <c r="F34" s="47">
        <v>0.97799999999999998</v>
      </c>
      <c r="G34" s="122">
        <v>4</v>
      </c>
      <c r="H34" s="122">
        <v>4</v>
      </c>
      <c r="I34" s="4" t="s">
        <v>7</v>
      </c>
      <c r="J34" s="47">
        <v>50</v>
      </c>
      <c r="K34" s="47">
        <v>18</v>
      </c>
      <c r="L34" s="47">
        <v>39</v>
      </c>
      <c r="M34" s="57">
        <f t="shared" si="0"/>
        <v>57</v>
      </c>
      <c r="N34" s="47">
        <f>SUM(K34:K35)</f>
        <v>51</v>
      </c>
      <c r="O34" s="47">
        <f>SUM(L34:L35)</f>
        <v>112</v>
      </c>
      <c r="P34" s="47">
        <f>SUM(J34:J35)</f>
        <v>150</v>
      </c>
      <c r="Q34" s="84"/>
    </row>
    <row r="35" spans="1:17" ht="17" thickBot="1">
      <c r="A35" s="118"/>
      <c r="B35" s="123"/>
      <c r="C35" s="138"/>
      <c r="D35" s="46"/>
      <c r="E35" s="125"/>
      <c r="F35" s="46"/>
      <c r="G35" s="123"/>
      <c r="H35" s="123"/>
      <c r="I35" s="21"/>
      <c r="J35" s="46">
        <v>100</v>
      </c>
      <c r="K35" s="46">
        <v>33</v>
      </c>
      <c r="L35" s="46">
        <v>73</v>
      </c>
      <c r="M35" s="59">
        <f t="shared" si="0"/>
        <v>106</v>
      </c>
      <c r="N35" s="46"/>
      <c r="O35" s="46"/>
      <c r="P35" s="46"/>
      <c r="Q35" s="85"/>
    </row>
    <row r="36" spans="1:17">
      <c r="A36" s="117">
        <v>6</v>
      </c>
      <c r="B36" s="121">
        <v>1</v>
      </c>
      <c r="C36" s="139" t="s">
        <v>1</v>
      </c>
      <c r="D36" s="47">
        <v>0.86399999999999999</v>
      </c>
      <c r="E36" s="121" t="s">
        <v>88</v>
      </c>
      <c r="F36" s="47">
        <v>0.96199999999999997</v>
      </c>
      <c r="G36" s="121">
        <v>4</v>
      </c>
      <c r="H36" s="121">
        <v>4</v>
      </c>
      <c r="I36" s="4" t="s">
        <v>7</v>
      </c>
      <c r="J36" s="47">
        <v>50</v>
      </c>
      <c r="K36" s="47">
        <v>18</v>
      </c>
      <c r="L36" s="47">
        <v>30</v>
      </c>
      <c r="M36" s="57">
        <f t="shared" si="0"/>
        <v>48</v>
      </c>
      <c r="N36" s="47">
        <f>SUM(K36:K37)</f>
        <v>45</v>
      </c>
      <c r="O36" s="47">
        <f>SUM(L36:L37)</f>
        <v>84</v>
      </c>
      <c r="P36" s="47">
        <f>SUM(J36:J37)</f>
        <v>150</v>
      </c>
      <c r="Q36" s="95" t="s">
        <v>91</v>
      </c>
    </row>
    <row r="37" spans="1:17" ht="17" thickBot="1">
      <c r="A37" s="117"/>
      <c r="B37" s="120"/>
      <c r="C37" s="136"/>
      <c r="D37" s="48"/>
      <c r="E37" s="120"/>
      <c r="F37" s="48"/>
      <c r="G37" s="120"/>
      <c r="H37" s="120"/>
      <c r="I37" s="16"/>
      <c r="J37" s="48">
        <v>100</v>
      </c>
      <c r="K37" s="48">
        <v>27</v>
      </c>
      <c r="L37" s="48">
        <v>54</v>
      </c>
      <c r="M37" s="58">
        <f t="shared" si="0"/>
        <v>81</v>
      </c>
      <c r="N37" s="47"/>
      <c r="O37" s="47"/>
      <c r="P37" s="47"/>
      <c r="Q37" s="96" t="s">
        <v>98</v>
      </c>
    </row>
    <row r="38" spans="1:17">
      <c r="A38" s="117"/>
      <c r="B38" s="121">
        <v>2</v>
      </c>
      <c r="C38" s="135" t="s">
        <v>1</v>
      </c>
      <c r="D38" s="47">
        <v>0.86399999999999999</v>
      </c>
      <c r="E38" s="121" t="s">
        <v>88</v>
      </c>
      <c r="F38" s="47">
        <v>0.96199999999999997</v>
      </c>
      <c r="G38" s="121">
        <v>4</v>
      </c>
      <c r="H38" s="121">
        <v>4</v>
      </c>
      <c r="I38" s="4" t="s">
        <v>7</v>
      </c>
      <c r="J38" s="47">
        <v>50</v>
      </c>
      <c r="K38" s="47">
        <v>15</v>
      </c>
      <c r="L38" s="47">
        <v>27</v>
      </c>
      <c r="M38" s="57">
        <f t="shared" ref="M38:M69" si="1">SUM(K38:L38)</f>
        <v>42</v>
      </c>
      <c r="N38" s="47">
        <f>SUM(K38:K39)</f>
        <v>67</v>
      </c>
      <c r="O38" s="47">
        <f>SUM(L38:L39)</f>
        <v>119</v>
      </c>
      <c r="P38" s="47">
        <f>SUM(J38:J39)</f>
        <v>150</v>
      </c>
      <c r="Q38" s="84"/>
    </row>
    <row r="39" spans="1:17" ht="17" thickBot="1">
      <c r="A39" s="117"/>
      <c r="B39" s="120"/>
      <c r="C39" s="136"/>
      <c r="D39" s="48"/>
      <c r="E39" s="120"/>
      <c r="F39" s="48"/>
      <c r="G39" s="120"/>
      <c r="H39" s="120"/>
      <c r="I39" s="16"/>
      <c r="J39" s="48">
        <v>100</v>
      </c>
      <c r="K39" s="48">
        <v>52</v>
      </c>
      <c r="L39" s="48">
        <v>92</v>
      </c>
      <c r="M39" s="58">
        <f t="shared" si="1"/>
        <v>144</v>
      </c>
      <c r="N39" s="47"/>
      <c r="O39" s="47"/>
      <c r="P39" s="47"/>
      <c r="Q39" s="84"/>
    </row>
    <row r="40" spans="1:17">
      <c r="A40" s="117"/>
      <c r="B40" s="121">
        <v>3</v>
      </c>
      <c r="C40" s="135" t="s">
        <v>1</v>
      </c>
      <c r="D40" s="47">
        <v>0.86399999999999999</v>
      </c>
      <c r="E40" s="121" t="s">
        <v>88</v>
      </c>
      <c r="F40" s="47">
        <v>0.96199999999999997</v>
      </c>
      <c r="G40" s="122">
        <v>4</v>
      </c>
      <c r="H40" s="122">
        <v>4</v>
      </c>
      <c r="I40" s="4" t="s">
        <v>7</v>
      </c>
      <c r="J40" s="47">
        <v>50</v>
      </c>
      <c r="K40" s="47">
        <v>26</v>
      </c>
      <c r="L40" s="47">
        <v>32</v>
      </c>
      <c r="M40" s="57">
        <f t="shared" si="1"/>
        <v>58</v>
      </c>
      <c r="N40" s="47">
        <f>SUM(K40:K41)</f>
        <v>67</v>
      </c>
      <c r="O40" s="47">
        <f>SUM(L40:L41)</f>
        <v>113</v>
      </c>
      <c r="P40" s="47">
        <f>SUM(J40:J41)</f>
        <v>150</v>
      </c>
      <c r="Q40" s="84"/>
    </row>
    <row r="41" spans="1:17" ht="17" thickBot="1">
      <c r="A41" s="126"/>
      <c r="B41" s="123"/>
      <c r="C41" s="138"/>
      <c r="D41" s="46"/>
      <c r="E41" s="120"/>
      <c r="F41" s="46"/>
      <c r="G41" s="123"/>
      <c r="H41" s="123"/>
      <c r="I41" s="21"/>
      <c r="J41" s="46">
        <v>100</v>
      </c>
      <c r="K41" s="46">
        <v>41</v>
      </c>
      <c r="L41" s="46">
        <v>81</v>
      </c>
      <c r="M41" s="59">
        <f t="shared" si="1"/>
        <v>122</v>
      </c>
      <c r="N41" s="46"/>
      <c r="O41" s="46"/>
      <c r="P41" s="46"/>
      <c r="Q41" s="85"/>
    </row>
    <row r="42" spans="1:17">
      <c r="A42" s="117">
        <v>7</v>
      </c>
      <c r="B42" s="121">
        <v>1</v>
      </c>
      <c r="C42" s="139" t="s">
        <v>1</v>
      </c>
      <c r="D42" s="47">
        <v>0.86399999999999999</v>
      </c>
      <c r="E42" s="121" t="s">
        <v>89</v>
      </c>
      <c r="F42" s="47">
        <v>0.96199999999999997</v>
      </c>
      <c r="G42" s="121">
        <v>4</v>
      </c>
      <c r="H42" s="121">
        <v>4</v>
      </c>
      <c r="I42" s="4" t="s">
        <v>7</v>
      </c>
      <c r="J42" s="47">
        <v>50</v>
      </c>
      <c r="K42" s="47">
        <v>22</v>
      </c>
      <c r="L42" s="47">
        <v>51</v>
      </c>
      <c r="M42" s="57">
        <f t="shared" si="1"/>
        <v>73</v>
      </c>
      <c r="N42" s="47">
        <f>SUM(K42:K43)</f>
        <v>86</v>
      </c>
      <c r="O42" s="47">
        <f>SUM(L42:L43)</f>
        <v>162</v>
      </c>
      <c r="P42" s="47">
        <f>SUM(J42:J43)</f>
        <v>150</v>
      </c>
      <c r="Q42" s="95" t="s">
        <v>91</v>
      </c>
    </row>
    <row r="43" spans="1:17" ht="17" thickBot="1">
      <c r="A43" s="117"/>
      <c r="B43" s="120"/>
      <c r="C43" s="136"/>
      <c r="D43" s="48"/>
      <c r="E43" s="120"/>
      <c r="F43" s="48"/>
      <c r="G43" s="120"/>
      <c r="H43" s="120"/>
      <c r="I43" s="16"/>
      <c r="J43" s="48">
        <v>100</v>
      </c>
      <c r="K43" s="48">
        <v>64</v>
      </c>
      <c r="L43" s="48">
        <v>111</v>
      </c>
      <c r="M43" s="58">
        <f t="shared" si="1"/>
        <v>175</v>
      </c>
      <c r="N43" s="47"/>
      <c r="O43" s="47"/>
      <c r="P43" s="47"/>
      <c r="Q43" s="96" t="s">
        <v>99</v>
      </c>
    </row>
    <row r="44" spans="1:17">
      <c r="A44" s="117"/>
      <c r="B44" s="121">
        <v>2</v>
      </c>
      <c r="C44" s="135" t="s">
        <v>1</v>
      </c>
      <c r="D44" s="47">
        <v>0.86399999999999999</v>
      </c>
      <c r="E44" s="121" t="s">
        <v>89</v>
      </c>
      <c r="F44" s="47">
        <v>0.96199999999999997</v>
      </c>
      <c r="G44" s="121">
        <v>4</v>
      </c>
      <c r="H44" s="121">
        <v>4</v>
      </c>
      <c r="I44" s="4" t="s">
        <v>7</v>
      </c>
      <c r="J44" s="47">
        <v>50</v>
      </c>
      <c r="K44" s="47">
        <v>14</v>
      </c>
      <c r="L44" s="47">
        <v>24</v>
      </c>
      <c r="M44" s="57">
        <f t="shared" si="1"/>
        <v>38</v>
      </c>
      <c r="N44" s="47">
        <f>SUM(K44:K45)</f>
        <v>57</v>
      </c>
      <c r="O44" s="47">
        <f>SUM(L44:L45)</f>
        <v>118</v>
      </c>
      <c r="P44" s="47">
        <f>SUM(J44:J45)</f>
        <v>150</v>
      </c>
      <c r="Q44" s="84"/>
    </row>
    <row r="45" spans="1:17" ht="17" thickBot="1">
      <c r="A45" s="117"/>
      <c r="B45" s="120"/>
      <c r="C45" s="136"/>
      <c r="D45" s="48"/>
      <c r="E45" s="120"/>
      <c r="F45" s="48"/>
      <c r="G45" s="120"/>
      <c r="H45" s="120"/>
      <c r="I45" s="16"/>
      <c r="J45" s="48">
        <v>100</v>
      </c>
      <c r="K45" s="48">
        <v>43</v>
      </c>
      <c r="L45" s="48">
        <v>94</v>
      </c>
      <c r="M45" s="58">
        <f t="shared" si="1"/>
        <v>137</v>
      </c>
      <c r="N45" s="47"/>
      <c r="O45" s="47"/>
      <c r="P45" s="47"/>
      <c r="Q45" s="84"/>
    </row>
    <row r="46" spans="1:17">
      <c r="A46" s="117"/>
      <c r="B46" s="121">
        <v>3</v>
      </c>
      <c r="C46" s="135" t="s">
        <v>1</v>
      </c>
      <c r="D46" s="47">
        <v>0.86399999999999999</v>
      </c>
      <c r="E46" s="121" t="s">
        <v>89</v>
      </c>
      <c r="F46" s="47">
        <v>0.96199999999999997</v>
      </c>
      <c r="G46" s="122">
        <v>4</v>
      </c>
      <c r="H46" s="122">
        <v>4</v>
      </c>
      <c r="I46" s="4" t="s">
        <v>7</v>
      </c>
      <c r="J46" s="47">
        <v>50</v>
      </c>
      <c r="K46" s="47">
        <v>19</v>
      </c>
      <c r="L46" s="47">
        <v>31</v>
      </c>
      <c r="M46" s="57">
        <f t="shared" si="1"/>
        <v>50</v>
      </c>
      <c r="N46" s="47">
        <f>SUM(K46:K47)</f>
        <v>76</v>
      </c>
      <c r="O46" s="47">
        <f>SUM(L46:L47)</f>
        <v>137</v>
      </c>
      <c r="P46" s="47">
        <f>SUM(J46:J47)</f>
        <v>150</v>
      </c>
      <c r="Q46" s="84"/>
    </row>
    <row r="47" spans="1:17" ht="17" thickBot="1">
      <c r="A47" s="118"/>
      <c r="B47" s="123"/>
      <c r="C47" s="138"/>
      <c r="D47" s="46"/>
      <c r="E47" s="120"/>
      <c r="F47" s="46"/>
      <c r="G47" s="123"/>
      <c r="H47" s="123"/>
      <c r="I47" s="21"/>
      <c r="J47" s="46">
        <v>100</v>
      </c>
      <c r="K47" s="46">
        <v>57</v>
      </c>
      <c r="L47" s="46">
        <v>106</v>
      </c>
      <c r="M47" s="59">
        <f t="shared" si="1"/>
        <v>163</v>
      </c>
      <c r="N47" s="46"/>
      <c r="O47" s="46"/>
      <c r="P47" s="46"/>
      <c r="Q47" s="85"/>
    </row>
    <row r="48" spans="1:17">
      <c r="A48" s="117">
        <v>8</v>
      </c>
      <c r="B48" s="121">
        <v>1</v>
      </c>
      <c r="C48" s="139" t="s">
        <v>28</v>
      </c>
      <c r="D48" s="47">
        <v>0.96099999999999997</v>
      </c>
      <c r="E48" s="121" t="s">
        <v>85</v>
      </c>
      <c r="F48" s="47">
        <v>1.0249999999999999</v>
      </c>
      <c r="G48" s="121">
        <v>4</v>
      </c>
      <c r="H48" s="121">
        <v>4</v>
      </c>
      <c r="I48" s="4" t="s">
        <v>7</v>
      </c>
      <c r="J48" s="47">
        <v>50</v>
      </c>
      <c r="K48" s="47">
        <v>22</v>
      </c>
      <c r="L48" s="47">
        <v>19</v>
      </c>
      <c r="M48" s="57">
        <f t="shared" si="1"/>
        <v>41</v>
      </c>
      <c r="N48" s="47">
        <f>SUM(K48:K49)</f>
        <v>79</v>
      </c>
      <c r="O48" s="47">
        <f>SUM(L48:L49)</f>
        <v>72</v>
      </c>
      <c r="P48" s="47">
        <f>SUM(J48:J49)</f>
        <v>150</v>
      </c>
      <c r="Q48" s="97" t="s">
        <v>91</v>
      </c>
    </row>
    <row r="49" spans="1:17" ht="17" thickBot="1">
      <c r="A49" s="117"/>
      <c r="B49" s="120"/>
      <c r="C49" s="136"/>
      <c r="D49" s="48"/>
      <c r="E49" s="120"/>
      <c r="F49" s="48"/>
      <c r="G49" s="120"/>
      <c r="H49" s="120"/>
      <c r="I49" s="16"/>
      <c r="J49" s="48">
        <v>100</v>
      </c>
      <c r="K49" s="48">
        <v>57</v>
      </c>
      <c r="L49" s="48">
        <v>53</v>
      </c>
      <c r="M49" s="58">
        <f t="shared" si="1"/>
        <v>110</v>
      </c>
      <c r="N49" s="47"/>
      <c r="O49" s="47"/>
      <c r="P49" s="47"/>
      <c r="Q49" s="95" t="s">
        <v>100</v>
      </c>
    </row>
    <row r="50" spans="1:17">
      <c r="A50" s="117"/>
      <c r="B50" s="121">
        <v>2</v>
      </c>
      <c r="C50" s="135" t="s">
        <v>28</v>
      </c>
      <c r="D50" s="47">
        <v>0.96099999999999997</v>
      </c>
      <c r="E50" s="121" t="s">
        <v>85</v>
      </c>
      <c r="F50" s="47">
        <v>1.0249999999999999</v>
      </c>
      <c r="G50" s="121">
        <v>4</v>
      </c>
      <c r="H50" s="121">
        <v>4</v>
      </c>
      <c r="I50" s="4" t="s">
        <v>7</v>
      </c>
      <c r="J50" s="47">
        <v>50</v>
      </c>
      <c r="K50" s="47">
        <v>23</v>
      </c>
      <c r="L50" s="47">
        <v>29</v>
      </c>
      <c r="M50" s="57">
        <f t="shared" si="1"/>
        <v>52</v>
      </c>
      <c r="N50" s="47">
        <f>SUM(K50:K51)</f>
        <v>77</v>
      </c>
      <c r="O50" s="47">
        <f>SUM(L50:L51)</f>
        <v>82</v>
      </c>
      <c r="P50" s="47">
        <f>SUM(J50:J51)</f>
        <v>150</v>
      </c>
      <c r="Q50" s="84"/>
    </row>
    <row r="51" spans="1:17" ht="17" thickBot="1">
      <c r="A51" s="117"/>
      <c r="B51" s="120"/>
      <c r="C51" s="136"/>
      <c r="D51" s="48"/>
      <c r="E51" s="120"/>
      <c r="F51" s="48"/>
      <c r="G51" s="120"/>
      <c r="H51" s="120"/>
      <c r="I51" s="16"/>
      <c r="J51" s="48">
        <v>100</v>
      </c>
      <c r="K51" s="48">
        <v>54</v>
      </c>
      <c r="L51" s="48">
        <v>53</v>
      </c>
      <c r="M51" s="58">
        <f t="shared" si="1"/>
        <v>107</v>
      </c>
      <c r="N51" s="47"/>
      <c r="O51" s="47"/>
      <c r="P51" s="47"/>
      <c r="Q51" s="84"/>
    </row>
    <row r="52" spans="1:17">
      <c r="A52" s="117"/>
      <c r="B52" s="121">
        <v>3</v>
      </c>
      <c r="C52" s="135" t="s">
        <v>28</v>
      </c>
      <c r="D52" s="47">
        <v>0.96099999999999997</v>
      </c>
      <c r="E52" s="121" t="s">
        <v>85</v>
      </c>
      <c r="F52" s="47">
        <v>1.0249999999999999</v>
      </c>
      <c r="G52" s="122">
        <v>4</v>
      </c>
      <c r="H52" s="122">
        <v>4</v>
      </c>
      <c r="I52" s="4" t="s">
        <v>7</v>
      </c>
      <c r="J52" s="47">
        <v>50</v>
      </c>
      <c r="K52" s="47">
        <v>19</v>
      </c>
      <c r="L52" s="47">
        <v>23</v>
      </c>
      <c r="M52" s="57">
        <f t="shared" si="1"/>
        <v>42</v>
      </c>
      <c r="N52" s="47">
        <f>SUM(K52:K53)</f>
        <v>69</v>
      </c>
      <c r="O52" s="47">
        <f>SUM(L52:L53)</f>
        <v>84</v>
      </c>
      <c r="P52" s="47">
        <f>SUM(J52:J53)</f>
        <v>150</v>
      </c>
      <c r="Q52" s="84"/>
    </row>
    <row r="53" spans="1:17" ht="17" thickBot="1">
      <c r="A53" s="118"/>
      <c r="B53" s="123"/>
      <c r="C53" s="136"/>
      <c r="D53" s="46"/>
      <c r="E53" s="120"/>
      <c r="F53" s="46"/>
      <c r="G53" s="123"/>
      <c r="H53" s="123"/>
      <c r="I53" s="21"/>
      <c r="J53" s="46">
        <v>100</v>
      </c>
      <c r="K53" s="46">
        <v>50</v>
      </c>
      <c r="L53" s="46">
        <v>61</v>
      </c>
      <c r="M53" s="59">
        <f t="shared" si="1"/>
        <v>111</v>
      </c>
      <c r="N53" s="46"/>
      <c r="O53" s="46"/>
      <c r="P53" s="46"/>
      <c r="Q53" s="85"/>
    </row>
    <row r="54" spans="1:17">
      <c r="A54" s="117">
        <v>9</v>
      </c>
      <c r="B54" s="121">
        <v>1</v>
      </c>
      <c r="C54" s="135" t="s">
        <v>28</v>
      </c>
      <c r="D54" s="47">
        <v>0.96099999999999997</v>
      </c>
      <c r="E54" s="121" t="s">
        <v>89</v>
      </c>
      <c r="F54" s="47">
        <v>0.96199999999999997</v>
      </c>
      <c r="G54" s="121">
        <v>4</v>
      </c>
      <c r="H54" s="121">
        <v>4</v>
      </c>
      <c r="I54" s="4" t="s">
        <v>7</v>
      </c>
      <c r="J54" s="47">
        <v>50</v>
      </c>
      <c r="K54" s="47">
        <v>35</v>
      </c>
      <c r="L54" s="47">
        <v>27</v>
      </c>
      <c r="M54" s="57">
        <f t="shared" si="1"/>
        <v>62</v>
      </c>
      <c r="N54" s="47">
        <f>SUM(K54:K55)</f>
        <v>95</v>
      </c>
      <c r="O54" s="47">
        <f>SUM(L54:L55)</f>
        <v>74</v>
      </c>
      <c r="P54" s="47">
        <f>SUM(J54:J55)</f>
        <v>150</v>
      </c>
      <c r="Q54" s="97" t="s">
        <v>91</v>
      </c>
    </row>
    <row r="55" spans="1:17" ht="17" thickBot="1">
      <c r="A55" s="117"/>
      <c r="B55" s="120"/>
      <c r="C55" s="136"/>
      <c r="D55" s="48"/>
      <c r="E55" s="120"/>
      <c r="F55" s="48"/>
      <c r="G55" s="120"/>
      <c r="H55" s="120"/>
      <c r="I55" s="16"/>
      <c r="J55" s="48">
        <v>100</v>
      </c>
      <c r="K55" s="48">
        <v>60</v>
      </c>
      <c r="L55" s="48">
        <v>47</v>
      </c>
      <c r="M55" s="58">
        <f t="shared" si="1"/>
        <v>107</v>
      </c>
      <c r="N55" s="47"/>
      <c r="O55" s="47"/>
      <c r="P55" s="47"/>
      <c r="Q55" s="95" t="s">
        <v>101</v>
      </c>
    </row>
    <row r="56" spans="1:17">
      <c r="A56" s="117"/>
      <c r="B56" s="121">
        <v>2</v>
      </c>
      <c r="C56" s="135" t="s">
        <v>28</v>
      </c>
      <c r="D56" s="47">
        <v>0.96099999999999997</v>
      </c>
      <c r="E56" s="121" t="s">
        <v>89</v>
      </c>
      <c r="F56" s="47">
        <v>0.96199999999999997</v>
      </c>
      <c r="G56" s="121">
        <v>4</v>
      </c>
      <c r="H56" s="121">
        <v>4</v>
      </c>
      <c r="I56" s="4" t="s">
        <v>7</v>
      </c>
      <c r="J56" s="47">
        <v>50</v>
      </c>
      <c r="K56" s="47">
        <v>30</v>
      </c>
      <c r="L56" s="47">
        <v>21</v>
      </c>
      <c r="M56" s="57">
        <f t="shared" si="1"/>
        <v>51</v>
      </c>
      <c r="N56" s="47">
        <f>SUM(K56:K57)</f>
        <v>74</v>
      </c>
      <c r="O56" s="47">
        <f>SUM(L56:L57)</f>
        <v>47</v>
      </c>
      <c r="P56" s="47">
        <f>SUM(J56:J57)</f>
        <v>150</v>
      </c>
      <c r="Q56" s="84"/>
    </row>
    <row r="57" spans="1:17" ht="17" thickBot="1">
      <c r="A57" s="117"/>
      <c r="B57" s="120"/>
      <c r="C57" s="136"/>
      <c r="D57" s="48"/>
      <c r="E57" s="120"/>
      <c r="F57" s="48"/>
      <c r="G57" s="120"/>
      <c r="H57" s="120"/>
      <c r="I57" s="16"/>
      <c r="J57" s="48">
        <v>100</v>
      </c>
      <c r="K57" s="48">
        <v>44</v>
      </c>
      <c r="L57" s="48">
        <v>26</v>
      </c>
      <c r="M57" s="58">
        <f t="shared" si="1"/>
        <v>70</v>
      </c>
      <c r="N57" s="47"/>
      <c r="O57" s="47"/>
      <c r="P57" s="47"/>
      <c r="Q57" s="84"/>
    </row>
    <row r="58" spans="1:17">
      <c r="A58" s="117"/>
      <c r="B58" s="121">
        <v>3</v>
      </c>
      <c r="C58" s="135" t="s">
        <v>28</v>
      </c>
      <c r="D58" s="47">
        <v>0.96099999999999997</v>
      </c>
      <c r="E58" s="121" t="s">
        <v>89</v>
      </c>
      <c r="F58" s="47">
        <v>0.96199999999999997</v>
      </c>
      <c r="G58" s="122">
        <v>4</v>
      </c>
      <c r="H58" s="122">
        <v>4</v>
      </c>
      <c r="I58" s="4" t="s">
        <v>7</v>
      </c>
      <c r="J58" s="47">
        <v>50</v>
      </c>
      <c r="K58" s="47">
        <v>22</v>
      </c>
      <c r="L58" s="47">
        <v>15</v>
      </c>
      <c r="M58" s="57">
        <f t="shared" si="1"/>
        <v>37</v>
      </c>
      <c r="N58" s="47">
        <f>SUM(K58:K59)</f>
        <v>74</v>
      </c>
      <c r="O58" s="47">
        <f>SUM(L58:L59)</f>
        <v>59</v>
      </c>
      <c r="P58" s="47">
        <f>SUM(J58:J59)</f>
        <v>150</v>
      </c>
      <c r="Q58" s="84"/>
    </row>
    <row r="59" spans="1:17" ht="17" thickBot="1">
      <c r="A59" s="118"/>
      <c r="B59" s="123"/>
      <c r="C59" s="136"/>
      <c r="D59" s="46"/>
      <c r="E59" s="120"/>
      <c r="F59" s="46"/>
      <c r="G59" s="123"/>
      <c r="H59" s="123"/>
      <c r="I59" s="21"/>
      <c r="J59" s="46">
        <v>100</v>
      </c>
      <c r="K59" s="46">
        <v>52</v>
      </c>
      <c r="L59" s="46">
        <v>44</v>
      </c>
      <c r="M59" s="59">
        <f t="shared" si="1"/>
        <v>96</v>
      </c>
      <c r="N59" s="46"/>
      <c r="O59" s="46"/>
      <c r="P59" s="46"/>
      <c r="Q59" s="85"/>
    </row>
    <row r="60" spans="1:17">
      <c r="A60" s="127">
        <v>10</v>
      </c>
      <c r="B60" s="129">
        <v>1</v>
      </c>
      <c r="C60" s="140" t="s">
        <v>76</v>
      </c>
      <c r="D60" s="49">
        <v>0.32100000000000001</v>
      </c>
      <c r="E60" s="129" t="s">
        <v>83</v>
      </c>
      <c r="F60" s="49">
        <v>0.313</v>
      </c>
      <c r="G60" s="49">
        <v>4</v>
      </c>
      <c r="H60" s="49">
        <v>4</v>
      </c>
      <c r="I60" s="8" t="s">
        <v>12</v>
      </c>
      <c r="J60" s="49">
        <v>50</v>
      </c>
      <c r="K60" s="49">
        <v>95</v>
      </c>
      <c r="L60" s="49">
        <v>89</v>
      </c>
      <c r="M60" s="60">
        <f t="shared" si="1"/>
        <v>184</v>
      </c>
      <c r="N60" s="49">
        <v>95</v>
      </c>
      <c r="O60" s="49">
        <v>89</v>
      </c>
      <c r="P60" s="49">
        <v>50</v>
      </c>
      <c r="Q60" s="98" t="s">
        <v>104</v>
      </c>
    </row>
    <row r="61" spans="1:17" ht="17" thickBot="1">
      <c r="A61" s="127"/>
      <c r="B61" s="130"/>
      <c r="C61" s="141"/>
      <c r="D61" s="50"/>
      <c r="E61" s="130"/>
      <c r="F61" s="50"/>
      <c r="G61" s="50"/>
      <c r="H61" s="50"/>
      <c r="I61" s="56"/>
      <c r="J61" s="50">
        <v>100</v>
      </c>
      <c r="K61" s="50">
        <v>188</v>
      </c>
      <c r="L61" s="50">
        <v>202</v>
      </c>
      <c r="M61" s="50">
        <f t="shared" si="1"/>
        <v>390</v>
      </c>
      <c r="N61" s="49"/>
      <c r="O61" s="49"/>
      <c r="P61" s="49"/>
      <c r="Q61" s="99" t="s">
        <v>92</v>
      </c>
    </row>
    <row r="62" spans="1:17">
      <c r="A62" s="127"/>
      <c r="B62" s="129">
        <v>2</v>
      </c>
      <c r="C62" s="140" t="s">
        <v>76</v>
      </c>
      <c r="D62" s="49">
        <v>0.32100000000000001</v>
      </c>
      <c r="E62" s="129" t="s">
        <v>83</v>
      </c>
      <c r="F62" s="49">
        <v>0.313</v>
      </c>
      <c r="G62" s="49">
        <v>4</v>
      </c>
      <c r="H62" s="49">
        <v>4</v>
      </c>
      <c r="I62" s="8" t="s">
        <v>12</v>
      </c>
      <c r="J62" s="49">
        <v>50</v>
      </c>
      <c r="K62" s="49">
        <v>64</v>
      </c>
      <c r="L62" s="49">
        <v>69</v>
      </c>
      <c r="M62" s="60">
        <f t="shared" si="1"/>
        <v>133</v>
      </c>
      <c r="N62" s="49">
        <v>64</v>
      </c>
      <c r="O62" s="49">
        <v>69</v>
      </c>
      <c r="P62" s="49">
        <v>50</v>
      </c>
      <c r="Q62" s="86"/>
    </row>
    <row r="63" spans="1:17" ht="17" thickBot="1">
      <c r="A63" s="127"/>
      <c r="B63" s="130"/>
      <c r="C63" s="141"/>
      <c r="D63" s="50"/>
      <c r="E63" s="130"/>
      <c r="F63" s="50"/>
      <c r="G63" s="50"/>
      <c r="H63" s="50"/>
      <c r="I63" s="56"/>
      <c r="J63" s="50">
        <v>100</v>
      </c>
      <c r="K63" s="50">
        <v>139</v>
      </c>
      <c r="L63" s="50">
        <v>134</v>
      </c>
      <c r="M63" s="50">
        <f t="shared" si="1"/>
        <v>273</v>
      </c>
      <c r="N63" s="49"/>
      <c r="O63" s="49"/>
      <c r="P63" s="49"/>
      <c r="Q63" s="86"/>
    </row>
    <row r="64" spans="1:17">
      <c r="A64" s="127"/>
      <c r="B64" s="129">
        <v>3</v>
      </c>
      <c r="C64" s="140" t="s">
        <v>76</v>
      </c>
      <c r="D64" s="49">
        <v>0.32100000000000001</v>
      </c>
      <c r="E64" s="129" t="s">
        <v>83</v>
      </c>
      <c r="F64" s="49">
        <v>0.313</v>
      </c>
      <c r="G64" s="49">
        <v>4</v>
      </c>
      <c r="H64" s="49">
        <v>4</v>
      </c>
      <c r="I64" s="8" t="s">
        <v>12</v>
      </c>
      <c r="J64" s="49">
        <v>50</v>
      </c>
      <c r="K64" s="49">
        <v>79</v>
      </c>
      <c r="L64" s="49">
        <v>76</v>
      </c>
      <c r="M64" s="60">
        <f t="shared" si="1"/>
        <v>155</v>
      </c>
      <c r="N64" s="49">
        <v>79</v>
      </c>
      <c r="O64" s="49">
        <v>76</v>
      </c>
      <c r="P64" s="49">
        <v>50</v>
      </c>
      <c r="Q64" s="86"/>
    </row>
    <row r="65" spans="1:17" ht="17" thickBot="1">
      <c r="A65" s="128"/>
      <c r="B65" s="134"/>
      <c r="C65" s="141"/>
      <c r="D65" s="51"/>
      <c r="E65" s="130"/>
      <c r="F65" s="51"/>
      <c r="G65" s="51"/>
      <c r="H65" s="51"/>
      <c r="I65" s="55"/>
      <c r="J65" s="51">
        <v>100</v>
      </c>
      <c r="K65" s="51">
        <v>124</v>
      </c>
      <c r="L65" s="51">
        <v>136</v>
      </c>
      <c r="M65" s="51">
        <f t="shared" si="1"/>
        <v>260</v>
      </c>
      <c r="N65" s="51"/>
      <c r="O65" s="51"/>
      <c r="P65" s="51"/>
      <c r="Q65" s="30"/>
    </row>
    <row r="66" spans="1:17">
      <c r="A66" s="127">
        <v>11</v>
      </c>
      <c r="B66" s="129">
        <v>1</v>
      </c>
      <c r="C66" s="140" t="s">
        <v>76</v>
      </c>
      <c r="D66" s="49">
        <v>0.32100000000000001</v>
      </c>
      <c r="E66" s="129" t="s">
        <v>84</v>
      </c>
      <c r="F66" s="49">
        <v>0.33700000000000002</v>
      </c>
      <c r="G66" s="49">
        <v>4</v>
      </c>
      <c r="H66" s="49">
        <v>4</v>
      </c>
      <c r="I66" s="8" t="s">
        <v>12</v>
      </c>
      <c r="J66" s="49">
        <v>50</v>
      </c>
      <c r="K66" s="49">
        <v>56</v>
      </c>
      <c r="L66" s="49">
        <v>86</v>
      </c>
      <c r="M66" s="60">
        <f t="shared" si="1"/>
        <v>142</v>
      </c>
      <c r="N66" s="49">
        <v>56</v>
      </c>
      <c r="O66" s="49">
        <v>86</v>
      </c>
      <c r="P66" s="49">
        <v>50</v>
      </c>
      <c r="Q66" s="98" t="s">
        <v>104</v>
      </c>
    </row>
    <row r="67" spans="1:17" ht="17" thickBot="1">
      <c r="A67" s="127"/>
      <c r="B67" s="130"/>
      <c r="C67" s="141"/>
      <c r="D67" s="50"/>
      <c r="E67" s="130"/>
      <c r="F67" s="50"/>
      <c r="G67" s="50"/>
      <c r="H67" s="50"/>
      <c r="I67" s="56"/>
      <c r="J67" s="50">
        <v>100</v>
      </c>
      <c r="K67" s="50">
        <v>115</v>
      </c>
      <c r="L67" s="50">
        <v>182</v>
      </c>
      <c r="M67" s="50">
        <f t="shared" si="1"/>
        <v>297</v>
      </c>
      <c r="N67" s="49"/>
      <c r="O67" s="49"/>
      <c r="P67" s="49"/>
      <c r="Q67" s="99" t="s">
        <v>93</v>
      </c>
    </row>
    <row r="68" spans="1:17">
      <c r="A68" s="127"/>
      <c r="B68" s="129">
        <v>2</v>
      </c>
      <c r="C68" s="140" t="s">
        <v>76</v>
      </c>
      <c r="D68" s="49">
        <v>0.32100000000000001</v>
      </c>
      <c r="E68" s="129" t="s">
        <v>84</v>
      </c>
      <c r="F68" s="49">
        <v>0.33700000000000002</v>
      </c>
      <c r="G68" s="49">
        <v>4</v>
      </c>
      <c r="H68" s="49">
        <v>4</v>
      </c>
      <c r="I68" s="8" t="s">
        <v>12</v>
      </c>
      <c r="J68" s="49">
        <v>50</v>
      </c>
      <c r="K68" s="49">
        <v>92</v>
      </c>
      <c r="L68" s="49">
        <v>95</v>
      </c>
      <c r="M68" s="60">
        <f t="shared" si="1"/>
        <v>187</v>
      </c>
      <c r="N68" s="49">
        <v>92</v>
      </c>
      <c r="O68" s="49">
        <v>95</v>
      </c>
      <c r="P68" s="49">
        <v>50</v>
      </c>
      <c r="Q68" s="86"/>
    </row>
    <row r="69" spans="1:17" ht="17" thickBot="1">
      <c r="A69" s="127"/>
      <c r="B69" s="130"/>
      <c r="C69" s="141"/>
      <c r="D69" s="50"/>
      <c r="E69" s="130"/>
      <c r="F69" s="50"/>
      <c r="G69" s="50"/>
      <c r="H69" s="50"/>
      <c r="I69" s="56"/>
      <c r="J69" s="50">
        <v>100</v>
      </c>
      <c r="K69" s="50">
        <v>161</v>
      </c>
      <c r="L69" s="50">
        <v>197</v>
      </c>
      <c r="M69" s="50">
        <f t="shared" si="1"/>
        <v>358</v>
      </c>
      <c r="N69" s="49"/>
      <c r="O69" s="49"/>
      <c r="P69" s="49"/>
      <c r="Q69" s="86"/>
    </row>
    <row r="70" spans="1:17">
      <c r="A70" s="127"/>
      <c r="B70" s="129">
        <v>3</v>
      </c>
      <c r="C70" s="140" t="s">
        <v>76</v>
      </c>
      <c r="D70" s="49">
        <v>0.32100000000000001</v>
      </c>
      <c r="E70" s="129" t="s">
        <v>84</v>
      </c>
      <c r="F70" s="49">
        <v>0.33700000000000002</v>
      </c>
      <c r="G70" s="49">
        <v>4</v>
      </c>
      <c r="H70" s="49">
        <v>4</v>
      </c>
      <c r="I70" s="8" t="s">
        <v>12</v>
      </c>
      <c r="J70" s="49">
        <v>50</v>
      </c>
      <c r="K70" s="49">
        <v>95</v>
      </c>
      <c r="L70" s="49">
        <v>77</v>
      </c>
      <c r="M70" s="60">
        <f t="shared" ref="M70:M83" si="2">SUM(K70:L70)</f>
        <v>172</v>
      </c>
      <c r="N70" s="49">
        <v>95</v>
      </c>
      <c r="O70" s="49">
        <v>77</v>
      </c>
      <c r="P70" s="49">
        <v>50</v>
      </c>
      <c r="Q70" s="86"/>
    </row>
    <row r="71" spans="1:17" ht="17" thickBot="1">
      <c r="A71" s="128"/>
      <c r="B71" s="134"/>
      <c r="C71" s="141"/>
      <c r="D71" s="51"/>
      <c r="E71" s="130"/>
      <c r="F71" s="51"/>
      <c r="G71" s="51"/>
      <c r="H71" s="51"/>
      <c r="I71" s="55"/>
      <c r="J71" s="51">
        <v>100</v>
      </c>
      <c r="K71" s="51">
        <v>182</v>
      </c>
      <c r="L71" s="51">
        <v>136</v>
      </c>
      <c r="M71" s="51">
        <f t="shared" si="2"/>
        <v>318</v>
      </c>
      <c r="N71" s="51"/>
      <c r="O71" s="51"/>
      <c r="P71" s="51"/>
      <c r="Q71" s="30"/>
    </row>
    <row r="72" spans="1:17">
      <c r="A72" s="127">
        <v>12</v>
      </c>
      <c r="B72" s="129">
        <v>1</v>
      </c>
      <c r="C72" s="140" t="s">
        <v>76</v>
      </c>
      <c r="D72" s="49">
        <v>0.32100000000000001</v>
      </c>
      <c r="E72" s="129" t="s">
        <v>85</v>
      </c>
      <c r="F72" s="49">
        <v>0.34399999999999997</v>
      </c>
      <c r="G72" s="49">
        <v>4</v>
      </c>
      <c r="H72" s="49">
        <v>4</v>
      </c>
      <c r="I72" s="8" t="s">
        <v>12</v>
      </c>
      <c r="J72" s="49">
        <v>50</v>
      </c>
      <c r="K72" s="49">
        <v>56</v>
      </c>
      <c r="L72" s="49">
        <v>53</v>
      </c>
      <c r="M72" s="60">
        <f t="shared" si="2"/>
        <v>109</v>
      </c>
      <c r="N72" s="49">
        <v>50</v>
      </c>
      <c r="O72" s="49">
        <v>56</v>
      </c>
      <c r="P72" s="49">
        <v>50</v>
      </c>
      <c r="Q72" s="98" t="s">
        <v>104</v>
      </c>
    </row>
    <row r="73" spans="1:17" ht="17" thickBot="1">
      <c r="A73" s="127"/>
      <c r="B73" s="130"/>
      <c r="C73" s="141"/>
      <c r="D73" s="50"/>
      <c r="E73" s="130"/>
      <c r="F73" s="50"/>
      <c r="G73" s="50"/>
      <c r="H73" s="50"/>
      <c r="I73" s="56"/>
      <c r="J73" s="50">
        <v>100</v>
      </c>
      <c r="K73" s="50">
        <v>139</v>
      </c>
      <c r="L73" s="50">
        <v>97</v>
      </c>
      <c r="M73" s="50">
        <f t="shared" si="2"/>
        <v>236</v>
      </c>
      <c r="N73" s="49"/>
      <c r="O73" s="49"/>
      <c r="P73" s="49"/>
      <c r="Q73" s="100" t="s">
        <v>102</v>
      </c>
    </row>
    <row r="74" spans="1:17">
      <c r="A74" s="127"/>
      <c r="B74" s="129">
        <v>2</v>
      </c>
      <c r="C74" s="140" t="s">
        <v>76</v>
      </c>
      <c r="D74" s="49">
        <v>0.32100000000000001</v>
      </c>
      <c r="E74" s="129" t="s">
        <v>85</v>
      </c>
      <c r="F74" s="49">
        <v>0.34399999999999997</v>
      </c>
      <c r="G74" s="49">
        <v>4</v>
      </c>
      <c r="H74" s="49">
        <v>4</v>
      </c>
      <c r="I74" s="8" t="s">
        <v>12</v>
      </c>
      <c r="J74" s="49">
        <v>50</v>
      </c>
      <c r="K74" s="49">
        <v>71</v>
      </c>
      <c r="L74" s="49">
        <v>69</v>
      </c>
      <c r="M74" s="60">
        <f t="shared" si="2"/>
        <v>140</v>
      </c>
      <c r="N74" s="49">
        <v>50</v>
      </c>
      <c r="O74" s="49">
        <v>71</v>
      </c>
      <c r="P74" s="49">
        <v>50</v>
      </c>
      <c r="Q74" s="86"/>
    </row>
    <row r="75" spans="1:17" ht="17" thickBot="1">
      <c r="A75" s="127"/>
      <c r="B75" s="130"/>
      <c r="C75" s="141"/>
      <c r="D75" s="50"/>
      <c r="E75" s="130"/>
      <c r="F75" s="50"/>
      <c r="G75" s="50"/>
      <c r="H75" s="50"/>
      <c r="I75" s="56"/>
      <c r="J75" s="50">
        <v>100</v>
      </c>
      <c r="K75" s="50">
        <v>165</v>
      </c>
      <c r="L75" s="50">
        <v>125</v>
      </c>
      <c r="M75" s="50">
        <f t="shared" si="2"/>
        <v>290</v>
      </c>
      <c r="N75" s="49"/>
      <c r="O75" s="49"/>
      <c r="P75" s="49"/>
      <c r="Q75" s="86"/>
    </row>
    <row r="76" spans="1:17">
      <c r="A76" s="127"/>
      <c r="B76" s="129">
        <v>3</v>
      </c>
      <c r="C76" s="140" t="s">
        <v>76</v>
      </c>
      <c r="D76" s="49">
        <v>0.32100000000000001</v>
      </c>
      <c r="E76" s="129" t="s">
        <v>85</v>
      </c>
      <c r="F76" s="49">
        <v>0.34399999999999997</v>
      </c>
      <c r="G76" s="49">
        <v>4</v>
      </c>
      <c r="H76" s="49">
        <v>4</v>
      </c>
      <c r="I76" s="8" t="s">
        <v>12</v>
      </c>
      <c r="J76" s="49">
        <v>50</v>
      </c>
      <c r="K76" s="49">
        <v>80</v>
      </c>
      <c r="L76" s="49">
        <v>79</v>
      </c>
      <c r="M76" s="60">
        <f t="shared" si="2"/>
        <v>159</v>
      </c>
      <c r="N76" s="49">
        <v>80</v>
      </c>
      <c r="O76" s="49">
        <v>79</v>
      </c>
      <c r="P76" s="49">
        <v>50</v>
      </c>
      <c r="Q76" s="86"/>
    </row>
    <row r="77" spans="1:17" ht="17" thickBot="1">
      <c r="A77" s="128"/>
      <c r="B77" s="134"/>
      <c r="C77" s="141"/>
      <c r="D77" s="51"/>
      <c r="E77" s="130"/>
      <c r="F77" s="51"/>
      <c r="G77" s="51"/>
      <c r="H77" s="51"/>
      <c r="I77" s="55"/>
      <c r="J77" s="51">
        <v>100</v>
      </c>
      <c r="K77" s="51">
        <v>164</v>
      </c>
      <c r="L77" s="51">
        <v>128</v>
      </c>
      <c r="M77" s="51">
        <f t="shared" si="2"/>
        <v>292</v>
      </c>
      <c r="N77" s="51"/>
      <c r="O77" s="51"/>
      <c r="P77" s="51"/>
      <c r="Q77" s="30"/>
    </row>
    <row r="78" spans="1:17">
      <c r="A78" s="127">
        <v>13</v>
      </c>
      <c r="B78" s="129" t="s">
        <v>153</v>
      </c>
      <c r="C78" s="140" t="s">
        <v>76</v>
      </c>
      <c r="D78" s="49">
        <v>0.32100000000000001</v>
      </c>
      <c r="E78" s="132" t="s">
        <v>89</v>
      </c>
      <c r="F78" s="49">
        <v>0.34100000000000003</v>
      </c>
      <c r="G78" s="49">
        <v>4</v>
      </c>
      <c r="H78" s="49">
        <v>4</v>
      </c>
      <c r="I78" s="8" t="s">
        <v>12</v>
      </c>
      <c r="J78" s="49">
        <v>50</v>
      </c>
      <c r="K78" s="49">
        <v>69</v>
      </c>
      <c r="L78" s="49">
        <v>54</v>
      </c>
      <c r="M78" s="60">
        <f t="shared" si="2"/>
        <v>123</v>
      </c>
      <c r="N78" s="49">
        <v>69</v>
      </c>
      <c r="O78" s="49">
        <v>54</v>
      </c>
      <c r="P78" s="49">
        <v>50</v>
      </c>
      <c r="Q78" s="98" t="s">
        <v>104</v>
      </c>
    </row>
    <row r="79" spans="1:17" ht="17" thickBot="1">
      <c r="A79" s="127"/>
      <c r="B79" s="130"/>
      <c r="C79" s="141"/>
      <c r="D79" s="50"/>
      <c r="E79" s="133"/>
      <c r="F79" s="50"/>
      <c r="G79" s="50"/>
      <c r="H79" s="50"/>
      <c r="I79" s="56"/>
      <c r="J79" s="50">
        <v>100</v>
      </c>
      <c r="K79" s="50">
        <v>137</v>
      </c>
      <c r="L79" s="50">
        <v>154</v>
      </c>
      <c r="M79" s="50">
        <f t="shared" si="2"/>
        <v>291</v>
      </c>
      <c r="N79" s="49"/>
      <c r="O79" s="49"/>
      <c r="P79" s="49"/>
      <c r="Q79" s="99" t="s">
        <v>103</v>
      </c>
    </row>
    <row r="80" spans="1:17">
      <c r="A80" s="127"/>
      <c r="B80" s="129" t="s">
        <v>154</v>
      </c>
      <c r="C80" s="140" t="s">
        <v>76</v>
      </c>
      <c r="D80" s="49">
        <v>0.32100000000000001</v>
      </c>
      <c r="E80" s="132" t="s">
        <v>89</v>
      </c>
      <c r="F80" s="49">
        <v>0.34100000000000003</v>
      </c>
      <c r="G80" s="49">
        <v>4</v>
      </c>
      <c r="H80" s="49">
        <v>4</v>
      </c>
      <c r="I80" s="8" t="s">
        <v>12</v>
      </c>
      <c r="J80" s="49">
        <v>50</v>
      </c>
      <c r="K80" s="49">
        <v>71</v>
      </c>
      <c r="L80" s="49">
        <v>85</v>
      </c>
      <c r="M80" s="60">
        <f t="shared" si="2"/>
        <v>156</v>
      </c>
      <c r="N80" s="49">
        <v>71</v>
      </c>
      <c r="O80" s="49">
        <v>85</v>
      </c>
      <c r="P80" s="49">
        <v>50</v>
      </c>
      <c r="Q80" s="99" t="s">
        <v>156</v>
      </c>
    </row>
    <row r="81" spans="1:19" ht="17" thickBot="1">
      <c r="A81" s="127"/>
      <c r="B81" s="130"/>
      <c r="C81" s="141"/>
      <c r="D81" s="50"/>
      <c r="E81" s="133"/>
      <c r="F81" s="50"/>
      <c r="G81" s="50"/>
      <c r="H81" s="50"/>
      <c r="I81" s="56"/>
      <c r="J81" s="50">
        <v>100</v>
      </c>
      <c r="K81" s="50">
        <v>179</v>
      </c>
      <c r="L81" s="50">
        <v>160</v>
      </c>
      <c r="M81" s="50">
        <f t="shared" si="2"/>
        <v>339</v>
      </c>
      <c r="N81" s="49"/>
      <c r="O81" s="49"/>
      <c r="P81" s="49"/>
      <c r="Q81" s="86"/>
    </row>
    <row r="82" spans="1:19">
      <c r="A82" s="127"/>
      <c r="B82" s="129" t="s">
        <v>155</v>
      </c>
      <c r="C82" s="140" t="s">
        <v>76</v>
      </c>
      <c r="D82" s="49">
        <v>0.32100000000000001</v>
      </c>
      <c r="E82" s="132" t="s">
        <v>89</v>
      </c>
      <c r="F82" s="49">
        <v>0.34100000000000003</v>
      </c>
      <c r="G82" s="49">
        <v>4</v>
      </c>
      <c r="H82" s="49">
        <v>4</v>
      </c>
      <c r="I82" s="8" t="s">
        <v>12</v>
      </c>
      <c r="J82" s="49">
        <v>50</v>
      </c>
      <c r="K82" s="49">
        <v>81</v>
      </c>
      <c r="L82" s="49">
        <v>90</v>
      </c>
      <c r="M82" s="60">
        <f t="shared" si="2"/>
        <v>171</v>
      </c>
      <c r="N82" s="49">
        <v>81</v>
      </c>
      <c r="O82" s="49">
        <v>90</v>
      </c>
      <c r="P82" s="49">
        <v>50</v>
      </c>
      <c r="Q82" s="82"/>
    </row>
    <row r="83" spans="1:19" ht="17" thickBot="1">
      <c r="A83" s="128"/>
      <c r="B83" s="134"/>
      <c r="C83" s="141"/>
      <c r="D83" s="51"/>
      <c r="E83" s="133"/>
      <c r="F83" s="51"/>
      <c r="G83" s="51"/>
      <c r="H83" s="51"/>
      <c r="I83" s="55"/>
      <c r="J83" s="51">
        <v>100</v>
      </c>
      <c r="K83" s="51">
        <v>214</v>
      </c>
      <c r="L83" s="51">
        <v>197</v>
      </c>
      <c r="M83" s="51">
        <f t="shared" si="2"/>
        <v>411</v>
      </c>
      <c r="N83" s="51"/>
      <c r="O83" s="51"/>
      <c r="P83" s="51"/>
      <c r="Q83" s="83"/>
    </row>
    <row r="84" spans="1:19">
      <c r="I84" s="20"/>
      <c r="L84" s="2"/>
      <c r="M84" s="65" t="s">
        <v>157</v>
      </c>
      <c r="N84" s="2"/>
      <c r="O84" s="2"/>
      <c r="P84" s="2"/>
      <c r="Q84" s="2"/>
    </row>
    <row r="85" spans="1:19">
      <c r="I85" s="5"/>
      <c r="L85" s="2"/>
      <c r="M85" s="2"/>
      <c r="N85" s="2"/>
      <c r="O85" s="2"/>
      <c r="P85" s="2"/>
      <c r="Q85" s="2"/>
      <c r="R85" s="2"/>
      <c r="S85" s="2"/>
    </row>
    <row r="86" spans="1:19">
      <c r="L86" s="2"/>
      <c r="M86" s="2"/>
      <c r="N86" s="2"/>
      <c r="O86" s="2"/>
      <c r="P86" s="2"/>
      <c r="Q86" s="2"/>
      <c r="R86" s="2"/>
      <c r="S86" s="2"/>
    </row>
    <row r="87" spans="1:19">
      <c r="L87" s="2"/>
      <c r="M87" s="2"/>
      <c r="N87" s="2"/>
      <c r="O87" s="2"/>
      <c r="P87" s="2"/>
      <c r="Q87" s="2"/>
      <c r="R87" s="2"/>
      <c r="S87" s="2"/>
    </row>
    <row r="88" spans="1:19">
      <c r="L88" s="2"/>
      <c r="M88" s="2"/>
      <c r="N88" s="2"/>
      <c r="O88" s="2"/>
      <c r="P88" s="2"/>
      <c r="Q88" s="2"/>
      <c r="R88" s="2"/>
      <c r="S88" s="2"/>
    </row>
    <row r="89" spans="1:19">
      <c r="L89" s="2"/>
      <c r="M89" s="2"/>
      <c r="N89" s="2"/>
      <c r="O89" s="2"/>
      <c r="P89" s="2"/>
      <c r="Q89" s="2"/>
      <c r="R89" s="2"/>
      <c r="S89" s="2"/>
    </row>
    <row r="90" spans="1:19">
      <c r="L90" s="2"/>
      <c r="M90" s="2"/>
      <c r="N90" s="2"/>
      <c r="O90" s="2"/>
      <c r="P90" s="2"/>
      <c r="Q90" s="2"/>
      <c r="R90" s="2"/>
      <c r="S90" s="2"/>
    </row>
    <row r="91" spans="1:19">
      <c r="L91" s="2"/>
      <c r="M91" s="2"/>
      <c r="N91" s="2"/>
      <c r="O91" s="2"/>
      <c r="P91" s="2"/>
      <c r="Q91" s="2"/>
      <c r="R91" s="2"/>
      <c r="S91" s="2"/>
    </row>
    <row r="92" spans="1:19">
      <c r="L92" s="2"/>
      <c r="M92" s="2"/>
      <c r="N92" s="2"/>
      <c r="O92" s="2"/>
      <c r="P92" s="2"/>
      <c r="Q92" s="2"/>
      <c r="R92" s="2"/>
      <c r="S92" s="2"/>
    </row>
  </sheetData>
  <mergeCells count="184">
    <mergeCell ref="H52:H53"/>
    <mergeCell ref="G54:G55"/>
    <mergeCell ref="H54:H55"/>
    <mergeCell ref="G56:G57"/>
    <mergeCell ref="H56:H57"/>
    <mergeCell ref="H18:H19"/>
    <mergeCell ref="G20:G21"/>
    <mergeCell ref="H20:H21"/>
    <mergeCell ref="H30:H31"/>
    <mergeCell ref="G32:G33"/>
    <mergeCell ref="H32:H33"/>
    <mergeCell ref="G34:G35"/>
    <mergeCell ref="H34:H35"/>
    <mergeCell ref="G36:G37"/>
    <mergeCell ref="H36:H37"/>
    <mergeCell ref="H42:H43"/>
    <mergeCell ref="G44:G45"/>
    <mergeCell ref="H44:H45"/>
    <mergeCell ref="G26:G27"/>
    <mergeCell ref="H26:H27"/>
    <mergeCell ref="H28:H29"/>
    <mergeCell ref="H46:H47"/>
    <mergeCell ref="G48:G49"/>
    <mergeCell ref="H48:H49"/>
    <mergeCell ref="B40:B41"/>
    <mergeCell ref="C40:C41"/>
    <mergeCell ref="E40:E41"/>
    <mergeCell ref="E28:E29"/>
    <mergeCell ref="C80:C81"/>
    <mergeCell ref="E80:E81"/>
    <mergeCell ref="E44:E45"/>
    <mergeCell ref="C32:C33"/>
    <mergeCell ref="E32:E33"/>
    <mergeCell ref="E76:E77"/>
    <mergeCell ref="C62:C63"/>
    <mergeCell ref="E62:E63"/>
    <mergeCell ref="C76:C77"/>
    <mergeCell ref="C68:C69"/>
    <mergeCell ref="E68:E69"/>
    <mergeCell ref="C74:C75"/>
    <mergeCell ref="E74:E75"/>
    <mergeCell ref="C56:C57"/>
    <mergeCell ref="E56:E57"/>
    <mergeCell ref="C58:C59"/>
    <mergeCell ref="E58:E59"/>
    <mergeCell ref="B72:B73"/>
    <mergeCell ref="C72:C73"/>
    <mergeCell ref="E72:E73"/>
    <mergeCell ref="H50:H51"/>
    <mergeCell ref="H58:H59"/>
    <mergeCell ref="G58:G59"/>
    <mergeCell ref="G46:G47"/>
    <mergeCell ref="H6:H7"/>
    <mergeCell ref="G8:G9"/>
    <mergeCell ref="H8:H9"/>
    <mergeCell ref="G10:G11"/>
    <mergeCell ref="H10:H11"/>
    <mergeCell ref="G12:G13"/>
    <mergeCell ref="H12:H13"/>
    <mergeCell ref="G28:G29"/>
    <mergeCell ref="G40:G41"/>
    <mergeCell ref="G6:G7"/>
    <mergeCell ref="G30:G31"/>
    <mergeCell ref="G38:G39"/>
    <mergeCell ref="H38:H39"/>
    <mergeCell ref="H40:H41"/>
    <mergeCell ref="H22:H23"/>
    <mergeCell ref="G24:G25"/>
    <mergeCell ref="H24:H25"/>
    <mergeCell ref="H14:H15"/>
    <mergeCell ref="G16:G17"/>
    <mergeCell ref="H16:H17"/>
    <mergeCell ref="G18:G19"/>
    <mergeCell ref="G14:G15"/>
    <mergeCell ref="G22:G23"/>
    <mergeCell ref="E6:E7"/>
    <mergeCell ref="C50:C51"/>
    <mergeCell ref="E50:E51"/>
    <mergeCell ref="C52:C53"/>
    <mergeCell ref="E52:E53"/>
    <mergeCell ref="C38:C39"/>
    <mergeCell ref="E38:E39"/>
    <mergeCell ref="C44:C45"/>
    <mergeCell ref="E12:E13"/>
    <mergeCell ref="E24:E25"/>
    <mergeCell ref="C8:C9"/>
    <mergeCell ref="E8:E9"/>
    <mergeCell ref="C10:C11"/>
    <mergeCell ref="E10:E11"/>
    <mergeCell ref="C20:C21"/>
    <mergeCell ref="E20:E21"/>
    <mergeCell ref="G42:G43"/>
    <mergeCell ref="G50:G51"/>
    <mergeCell ref="E36:E37"/>
    <mergeCell ref="E18:E19"/>
    <mergeCell ref="C42:C43"/>
    <mergeCell ref="E42:E43"/>
    <mergeCell ref="B44:B45"/>
    <mergeCell ref="B46:B47"/>
    <mergeCell ref="C46:C47"/>
    <mergeCell ref="E46:E47"/>
    <mergeCell ref="G52:G53"/>
    <mergeCell ref="B74:B75"/>
    <mergeCell ref="A54:A59"/>
    <mergeCell ref="B54:B55"/>
    <mergeCell ref="C54:C55"/>
    <mergeCell ref="E54:E55"/>
    <mergeCell ref="B56:B57"/>
    <mergeCell ref="B64:B65"/>
    <mergeCell ref="C64:C65"/>
    <mergeCell ref="E64:E65"/>
    <mergeCell ref="B58:B59"/>
    <mergeCell ref="B20:B21"/>
    <mergeCell ref="A78:A83"/>
    <mergeCell ref="B78:B79"/>
    <mergeCell ref="C78:C79"/>
    <mergeCell ref="E78:E79"/>
    <mergeCell ref="B80:B81"/>
    <mergeCell ref="A60:A65"/>
    <mergeCell ref="B60:B61"/>
    <mergeCell ref="C60:C61"/>
    <mergeCell ref="E60:E61"/>
    <mergeCell ref="B62:B63"/>
    <mergeCell ref="A66:A71"/>
    <mergeCell ref="B66:B67"/>
    <mergeCell ref="C66:C67"/>
    <mergeCell ref="E66:E67"/>
    <mergeCell ref="B68:B69"/>
    <mergeCell ref="B82:B83"/>
    <mergeCell ref="C82:C83"/>
    <mergeCell ref="E82:E83"/>
    <mergeCell ref="B76:B77"/>
    <mergeCell ref="B70:B71"/>
    <mergeCell ref="C70:C71"/>
    <mergeCell ref="E70:E71"/>
    <mergeCell ref="A72:A77"/>
    <mergeCell ref="E22:E23"/>
    <mergeCell ref="A24:A29"/>
    <mergeCell ref="B24:B25"/>
    <mergeCell ref="C24:C25"/>
    <mergeCell ref="A48:A53"/>
    <mergeCell ref="B48:B49"/>
    <mergeCell ref="C48:C49"/>
    <mergeCell ref="E48:E49"/>
    <mergeCell ref="B50:B51"/>
    <mergeCell ref="B52:B53"/>
    <mergeCell ref="A30:A35"/>
    <mergeCell ref="B30:B31"/>
    <mergeCell ref="C30:C31"/>
    <mergeCell ref="E30:E31"/>
    <mergeCell ref="B32:B33"/>
    <mergeCell ref="B34:B35"/>
    <mergeCell ref="C34:C35"/>
    <mergeCell ref="E34:E35"/>
    <mergeCell ref="C28:C29"/>
    <mergeCell ref="A36:A41"/>
    <mergeCell ref="B36:B37"/>
    <mergeCell ref="C36:C37"/>
    <mergeCell ref="A42:A47"/>
    <mergeCell ref="B42:B43"/>
    <mergeCell ref="B38:B39"/>
    <mergeCell ref="B26:B27"/>
    <mergeCell ref="C26:C27"/>
    <mergeCell ref="E26:E27"/>
    <mergeCell ref="B28:B29"/>
    <mergeCell ref="A6:A11"/>
    <mergeCell ref="B6:B7"/>
    <mergeCell ref="B8:B9"/>
    <mergeCell ref="B10:B11"/>
    <mergeCell ref="C6:C7"/>
    <mergeCell ref="B22:B23"/>
    <mergeCell ref="C22:C23"/>
    <mergeCell ref="C14:C15"/>
    <mergeCell ref="B12:B13"/>
    <mergeCell ref="C12:C13"/>
    <mergeCell ref="B14:B15"/>
    <mergeCell ref="E14:E15"/>
    <mergeCell ref="B16:B17"/>
    <mergeCell ref="C16:C17"/>
    <mergeCell ref="E16:E17"/>
    <mergeCell ref="A18:A23"/>
    <mergeCell ref="B18:B19"/>
    <mergeCell ref="C18:C19"/>
    <mergeCell ref="A12:A17"/>
  </mergeCells>
  <pageMargins left="0.23622047244094491" right="0.23622047244094491" top="0.74803149606299213" bottom="0.74803149606299213" header="0.31496062992125984" footer="0.31496062992125984"/>
  <pageSetup paperSize="9" scale="68" fitToHeight="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9D0AB-0C35-F64D-B3D0-00092578D6F6}">
  <sheetPr>
    <tabColor theme="9" tint="0.39997558519241921"/>
  </sheetPr>
  <dimension ref="A1:S44"/>
  <sheetViews>
    <sheetView workbookViewId="0"/>
  </sheetViews>
  <sheetFormatPr baseColWidth="10" defaultRowHeight="16"/>
  <cols>
    <col min="1" max="1" width="13" style="1" customWidth="1"/>
    <col min="2" max="3" width="9.1640625" style="1" customWidth="1"/>
    <col min="4" max="4" width="10.6640625" style="1" customWidth="1"/>
    <col min="5" max="5" width="9" style="1" customWidth="1"/>
    <col min="6" max="6" width="12.83203125" style="1" customWidth="1"/>
    <col min="7" max="7" width="8.6640625" style="1" customWidth="1"/>
    <col min="8" max="8" width="9.33203125" style="1" customWidth="1"/>
    <col min="9" max="9" width="8.33203125" style="1" customWidth="1"/>
    <col min="10" max="10" width="8.6640625" style="1" customWidth="1"/>
    <col min="11" max="12" width="10.83203125" style="1"/>
    <col min="13" max="16" width="9.1640625" style="1" customWidth="1"/>
    <col min="17" max="17" width="55.5" style="1" customWidth="1"/>
    <col min="18" max="16384" width="10.83203125" style="1"/>
  </cols>
  <sheetData>
    <row r="1" spans="1:18">
      <c r="A1" s="87" t="s">
        <v>158</v>
      </c>
    </row>
    <row r="2" spans="1:18">
      <c r="A2" s="87" t="s">
        <v>159</v>
      </c>
    </row>
    <row r="4" spans="1:18">
      <c r="A4" s="88" t="s">
        <v>160</v>
      </c>
    </row>
    <row r="5" spans="1:18" s="7" customFormat="1" ht="69" thickBot="1">
      <c r="A5" s="7" t="s">
        <v>13</v>
      </c>
      <c r="B5" s="7" t="s">
        <v>5</v>
      </c>
      <c r="C5" s="89" t="s">
        <v>3</v>
      </c>
      <c r="D5" s="7" t="s">
        <v>77</v>
      </c>
      <c r="E5" s="7" t="s">
        <v>4</v>
      </c>
      <c r="F5" s="7" t="s">
        <v>78</v>
      </c>
      <c r="G5" s="7" t="s">
        <v>79</v>
      </c>
      <c r="H5" s="7" t="s">
        <v>80</v>
      </c>
      <c r="I5" s="7" t="s">
        <v>81</v>
      </c>
      <c r="J5" s="7" t="s">
        <v>82</v>
      </c>
      <c r="K5" s="7" t="s">
        <v>8</v>
      </c>
      <c r="L5" s="7" t="s">
        <v>9</v>
      </c>
      <c r="M5" s="7" t="s">
        <v>10</v>
      </c>
      <c r="N5" s="7" t="s">
        <v>37</v>
      </c>
      <c r="O5" s="7" t="s">
        <v>38</v>
      </c>
      <c r="P5" s="7" t="s">
        <v>39</v>
      </c>
      <c r="Q5" s="7" t="s">
        <v>0</v>
      </c>
    </row>
    <row r="6" spans="1:18" s="2" customFormat="1" ht="17" thickTop="1">
      <c r="A6" s="142">
        <v>14</v>
      </c>
      <c r="B6" s="119">
        <v>1</v>
      </c>
      <c r="C6" s="137" t="s">
        <v>28</v>
      </c>
      <c r="D6" s="105">
        <v>1.1140000000000001</v>
      </c>
      <c r="E6" s="121" t="s">
        <v>86</v>
      </c>
      <c r="F6" s="105">
        <v>1.2310000000000001</v>
      </c>
      <c r="G6" s="119">
        <v>4</v>
      </c>
      <c r="H6" s="119">
        <v>4</v>
      </c>
      <c r="I6" s="4" t="s">
        <v>7</v>
      </c>
      <c r="J6" s="105">
        <v>50</v>
      </c>
      <c r="K6" s="105">
        <v>19</v>
      </c>
      <c r="L6" s="105">
        <v>14</v>
      </c>
      <c r="M6" s="57">
        <f t="shared" ref="M6:M35" si="0">SUM(K6:L6)</f>
        <v>33</v>
      </c>
      <c r="N6" s="105">
        <f>SUM(K6:K7)</f>
        <v>60</v>
      </c>
      <c r="O6" s="105">
        <f>SUM(L6:L7)</f>
        <v>50</v>
      </c>
      <c r="P6" s="105">
        <f>SUM(J6:J7)</f>
        <v>150</v>
      </c>
      <c r="Q6" s="3" t="s">
        <v>91</v>
      </c>
    </row>
    <row r="7" spans="1:18" ht="17" thickBot="1">
      <c r="A7" s="117"/>
      <c r="B7" s="120"/>
      <c r="C7" s="136"/>
      <c r="D7" s="104"/>
      <c r="E7" s="120"/>
      <c r="F7" s="104"/>
      <c r="G7" s="120"/>
      <c r="H7" s="120"/>
      <c r="I7" s="16"/>
      <c r="J7" s="104">
        <v>100</v>
      </c>
      <c r="K7" s="104">
        <v>41</v>
      </c>
      <c r="L7" s="104">
        <v>36</v>
      </c>
      <c r="M7" s="58">
        <f t="shared" si="0"/>
        <v>77</v>
      </c>
      <c r="N7" s="105"/>
      <c r="O7" s="105"/>
      <c r="P7" s="105"/>
      <c r="Q7" s="95" t="s">
        <v>161</v>
      </c>
    </row>
    <row r="8" spans="1:18">
      <c r="A8" s="117"/>
      <c r="B8" s="121">
        <v>2</v>
      </c>
      <c r="C8" s="135" t="s">
        <v>28</v>
      </c>
      <c r="D8" s="112">
        <v>1.1140000000000001</v>
      </c>
      <c r="E8" s="121" t="s">
        <v>86</v>
      </c>
      <c r="F8" s="112">
        <v>1.2310000000000001</v>
      </c>
      <c r="G8" s="121">
        <v>4</v>
      </c>
      <c r="H8" s="121">
        <v>4</v>
      </c>
      <c r="I8" s="4" t="s">
        <v>7</v>
      </c>
      <c r="J8" s="105">
        <v>50</v>
      </c>
      <c r="K8" s="105">
        <v>36</v>
      </c>
      <c r="L8" s="105">
        <v>28</v>
      </c>
      <c r="M8" s="57">
        <f t="shared" si="0"/>
        <v>64</v>
      </c>
      <c r="N8" s="105">
        <f>SUM(K8:K9)</f>
        <v>129</v>
      </c>
      <c r="O8" s="105">
        <f>SUM(L8:L9)</f>
        <v>96</v>
      </c>
      <c r="P8" s="105">
        <f>SUM(J8:J9)</f>
        <v>150</v>
      </c>
      <c r="Q8" s="107"/>
    </row>
    <row r="9" spans="1:18" ht="17" thickBot="1">
      <c r="A9" s="117"/>
      <c r="B9" s="120"/>
      <c r="C9" s="136"/>
      <c r="D9" s="104"/>
      <c r="E9" s="120"/>
      <c r="F9" s="104"/>
      <c r="G9" s="120"/>
      <c r="H9" s="120"/>
      <c r="I9" s="16"/>
      <c r="J9" s="104">
        <v>100</v>
      </c>
      <c r="K9" s="104">
        <v>93</v>
      </c>
      <c r="L9" s="104">
        <v>68</v>
      </c>
      <c r="M9" s="58">
        <f t="shared" si="0"/>
        <v>161</v>
      </c>
      <c r="N9" s="105"/>
      <c r="O9" s="105"/>
      <c r="P9" s="105"/>
      <c r="Q9" s="107"/>
    </row>
    <row r="10" spans="1:18">
      <c r="A10" s="117"/>
      <c r="B10" s="122">
        <v>3</v>
      </c>
      <c r="C10" s="135" t="s">
        <v>28</v>
      </c>
      <c r="D10" s="112">
        <v>1.1140000000000001</v>
      </c>
      <c r="E10" s="121" t="s">
        <v>86</v>
      </c>
      <c r="F10" s="112">
        <v>1.2310000000000001</v>
      </c>
      <c r="G10" s="122">
        <v>4</v>
      </c>
      <c r="H10" s="122">
        <v>4</v>
      </c>
      <c r="I10" s="4" t="s">
        <v>7</v>
      </c>
      <c r="J10" s="105">
        <v>50</v>
      </c>
      <c r="K10" s="105">
        <v>29</v>
      </c>
      <c r="L10" s="105">
        <v>23</v>
      </c>
      <c r="M10" s="57">
        <f t="shared" si="0"/>
        <v>52</v>
      </c>
      <c r="N10" s="105">
        <f>SUM(K10:K11)</f>
        <v>104</v>
      </c>
      <c r="O10" s="105">
        <f>SUM(L10:L11)</f>
        <v>82</v>
      </c>
      <c r="P10" s="105">
        <f>SUM(J10:J11)</f>
        <v>150</v>
      </c>
      <c r="Q10" s="107"/>
    </row>
    <row r="11" spans="1:18" ht="17" thickBot="1">
      <c r="A11" s="117"/>
      <c r="B11" s="147"/>
      <c r="C11" s="148"/>
      <c r="D11" s="109"/>
      <c r="E11" s="147"/>
      <c r="F11" s="109"/>
      <c r="G11" s="147"/>
      <c r="H11" s="147"/>
      <c r="I11" s="110"/>
      <c r="J11" s="109">
        <v>100</v>
      </c>
      <c r="K11" s="109">
        <v>75</v>
      </c>
      <c r="L11" s="109">
        <v>59</v>
      </c>
      <c r="M11" s="59">
        <f t="shared" si="0"/>
        <v>134</v>
      </c>
      <c r="N11" s="105"/>
      <c r="O11" s="105"/>
      <c r="P11" s="105"/>
      <c r="Q11" s="107"/>
    </row>
    <row r="12" spans="1:18">
      <c r="A12" s="143"/>
      <c r="B12" s="121">
        <v>4</v>
      </c>
      <c r="C12" s="146" t="s">
        <v>28</v>
      </c>
      <c r="D12" s="112">
        <v>1.1140000000000001</v>
      </c>
      <c r="E12" s="121" t="s">
        <v>86</v>
      </c>
      <c r="F12" s="112">
        <v>1.2310000000000001</v>
      </c>
      <c r="G12" s="121">
        <v>4</v>
      </c>
      <c r="H12" s="121">
        <v>4</v>
      </c>
      <c r="I12" s="4" t="s">
        <v>7</v>
      </c>
      <c r="J12" s="105">
        <v>50</v>
      </c>
      <c r="K12" s="105">
        <v>27</v>
      </c>
      <c r="L12" s="105">
        <v>24</v>
      </c>
      <c r="M12" s="57">
        <f t="shared" si="0"/>
        <v>51</v>
      </c>
      <c r="N12" s="105">
        <f>SUM(K12:K13)</f>
        <v>76</v>
      </c>
      <c r="O12" s="105">
        <f>SUM(L12:L13)</f>
        <v>59</v>
      </c>
      <c r="P12" s="105">
        <f>SUM(J12:J13)</f>
        <v>150</v>
      </c>
      <c r="Q12" s="95"/>
      <c r="R12" s="2"/>
    </row>
    <row r="13" spans="1:18" ht="17" thickBot="1">
      <c r="A13" s="143"/>
      <c r="B13" s="120"/>
      <c r="C13" s="136"/>
      <c r="D13" s="104"/>
      <c r="E13" s="120"/>
      <c r="F13" s="104"/>
      <c r="G13" s="120"/>
      <c r="H13" s="120"/>
      <c r="I13" s="16"/>
      <c r="J13" s="104">
        <v>100</v>
      </c>
      <c r="K13" s="104">
        <v>49</v>
      </c>
      <c r="L13" s="104">
        <v>35</v>
      </c>
      <c r="M13" s="58">
        <f t="shared" si="0"/>
        <v>84</v>
      </c>
      <c r="N13" s="105"/>
      <c r="O13" s="105"/>
      <c r="P13" s="105"/>
      <c r="Q13" s="95"/>
      <c r="R13" s="2"/>
    </row>
    <row r="14" spans="1:18">
      <c r="A14" s="143"/>
      <c r="B14" s="121">
        <v>5</v>
      </c>
      <c r="C14" s="135" t="s">
        <v>28</v>
      </c>
      <c r="D14" s="112">
        <v>1.1140000000000001</v>
      </c>
      <c r="E14" s="121" t="s">
        <v>86</v>
      </c>
      <c r="F14" s="112">
        <v>1.2310000000000001</v>
      </c>
      <c r="G14" s="121">
        <v>4</v>
      </c>
      <c r="H14" s="121">
        <v>4</v>
      </c>
      <c r="I14" s="4" t="s">
        <v>7</v>
      </c>
      <c r="J14" s="105">
        <v>50</v>
      </c>
      <c r="K14" s="105">
        <v>21</v>
      </c>
      <c r="L14" s="105">
        <v>19</v>
      </c>
      <c r="M14" s="57">
        <f t="shared" si="0"/>
        <v>40</v>
      </c>
      <c r="N14" s="105">
        <f>SUM(K14:K15)</f>
        <v>71</v>
      </c>
      <c r="O14" s="105">
        <f>SUM(L14:L15)</f>
        <v>56</v>
      </c>
      <c r="P14" s="105">
        <f>SUM(J14:J15)</f>
        <v>150</v>
      </c>
      <c r="Q14" s="107"/>
      <c r="R14" s="2"/>
    </row>
    <row r="15" spans="1:18" ht="17" thickBot="1">
      <c r="A15" s="143"/>
      <c r="B15" s="120"/>
      <c r="C15" s="136"/>
      <c r="D15" s="104"/>
      <c r="E15" s="120"/>
      <c r="F15" s="104"/>
      <c r="G15" s="120"/>
      <c r="H15" s="120"/>
      <c r="I15" s="16"/>
      <c r="J15" s="104">
        <v>100</v>
      </c>
      <c r="K15" s="104">
        <v>50</v>
      </c>
      <c r="L15" s="104">
        <v>37</v>
      </c>
      <c r="M15" s="58">
        <f t="shared" si="0"/>
        <v>87</v>
      </c>
      <c r="N15" s="105"/>
      <c r="O15" s="105"/>
      <c r="P15" s="105"/>
      <c r="Q15" s="107"/>
      <c r="R15" s="2"/>
    </row>
    <row r="16" spans="1:18">
      <c r="A16" s="143"/>
      <c r="B16" s="121">
        <v>6</v>
      </c>
      <c r="C16" s="135" t="s">
        <v>28</v>
      </c>
      <c r="D16" s="112">
        <v>1.1140000000000001</v>
      </c>
      <c r="E16" s="121" t="s">
        <v>86</v>
      </c>
      <c r="F16" s="112">
        <v>1.2310000000000001</v>
      </c>
      <c r="G16" s="122">
        <v>4</v>
      </c>
      <c r="H16" s="122">
        <v>4</v>
      </c>
      <c r="I16" s="4" t="s">
        <v>7</v>
      </c>
      <c r="J16" s="105">
        <v>50</v>
      </c>
      <c r="K16" s="105">
        <v>17</v>
      </c>
      <c r="L16" s="105">
        <v>13</v>
      </c>
      <c r="M16" s="57">
        <f t="shared" si="0"/>
        <v>30</v>
      </c>
      <c r="N16" s="105">
        <f>SUM(K16:K17)</f>
        <v>60</v>
      </c>
      <c r="O16" s="105">
        <f>SUM(L16:L17)</f>
        <v>44</v>
      </c>
      <c r="P16" s="105">
        <f>SUM(J16:J17)</f>
        <v>150</v>
      </c>
      <c r="Q16" s="107"/>
      <c r="R16" s="2"/>
    </row>
    <row r="17" spans="1:17" ht="17" thickBot="1">
      <c r="A17" s="144"/>
      <c r="B17" s="123"/>
      <c r="C17" s="136"/>
      <c r="D17" s="106"/>
      <c r="E17" s="120"/>
      <c r="F17" s="106"/>
      <c r="G17" s="123"/>
      <c r="H17" s="123"/>
      <c r="I17" s="21"/>
      <c r="J17" s="106">
        <v>100</v>
      </c>
      <c r="K17" s="106">
        <v>43</v>
      </c>
      <c r="L17" s="106">
        <v>31</v>
      </c>
      <c r="M17" s="59">
        <f t="shared" si="0"/>
        <v>74</v>
      </c>
      <c r="N17" s="106"/>
      <c r="O17" s="106"/>
      <c r="P17" s="106"/>
      <c r="Q17" s="108"/>
    </row>
    <row r="18" spans="1:17">
      <c r="A18" s="145">
        <v>15</v>
      </c>
      <c r="B18" s="121">
        <v>1</v>
      </c>
      <c r="C18" s="135" t="s">
        <v>28</v>
      </c>
      <c r="D18" s="112">
        <v>1.1140000000000001</v>
      </c>
      <c r="E18" s="121" t="s">
        <v>87</v>
      </c>
      <c r="F18" s="105">
        <v>1.1020000000000001</v>
      </c>
      <c r="G18" s="121">
        <v>4</v>
      </c>
      <c r="H18" s="121">
        <v>4</v>
      </c>
      <c r="I18" s="4" t="s">
        <v>7</v>
      </c>
      <c r="J18" s="105">
        <v>50</v>
      </c>
      <c r="K18" s="105">
        <v>27</v>
      </c>
      <c r="L18" s="105">
        <v>22</v>
      </c>
      <c r="M18" s="57">
        <f t="shared" si="0"/>
        <v>49</v>
      </c>
      <c r="N18" s="105">
        <f>SUM(K18:K19)</f>
        <v>77</v>
      </c>
      <c r="O18" s="105">
        <f>SUM(L18:L19)</f>
        <v>70</v>
      </c>
      <c r="P18" s="105">
        <f>SUM(J18:J19)</f>
        <v>150</v>
      </c>
      <c r="Q18" s="95" t="s">
        <v>91</v>
      </c>
    </row>
    <row r="19" spans="1:17" ht="17" thickBot="1">
      <c r="A19" s="117"/>
      <c r="B19" s="120"/>
      <c r="C19" s="136"/>
      <c r="D19" s="104"/>
      <c r="E19" s="120"/>
      <c r="F19" s="104"/>
      <c r="G19" s="120"/>
      <c r="H19" s="120"/>
      <c r="I19" s="16"/>
      <c r="J19" s="104">
        <v>100</v>
      </c>
      <c r="K19" s="104">
        <v>50</v>
      </c>
      <c r="L19" s="104">
        <v>48</v>
      </c>
      <c r="M19" s="58">
        <f t="shared" si="0"/>
        <v>98</v>
      </c>
      <c r="N19" s="105"/>
      <c r="O19" s="105"/>
      <c r="P19" s="105"/>
      <c r="Q19" s="95" t="s">
        <v>162</v>
      </c>
    </row>
    <row r="20" spans="1:17">
      <c r="A20" s="117"/>
      <c r="B20" s="121">
        <v>2</v>
      </c>
      <c r="C20" s="135" t="s">
        <v>28</v>
      </c>
      <c r="D20" s="112">
        <v>1.1140000000000001</v>
      </c>
      <c r="E20" s="121" t="s">
        <v>87</v>
      </c>
      <c r="F20" s="112">
        <v>1.1020000000000001</v>
      </c>
      <c r="G20" s="121">
        <v>4</v>
      </c>
      <c r="H20" s="121">
        <v>4</v>
      </c>
      <c r="I20" s="4" t="s">
        <v>7</v>
      </c>
      <c r="J20" s="105">
        <v>50</v>
      </c>
      <c r="K20" s="105">
        <v>22</v>
      </c>
      <c r="L20" s="105">
        <v>20</v>
      </c>
      <c r="M20" s="57">
        <f t="shared" si="0"/>
        <v>42</v>
      </c>
      <c r="N20" s="105">
        <f>SUM(K20:K21)</f>
        <v>69</v>
      </c>
      <c r="O20" s="105">
        <f>SUM(L20:L21)</f>
        <v>59</v>
      </c>
      <c r="P20" s="105">
        <f>SUM(J20:J21)</f>
        <v>150</v>
      </c>
      <c r="Q20" s="107"/>
    </row>
    <row r="21" spans="1:17" ht="17" thickBot="1">
      <c r="A21" s="117"/>
      <c r="B21" s="120"/>
      <c r="C21" s="136"/>
      <c r="D21" s="104"/>
      <c r="E21" s="120"/>
      <c r="F21" s="104"/>
      <c r="G21" s="120"/>
      <c r="H21" s="120"/>
      <c r="I21" s="16"/>
      <c r="J21" s="104">
        <v>100</v>
      </c>
      <c r="K21" s="104">
        <v>47</v>
      </c>
      <c r="L21" s="104">
        <v>39</v>
      </c>
      <c r="M21" s="58">
        <f t="shared" si="0"/>
        <v>86</v>
      </c>
      <c r="N21" s="105"/>
      <c r="O21" s="105"/>
      <c r="P21" s="105"/>
      <c r="Q21" s="107"/>
    </row>
    <row r="22" spans="1:17">
      <c r="A22" s="117"/>
      <c r="B22" s="121">
        <v>3</v>
      </c>
      <c r="C22" s="135" t="s">
        <v>28</v>
      </c>
      <c r="D22" s="112">
        <v>1.1140000000000001</v>
      </c>
      <c r="E22" s="121" t="s">
        <v>87</v>
      </c>
      <c r="F22" s="112">
        <v>1.1020000000000001</v>
      </c>
      <c r="G22" s="122">
        <v>4</v>
      </c>
      <c r="H22" s="122">
        <v>4</v>
      </c>
      <c r="I22" s="4" t="s">
        <v>7</v>
      </c>
      <c r="J22" s="105">
        <v>50</v>
      </c>
      <c r="K22" s="105">
        <v>18</v>
      </c>
      <c r="L22" s="105">
        <v>14</v>
      </c>
      <c r="M22" s="57">
        <f t="shared" si="0"/>
        <v>32</v>
      </c>
      <c r="N22" s="105">
        <f>SUM(K22:K23)</f>
        <v>58</v>
      </c>
      <c r="O22" s="105">
        <f>SUM(L22:L23)</f>
        <v>47</v>
      </c>
      <c r="P22" s="105">
        <f>SUM(J22:J23)</f>
        <v>150</v>
      </c>
      <c r="Q22" s="107"/>
    </row>
    <row r="23" spans="1:17" ht="17" thickBot="1">
      <c r="A23" s="117"/>
      <c r="B23" s="147"/>
      <c r="C23" s="148"/>
      <c r="D23" s="109"/>
      <c r="E23" s="147"/>
      <c r="F23" s="109"/>
      <c r="G23" s="147"/>
      <c r="H23" s="147"/>
      <c r="I23" s="110"/>
      <c r="J23" s="109">
        <v>100</v>
      </c>
      <c r="K23" s="109">
        <v>40</v>
      </c>
      <c r="L23" s="109">
        <v>33</v>
      </c>
      <c r="M23" s="59">
        <f t="shared" si="0"/>
        <v>73</v>
      </c>
      <c r="N23" s="105"/>
      <c r="O23" s="105"/>
      <c r="P23" s="105"/>
      <c r="Q23" s="107"/>
    </row>
    <row r="24" spans="1:17">
      <c r="A24" s="143"/>
      <c r="B24" s="121">
        <v>4</v>
      </c>
      <c r="C24" s="146" t="s">
        <v>28</v>
      </c>
      <c r="D24" s="112">
        <v>1.1140000000000001</v>
      </c>
      <c r="E24" s="121" t="s">
        <v>87</v>
      </c>
      <c r="F24" s="112">
        <v>1.1020000000000001</v>
      </c>
      <c r="G24" s="121">
        <v>4</v>
      </c>
      <c r="H24" s="121">
        <v>4</v>
      </c>
      <c r="I24" s="4" t="s">
        <v>7</v>
      </c>
      <c r="J24" s="105">
        <v>50</v>
      </c>
      <c r="K24" s="105">
        <v>10</v>
      </c>
      <c r="L24" s="105">
        <v>11</v>
      </c>
      <c r="M24" s="57">
        <f t="shared" si="0"/>
        <v>21</v>
      </c>
      <c r="N24" s="105">
        <f>SUM(K24:K25)</f>
        <v>46</v>
      </c>
      <c r="O24" s="105">
        <f>SUM(L24:L25)</f>
        <v>40</v>
      </c>
      <c r="P24" s="105">
        <f>SUM(J24:J25)</f>
        <v>150</v>
      </c>
      <c r="Q24" s="95"/>
    </row>
    <row r="25" spans="1:17" ht="17" thickBot="1">
      <c r="A25" s="143"/>
      <c r="B25" s="120"/>
      <c r="C25" s="136"/>
      <c r="D25" s="104"/>
      <c r="E25" s="120"/>
      <c r="F25" s="104"/>
      <c r="G25" s="120"/>
      <c r="H25" s="120"/>
      <c r="I25" s="16"/>
      <c r="J25" s="104">
        <v>100</v>
      </c>
      <c r="K25" s="104">
        <v>36</v>
      </c>
      <c r="L25" s="104">
        <v>29</v>
      </c>
      <c r="M25" s="58">
        <f t="shared" si="0"/>
        <v>65</v>
      </c>
      <c r="N25" s="105"/>
      <c r="O25" s="105"/>
      <c r="P25" s="105"/>
      <c r="Q25" s="96"/>
    </row>
    <row r="26" spans="1:17">
      <c r="A26" s="143"/>
      <c r="B26" s="121">
        <v>5</v>
      </c>
      <c r="C26" s="135" t="s">
        <v>28</v>
      </c>
      <c r="D26" s="112">
        <v>1.1140000000000001</v>
      </c>
      <c r="E26" s="121" t="s">
        <v>87</v>
      </c>
      <c r="F26" s="112">
        <v>1.1020000000000001</v>
      </c>
      <c r="G26" s="121">
        <v>4</v>
      </c>
      <c r="H26" s="121">
        <v>4</v>
      </c>
      <c r="I26" s="4" t="s">
        <v>7</v>
      </c>
      <c r="J26" s="105">
        <v>50</v>
      </c>
      <c r="K26" s="105">
        <v>25</v>
      </c>
      <c r="L26" s="105">
        <v>21</v>
      </c>
      <c r="M26" s="57">
        <f t="shared" si="0"/>
        <v>46</v>
      </c>
      <c r="N26" s="105">
        <f>SUM(K26:K27)</f>
        <v>87</v>
      </c>
      <c r="O26" s="105">
        <f>SUM(L26:L27)</f>
        <v>68</v>
      </c>
      <c r="P26" s="105">
        <f>SUM(J26:J27)</f>
        <v>150</v>
      </c>
      <c r="Q26" s="95"/>
    </row>
    <row r="27" spans="1:17" ht="17" thickBot="1">
      <c r="A27" s="143"/>
      <c r="B27" s="120"/>
      <c r="C27" s="136"/>
      <c r="D27" s="104"/>
      <c r="E27" s="120"/>
      <c r="F27" s="104"/>
      <c r="G27" s="120"/>
      <c r="H27" s="120"/>
      <c r="I27" s="16"/>
      <c r="J27" s="104">
        <v>100</v>
      </c>
      <c r="K27" s="104">
        <v>62</v>
      </c>
      <c r="L27" s="104">
        <v>47</v>
      </c>
      <c r="M27" s="58">
        <f t="shared" si="0"/>
        <v>109</v>
      </c>
      <c r="N27" s="105"/>
      <c r="O27" s="105"/>
      <c r="P27" s="105"/>
      <c r="Q27" s="107"/>
    </row>
    <row r="28" spans="1:17">
      <c r="A28" s="143"/>
      <c r="B28" s="121">
        <v>6</v>
      </c>
      <c r="C28" s="135" t="s">
        <v>28</v>
      </c>
      <c r="D28" s="112">
        <v>1.1140000000000001</v>
      </c>
      <c r="E28" s="121" t="s">
        <v>87</v>
      </c>
      <c r="F28" s="112">
        <v>1.1020000000000001</v>
      </c>
      <c r="G28" s="122">
        <v>4</v>
      </c>
      <c r="H28" s="122">
        <v>4</v>
      </c>
      <c r="I28" s="4" t="s">
        <v>7</v>
      </c>
      <c r="J28" s="105">
        <v>50</v>
      </c>
      <c r="K28" s="105">
        <v>26</v>
      </c>
      <c r="L28" s="105">
        <v>22</v>
      </c>
      <c r="M28" s="57">
        <f t="shared" si="0"/>
        <v>48</v>
      </c>
      <c r="N28" s="105">
        <f>SUM(K28:K29)</f>
        <v>81</v>
      </c>
      <c r="O28" s="105">
        <f>SUM(L28:L29)</f>
        <v>68</v>
      </c>
      <c r="P28" s="105">
        <f>SUM(J28:J29)</f>
        <v>150</v>
      </c>
      <c r="Q28" s="107"/>
    </row>
    <row r="29" spans="1:17" ht="17" thickBot="1">
      <c r="A29" s="144"/>
      <c r="B29" s="123"/>
      <c r="C29" s="136"/>
      <c r="D29" s="106"/>
      <c r="E29" s="120"/>
      <c r="F29" s="106"/>
      <c r="G29" s="123"/>
      <c r="H29" s="123"/>
      <c r="I29" s="21"/>
      <c r="J29" s="106">
        <v>100</v>
      </c>
      <c r="K29" s="106">
        <v>55</v>
      </c>
      <c r="L29" s="106">
        <v>46</v>
      </c>
      <c r="M29" s="59">
        <f t="shared" si="0"/>
        <v>101</v>
      </c>
      <c r="N29" s="106"/>
      <c r="O29" s="106"/>
      <c r="P29" s="106"/>
      <c r="Q29" s="108"/>
    </row>
    <row r="30" spans="1:17">
      <c r="A30" s="145">
        <v>16</v>
      </c>
      <c r="B30" s="121">
        <v>1</v>
      </c>
      <c r="C30" s="135" t="s">
        <v>28</v>
      </c>
      <c r="D30" s="112">
        <v>1.1140000000000001</v>
      </c>
      <c r="E30" s="124" t="s">
        <v>88</v>
      </c>
      <c r="F30" s="105">
        <v>1.05</v>
      </c>
      <c r="G30" s="121">
        <v>4</v>
      </c>
      <c r="H30" s="121">
        <v>4</v>
      </c>
      <c r="I30" s="4" t="s">
        <v>7</v>
      </c>
      <c r="J30" s="105">
        <v>50</v>
      </c>
      <c r="K30" s="105">
        <v>11</v>
      </c>
      <c r="L30" s="105">
        <v>8</v>
      </c>
      <c r="M30" s="57">
        <f t="shared" si="0"/>
        <v>19</v>
      </c>
      <c r="N30" s="105">
        <f>SUM(K30:K31)</f>
        <v>41</v>
      </c>
      <c r="O30" s="105">
        <f>SUM(L30:L31)</f>
        <v>39</v>
      </c>
      <c r="P30" s="105">
        <f>SUM(J30:J31)</f>
        <v>150</v>
      </c>
      <c r="Q30" s="95" t="s">
        <v>91</v>
      </c>
    </row>
    <row r="31" spans="1:17" ht="17" thickBot="1">
      <c r="A31" s="117"/>
      <c r="B31" s="120"/>
      <c r="C31" s="136"/>
      <c r="D31" s="104"/>
      <c r="E31" s="125"/>
      <c r="F31" s="104"/>
      <c r="G31" s="120"/>
      <c r="H31" s="120"/>
      <c r="I31" s="16"/>
      <c r="J31" s="104">
        <v>100</v>
      </c>
      <c r="K31" s="104">
        <v>30</v>
      </c>
      <c r="L31" s="104">
        <v>31</v>
      </c>
      <c r="M31" s="58">
        <f t="shared" si="0"/>
        <v>61</v>
      </c>
      <c r="N31" s="105"/>
      <c r="O31" s="105"/>
      <c r="P31" s="105"/>
      <c r="Q31" s="95" t="s">
        <v>163</v>
      </c>
    </row>
    <row r="32" spans="1:17">
      <c r="A32" s="117"/>
      <c r="B32" s="121">
        <v>2</v>
      </c>
      <c r="C32" s="135" t="s">
        <v>28</v>
      </c>
      <c r="D32" s="112">
        <v>1.1140000000000001</v>
      </c>
      <c r="E32" s="124" t="s">
        <v>88</v>
      </c>
      <c r="F32" s="105">
        <v>1.05</v>
      </c>
      <c r="G32" s="121">
        <v>4</v>
      </c>
      <c r="H32" s="121">
        <v>4</v>
      </c>
      <c r="I32" s="4" t="s">
        <v>7</v>
      </c>
      <c r="J32" s="105">
        <v>50</v>
      </c>
      <c r="K32" s="105">
        <v>26</v>
      </c>
      <c r="L32" s="105">
        <v>26</v>
      </c>
      <c r="M32" s="57">
        <f t="shared" si="0"/>
        <v>52</v>
      </c>
      <c r="N32" s="105">
        <f>SUM(K32:K33)</f>
        <v>77</v>
      </c>
      <c r="O32" s="105">
        <f>SUM(L32:L33)</f>
        <v>74</v>
      </c>
      <c r="P32" s="105">
        <f>SUM(J32:J33)</f>
        <v>150</v>
      </c>
      <c r="Q32" s="107"/>
    </row>
    <row r="33" spans="1:19" ht="17" thickBot="1">
      <c r="A33" s="117"/>
      <c r="B33" s="120"/>
      <c r="C33" s="136"/>
      <c r="D33" s="104"/>
      <c r="E33" s="125"/>
      <c r="F33" s="104"/>
      <c r="G33" s="120"/>
      <c r="H33" s="120"/>
      <c r="I33" s="16"/>
      <c r="J33" s="104">
        <v>100</v>
      </c>
      <c r="K33" s="104">
        <v>51</v>
      </c>
      <c r="L33" s="104">
        <v>48</v>
      </c>
      <c r="M33" s="58">
        <f t="shared" si="0"/>
        <v>99</v>
      </c>
      <c r="N33" s="105"/>
      <c r="O33" s="105"/>
      <c r="P33" s="105"/>
      <c r="Q33" s="107"/>
    </row>
    <row r="34" spans="1:19">
      <c r="A34" s="117"/>
      <c r="B34" s="121">
        <v>3</v>
      </c>
      <c r="C34" s="135" t="s">
        <v>28</v>
      </c>
      <c r="D34" s="112">
        <v>1.1140000000000001</v>
      </c>
      <c r="E34" s="124" t="s">
        <v>88</v>
      </c>
      <c r="F34" s="112">
        <v>1.05</v>
      </c>
      <c r="G34" s="122">
        <v>4</v>
      </c>
      <c r="H34" s="122">
        <v>4</v>
      </c>
      <c r="I34" s="4" t="s">
        <v>7</v>
      </c>
      <c r="J34" s="105">
        <v>50</v>
      </c>
      <c r="K34" s="105">
        <v>17</v>
      </c>
      <c r="L34" s="105">
        <v>15</v>
      </c>
      <c r="M34" s="57">
        <f t="shared" si="0"/>
        <v>32</v>
      </c>
      <c r="N34" s="105">
        <f>SUM(K34:K35)</f>
        <v>54</v>
      </c>
      <c r="O34" s="105">
        <f>SUM(L34:L35)</f>
        <v>48</v>
      </c>
      <c r="P34" s="105">
        <f>SUM(J34:J35)</f>
        <v>150</v>
      </c>
      <c r="Q34" s="107"/>
    </row>
    <row r="35" spans="1:19" ht="17" thickBot="1">
      <c r="A35" s="117"/>
      <c r="B35" s="147"/>
      <c r="C35" s="148"/>
      <c r="D35" s="109"/>
      <c r="E35" s="149"/>
      <c r="F35" s="109"/>
      <c r="G35" s="147"/>
      <c r="H35" s="147"/>
      <c r="I35" s="110"/>
      <c r="J35" s="109">
        <v>100</v>
      </c>
      <c r="K35" s="109">
        <v>37</v>
      </c>
      <c r="L35" s="109">
        <v>33</v>
      </c>
      <c r="M35" s="59">
        <f t="shared" si="0"/>
        <v>70</v>
      </c>
      <c r="N35" s="105"/>
      <c r="O35" s="105"/>
      <c r="P35" s="105"/>
      <c r="Q35" s="107"/>
    </row>
    <row r="36" spans="1:19">
      <c r="A36" s="143"/>
      <c r="B36" s="121">
        <v>4</v>
      </c>
      <c r="C36" s="146" t="s">
        <v>28</v>
      </c>
      <c r="D36" s="112">
        <v>1.1140000000000001</v>
      </c>
      <c r="E36" s="124" t="s">
        <v>88</v>
      </c>
      <c r="F36" s="112">
        <v>1.05</v>
      </c>
      <c r="G36" s="121">
        <v>4</v>
      </c>
      <c r="H36" s="121">
        <v>4</v>
      </c>
      <c r="I36" s="4" t="s">
        <v>7</v>
      </c>
      <c r="J36" s="105">
        <v>50</v>
      </c>
      <c r="K36" s="105">
        <v>23</v>
      </c>
      <c r="L36" s="105">
        <v>20</v>
      </c>
      <c r="M36" s="57">
        <f t="shared" ref="M36:M41" si="1">SUM(K36:L36)</f>
        <v>43</v>
      </c>
      <c r="N36" s="105">
        <f>SUM(K36:K37)</f>
        <v>72</v>
      </c>
      <c r="O36" s="105">
        <f>SUM(L36:L37)</f>
        <v>64</v>
      </c>
      <c r="P36" s="105">
        <f>SUM(J36:J37)</f>
        <v>150</v>
      </c>
      <c r="Q36" s="95"/>
    </row>
    <row r="37" spans="1:19" ht="17" thickBot="1">
      <c r="A37" s="143"/>
      <c r="B37" s="120"/>
      <c r="C37" s="136"/>
      <c r="D37" s="104"/>
      <c r="E37" s="125"/>
      <c r="F37" s="104"/>
      <c r="G37" s="120"/>
      <c r="H37" s="120"/>
      <c r="I37" s="16"/>
      <c r="J37" s="104">
        <v>100</v>
      </c>
      <c r="K37" s="104">
        <v>49</v>
      </c>
      <c r="L37" s="104">
        <v>44</v>
      </c>
      <c r="M37" s="58">
        <f t="shared" si="1"/>
        <v>93</v>
      </c>
      <c r="N37" s="105"/>
      <c r="O37" s="105"/>
      <c r="P37" s="105"/>
      <c r="Q37" s="96"/>
    </row>
    <row r="38" spans="1:19">
      <c r="A38" s="143"/>
      <c r="B38" s="121">
        <v>5</v>
      </c>
      <c r="C38" s="135" t="s">
        <v>28</v>
      </c>
      <c r="D38" s="112">
        <v>1.1140000000000001</v>
      </c>
      <c r="E38" s="124" t="s">
        <v>88</v>
      </c>
      <c r="F38" s="112">
        <v>1.05</v>
      </c>
      <c r="G38" s="121">
        <v>4</v>
      </c>
      <c r="H38" s="121">
        <v>4</v>
      </c>
      <c r="I38" s="4" t="s">
        <v>7</v>
      </c>
      <c r="J38" s="105">
        <v>50</v>
      </c>
      <c r="K38" s="105">
        <v>19</v>
      </c>
      <c r="L38" s="105">
        <v>18</v>
      </c>
      <c r="M38" s="57">
        <f t="shared" si="1"/>
        <v>37</v>
      </c>
      <c r="N38" s="105">
        <f>SUM(K38:K39)</f>
        <v>64</v>
      </c>
      <c r="O38" s="105">
        <f>SUM(L38:L39)</f>
        <v>59</v>
      </c>
      <c r="P38" s="105">
        <f>SUM(J38:J39)</f>
        <v>150</v>
      </c>
      <c r="Q38" s="95"/>
    </row>
    <row r="39" spans="1:19" ht="17" thickBot="1">
      <c r="A39" s="143"/>
      <c r="B39" s="120"/>
      <c r="C39" s="136"/>
      <c r="D39" s="104"/>
      <c r="E39" s="125"/>
      <c r="F39" s="104"/>
      <c r="G39" s="120"/>
      <c r="H39" s="120"/>
      <c r="I39" s="16"/>
      <c r="J39" s="104">
        <v>100</v>
      </c>
      <c r="K39" s="104">
        <v>45</v>
      </c>
      <c r="L39" s="104">
        <v>41</v>
      </c>
      <c r="M39" s="58">
        <f t="shared" si="1"/>
        <v>86</v>
      </c>
      <c r="N39" s="105"/>
      <c r="O39" s="105"/>
      <c r="P39" s="105"/>
      <c r="Q39" s="107"/>
    </row>
    <row r="40" spans="1:19">
      <c r="A40" s="143"/>
      <c r="B40" s="121">
        <v>6</v>
      </c>
      <c r="C40" s="135" t="s">
        <v>28</v>
      </c>
      <c r="D40" s="112">
        <v>1.1140000000000001</v>
      </c>
      <c r="E40" s="124" t="s">
        <v>88</v>
      </c>
      <c r="F40" s="112">
        <v>1.05</v>
      </c>
      <c r="G40" s="122">
        <v>4</v>
      </c>
      <c r="H40" s="122">
        <v>4</v>
      </c>
      <c r="I40" s="4" t="s">
        <v>7</v>
      </c>
      <c r="J40" s="105">
        <v>50</v>
      </c>
      <c r="K40" s="105">
        <v>27</v>
      </c>
      <c r="L40" s="105">
        <v>29</v>
      </c>
      <c r="M40" s="57">
        <f t="shared" si="1"/>
        <v>56</v>
      </c>
      <c r="N40" s="105">
        <f>SUM(K40:K41)</f>
        <v>93</v>
      </c>
      <c r="O40" s="105">
        <f>SUM(L40:L41)</f>
        <v>91</v>
      </c>
      <c r="P40" s="105">
        <f>SUM(J40:J41)</f>
        <v>150</v>
      </c>
      <c r="Q40" s="107"/>
    </row>
    <row r="41" spans="1:19" ht="17" thickBot="1">
      <c r="A41" s="144"/>
      <c r="B41" s="123"/>
      <c r="C41" s="136"/>
      <c r="D41" s="106"/>
      <c r="E41" s="125"/>
      <c r="F41" s="106"/>
      <c r="G41" s="123"/>
      <c r="H41" s="123"/>
      <c r="I41" s="21"/>
      <c r="J41" s="106">
        <v>100</v>
      </c>
      <c r="K41" s="106">
        <v>66</v>
      </c>
      <c r="L41" s="106">
        <v>62</v>
      </c>
      <c r="M41" s="59">
        <f t="shared" si="1"/>
        <v>128</v>
      </c>
      <c r="N41" s="106"/>
      <c r="O41" s="106"/>
      <c r="P41" s="106"/>
      <c r="Q41" s="108"/>
    </row>
    <row r="42" spans="1:19">
      <c r="L42" s="2"/>
      <c r="M42" s="65" t="s">
        <v>157</v>
      </c>
      <c r="N42" s="2" t="s">
        <v>40</v>
      </c>
      <c r="O42" s="2"/>
      <c r="P42" s="2"/>
      <c r="Q42" s="2"/>
      <c r="R42" s="2"/>
      <c r="S42" s="2"/>
    </row>
    <row r="43" spans="1:19">
      <c r="L43" s="2"/>
      <c r="M43" s="2"/>
      <c r="N43" s="2"/>
      <c r="O43" s="2"/>
      <c r="P43" s="2"/>
      <c r="Q43" s="2"/>
      <c r="R43" s="2"/>
      <c r="S43" s="2"/>
    </row>
    <row r="44" spans="1:19">
      <c r="L44" s="2"/>
      <c r="M44" s="2"/>
      <c r="N44" s="2"/>
      <c r="O44" s="2"/>
      <c r="P44" s="2"/>
      <c r="Q44" s="2"/>
      <c r="R44" s="2"/>
      <c r="S44" s="2"/>
    </row>
  </sheetData>
  <mergeCells count="93">
    <mergeCell ref="B6:B7"/>
    <mergeCell ref="C6:C7"/>
    <mergeCell ref="E6:E7"/>
    <mergeCell ref="G6:G7"/>
    <mergeCell ref="H6:H7"/>
    <mergeCell ref="H8:H9"/>
    <mergeCell ref="B10:B11"/>
    <mergeCell ref="C10:C11"/>
    <mergeCell ref="E10:E11"/>
    <mergeCell ref="G10:G11"/>
    <mergeCell ref="H10:H11"/>
    <mergeCell ref="B8:B9"/>
    <mergeCell ref="C8:C9"/>
    <mergeCell ref="E8:E9"/>
    <mergeCell ref="G8:G9"/>
    <mergeCell ref="B12:B13"/>
    <mergeCell ref="C12:C13"/>
    <mergeCell ref="E12:E13"/>
    <mergeCell ref="G12:G13"/>
    <mergeCell ref="H12:H13"/>
    <mergeCell ref="H14:H15"/>
    <mergeCell ref="B16:B17"/>
    <mergeCell ref="C16:C17"/>
    <mergeCell ref="E16:E17"/>
    <mergeCell ref="G16:G17"/>
    <mergeCell ref="H16:H17"/>
    <mergeCell ref="B14:B15"/>
    <mergeCell ref="C14:C15"/>
    <mergeCell ref="E14:E15"/>
    <mergeCell ref="G14:G15"/>
    <mergeCell ref="B18:B19"/>
    <mergeCell ref="C18:C19"/>
    <mergeCell ref="E18:E19"/>
    <mergeCell ref="G18:G19"/>
    <mergeCell ref="H18:H19"/>
    <mergeCell ref="H20:H21"/>
    <mergeCell ref="B22:B23"/>
    <mergeCell ref="C22:C23"/>
    <mergeCell ref="E22:E23"/>
    <mergeCell ref="G22:G23"/>
    <mergeCell ref="H22:H23"/>
    <mergeCell ref="B20:B21"/>
    <mergeCell ref="C20:C21"/>
    <mergeCell ref="E20:E21"/>
    <mergeCell ref="G20:G21"/>
    <mergeCell ref="B24:B25"/>
    <mergeCell ref="C24:C25"/>
    <mergeCell ref="E24:E25"/>
    <mergeCell ref="G24:G25"/>
    <mergeCell ref="H24:H25"/>
    <mergeCell ref="H26:H27"/>
    <mergeCell ref="B28:B29"/>
    <mergeCell ref="C28:C29"/>
    <mergeCell ref="E28:E29"/>
    <mergeCell ref="G28:G29"/>
    <mergeCell ref="H28:H29"/>
    <mergeCell ref="B26:B27"/>
    <mergeCell ref="C26:C27"/>
    <mergeCell ref="E26:E27"/>
    <mergeCell ref="G26:G27"/>
    <mergeCell ref="B30:B31"/>
    <mergeCell ref="C30:C31"/>
    <mergeCell ref="E30:E31"/>
    <mergeCell ref="G30:G31"/>
    <mergeCell ref="H30:H31"/>
    <mergeCell ref="E38:E39"/>
    <mergeCell ref="G38:G39"/>
    <mergeCell ref="H32:H33"/>
    <mergeCell ref="B34:B35"/>
    <mergeCell ref="C34:C35"/>
    <mergeCell ref="E34:E35"/>
    <mergeCell ref="G34:G35"/>
    <mergeCell ref="H34:H35"/>
    <mergeCell ref="B32:B33"/>
    <mergeCell ref="C32:C33"/>
    <mergeCell ref="E32:E33"/>
    <mergeCell ref="G32:G33"/>
    <mergeCell ref="A6:A17"/>
    <mergeCell ref="A18:A29"/>
    <mergeCell ref="A30:A41"/>
    <mergeCell ref="H38:H39"/>
    <mergeCell ref="B40:B41"/>
    <mergeCell ref="C40:C41"/>
    <mergeCell ref="E40:E41"/>
    <mergeCell ref="G40:G41"/>
    <mergeCell ref="H40:H41"/>
    <mergeCell ref="B36:B37"/>
    <mergeCell ref="C36:C37"/>
    <mergeCell ref="E36:E37"/>
    <mergeCell ref="G36:G37"/>
    <mergeCell ref="H36:H37"/>
    <mergeCell ref="B38:B39"/>
    <mergeCell ref="C38:C3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N92"/>
  <sheetViews>
    <sheetView zoomScale="110" zoomScaleNormal="110" zoomScalePageLayoutView="110" workbookViewId="0"/>
  </sheetViews>
  <sheetFormatPr baseColWidth="10" defaultRowHeight="16"/>
  <cols>
    <col min="1" max="1" width="13.5" style="1" customWidth="1"/>
    <col min="2" max="3" width="9.1640625" style="1" customWidth="1"/>
    <col min="4" max="4" width="9" style="1" customWidth="1"/>
    <col min="5" max="5" width="10.83203125" style="32"/>
    <col min="6" max="6" width="8.33203125" style="1" customWidth="1"/>
    <col min="7" max="7" width="8.6640625" style="1" customWidth="1"/>
    <col min="8" max="9" width="10.83203125" style="1"/>
    <col min="10" max="13" width="9.1640625" style="1" customWidth="1"/>
    <col min="14" max="14" width="99.5" style="1" customWidth="1"/>
    <col min="15" max="16384" width="10.83203125" style="32"/>
  </cols>
  <sheetData>
    <row r="1" spans="1:14" s="1" customFormat="1">
      <c r="A1" s="87" t="s">
        <v>158</v>
      </c>
    </row>
    <row r="2" spans="1:14" s="1" customFormat="1">
      <c r="A2" s="87" t="s">
        <v>107</v>
      </c>
    </row>
    <row r="3" spans="1:14" s="1" customFormat="1"/>
    <row r="4" spans="1:14" s="1" customFormat="1">
      <c r="A4" s="88" t="s">
        <v>90</v>
      </c>
    </row>
    <row r="5" spans="1:14" ht="52" thickBot="1">
      <c r="A5" s="7" t="s">
        <v>13</v>
      </c>
      <c r="B5" s="7" t="s">
        <v>5</v>
      </c>
      <c r="C5" s="7" t="s">
        <v>3</v>
      </c>
      <c r="D5" s="7" t="s">
        <v>4</v>
      </c>
      <c r="E5" s="7" t="s">
        <v>6</v>
      </c>
      <c r="F5" s="7" t="s">
        <v>108</v>
      </c>
      <c r="G5" s="7" t="s">
        <v>11</v>
      </c>
      <c r="H5" s="7" t="s">
        <v>8</v>
      </c>
      <c r="I5" s="7" t="s">
        <v>9</v>
      </c>
      <c r="J5" s="7" t="s">
        <v>10</v>
      </c>
      <c r="K5" s="7" t="s">
        <v>37</v>
      </c>
      <c r="L5" s="7" t="s">
        <v>38</v>
      </c>
      <c r="M5" s="7" t="s">
        <v>39</v>
      </c>
      <c r="N5" s="7" t="s">
        <v>0</v>
      </c>
    </row>
    <row r="6" spans="1:14" ht="17" thickTop="1">
      <c r="A6" s="142">
        <v>1</v>
      </c>
      <c r="B6" s="119">
        <v>1</v>
      </c>
      <c r="C6" s="121" t="s">
        <v>28</v>
      </c>
      <c r="D6" s="121" t="s">
        <v>83</v>
      </c>
      <c r="E6" s="12">
        <v>0.66300000000000003</v>
      </c>
      <c r="F6" s="4" t="s">
        <v>12</v>
      </c>
      <c r="G6" s="12">
        <v>25</v>
      </c>
      <c r="H6" s="12">
        <v>51</v>
      </c>
      <c r="I6" s="9">
        <v>4</v>
      </c>
      <c r="J6" s="57">
        <f>SUM(H6:I6)</f>
        <v>55</v>
      </c>
      <c r="K6" s="47">
        <f>SUM(H6:H7)</f>
        <v>135</v>
      </c>
      <c r="L6" s="47">
        <f>SUM(I6:I7)</f>
        <v>8</v>
      </c>
      <c r="M6" s="47">
        <f>SUM(G6:G7)</f>
        <v>75</v>
      </c>
      <c r="N6" s="95" t="s">
        <v>109</v>
      </c>
    </row>
    <row r="7" spans="1:14" ht="17" thickBot="1">
      <c r="A7" s="117"/>
      <c r="B7" s="150"/>
      <c r="C7" s="150"/>
      <c r="D7" s="123"/>
      <c r="E7" s="10"/>
      <c r="F7" s="4"/>
      <c r="G7" s="10">
        <v>50</v>
      </c>
      <c r="H7" s="10">
        <v>84</v>
      </c>
      <c r="I7" s="10">
        <v>4</v>
      </c>
      <c r="J7" s="66">
        <f t="shared" ref="J7:J70" si="0">SUM(H7:I7)</f>
        <v>88</v>
      </c>
      <c r="K7" s="47"/>
      <c r="L7" s="47"/>
      <c r="M7" s="47"/>
      <c r="N7" s="95" t="s">
        <v>111</v>
      </c>
    </row>
    <row r="8" spans="1:14">
      <c r="A8" s="117"/>
      <c r="B8" s="122">
        <v>2</v>
      </c>
      <c r="C8" s="121" t="s">
        <v>28</v>
      </c>
      <c r="D8" s="121" t="s">
        <v>83</v>
      </c>
      <c r="E8" s="12">
        <v>0.66800000000000004</v>
      </c>
      <c r="F8" s="4" t="s">
        <v>12</v>
      </c>
      <c r="G8" s="12">
        <v>25</v>
      </c>
      <c r="H8" s="12">
        <v>39</v>
      </c>
      <c r="I8" s="11">
        <v>3</v>
      </c>
      <c r="J8" s="57">
        <f t="shared" si="0"/>
        <v>42</v>
      </c>
      <c r="K8" s="47">
        <f>SUM(H8:H9)</f>
        <v>133</v>
      </c>
      <c r="L8" s="47">
        <f>SUM(I8:I9)</f>
        <v>16</v>
      </c>
      <c r="M8" s="47">
        <f>SUM(G8:G9)</f>
        <v>75</v>
      </c>
      <c r="N8" s="84"/>
    </row>
    <row r="9" spans="1:14" ht="17" thickBot="1">
      <c r="A9" s="117"/>
      <c r="B9" s="150"/>
      <c r="C9" s="150"/>
      <c r="D9" s="123"/>
      <c r="E9" s="10"/>
      <c r="F9" s="4"/>
      <c r="G9" s="10">
        <v>50</v>
      </c>
      <c r="H9" s="10">
        <v>94</v>
      </c>
      <c r="I9" s="10">
        <v>13</v>
      </c>
      <c r="J9" s="66">
        <f t="shared" si="0"/>
        <v>107</v>
      </c>
      <c r="K9" s="47"/>
      <c r="L9" s="47"/>
      <c r="M9" s="47"/>
      <c r="N9" s="84"/>
    </row>
    <row r="10" spans="1:14">
      <c r="A10" s="117"/>
      <c r="B10" s="122">
        <v>3</v>
      </c>
      <c r="C10" s="121" t="s">
        <v>28</v>
      </c>
      <c r="D10" s="121" t="s">
        <v>83</v>
      </c>
      <c r="E10" s="12">
        <v>0.63500000000000001</v>
      </c>
      <c r="F10" s="4" t="s">
        <v>12</v>
      </c>
      <c r="G10" s="12">
        <v>25</v>
      </c>
      <c r="H10" s="12">
        <v>46</v>
      </c>
      <c r="I10" s="12">
        <v>3</v>
      </c>
      <c r="J10" s="57">
        <f t="shared" si="0"/>
        <v>49</v>
      </c>
      <c r="K10" s="47">
        <f>SUM(H10:H11)</f>
        <v>115</v>
      </c>
      <c r="L10" s="47">
        <f>SUM(I10:I11)</f>
        <v>9</v>
      </c>
      <c r="M10" s="47">
        <f>SUM(G10:G11)</f>
        <v>75</v>
      </c>
      <c r="N10" s="84"/>
    </row>
    <row r="11" spans="1:14" ht="17" thickBot="1">
      <c r="A11" s="118"/>
      <c r="B11" s="123"/>
      <c r="C11" s="150"/>
      <c r="D11" s="123"/>
      <c r="E11" s="22"/>
      <c r="F11" s="21"/>
      <c r="G11" s="22">
        <v>50</v>
      </c>
      <c r="H11" s="22">
        <v>69</v>
      </c>
      <c r="I11" s="22">
        <v>6</v>
      </c>
      <c r="J11" s="59">
        <f t="shared" si="0"/>
        <v>75</v>
      </c>
      <c r="K11" s="46"/>
      <c r="L11" s="46"/>
      <c r="M11" s="46"/>
      <c r="N11" s="85"/>
    </row>
    <row r="12" spans="1:14">
      <c r="A12" s="117">
        <v>2</v>
      </c>
      <c r="B12" s="121">
        <v>1</v>
      </c>
      <c r="C12" s="121" t="s">
        <v>28</v>
      </c>
      <c r="D12" s="121" t="s">
        <v>84</v>
      </c>
      <c r="E12" s="12">
        <v>0.67200000000000004</v>
      </c>
      <c r="F12" s="4" t="s">
        <v>12</v>
      </c>
      <c r="G12" s="12">
        <v>25</v>
      </c>
      <c r="H12" s="12">
        <v>30</v>
      </c>
      <c r="I12" s="12">
        <v>5</v>
      </c>
      <c r="J12" s="57">
        <f t="shared" si="0"/>
        <v>35</v>
      </c>
      <c r="K12" s="47">
        <f>SUM(H12:H13)</f>
        <v>124</v>
      </c>
      <c r="L12" s="47">
        <f>SUM(I12:I13)</f>
        <v>19</v>
      </c>
      <c r="M12" s="47">
        <f>SUM(G12:G13)</f>
        <v>75</v>
      </c>
      <c r="N12" s="95" t="s">
        <v>109</v>
      </c>
    </row>
    <row r="13" spans="1:14" ht="17" thickBot="1">
      <c r="A13" s="117"/>
      <c r="B13" s="150"/>
      <c r="C13" s="150"/>
      <c r="D13" s="123"/>
      <c r="E13" s="10"/>
      <c r="F13" s="4"/>
      <c r="G13" s="10">
        <v>50</v>
      </c>
      <c r="H13" s="10">
        <v>94</v>
      </c>
      <c r="I13" s="10">
        <v>14</v>
      </c>
      <c r="J13" s="66">
        <f t="shared" si="0"/>
        <v>108</v>
      </c>
      <c r="K13" s="47"/>
      <c r="L13" s="47"/>
      <c r="M13" s="47"/>
      <c r="N13" s="95" t="s">
        <v>112</v>
      </c>
    </row>
    <row r="14" spans="1:14">
      <c r="A14" s="117"/>
      <c r="B14" s="122">
        <v>2</v>
      </c>
      <c r="C14" s="121" t="s">
        <v>28</v>
      </c>
      <c r="D14" s="121" t="s">
        <v>84</v>
      </c>
      <c r="E14" s="12">
        <v>0.67700000000000005</v>
      </c>
      <c r="F14" s="4" t="s">
        <v>12</v>
      </c>
      <c r="G14" s="12">
        <v>25</v>
      </c>
      <c r="H14" s="12">
        <v>33</v>
      </c>
      <c r="I14" s="11">
        <v>1</v>
      </c>
      <c r="J14" s="57">
        <f t="shared" si="0"/>
        <v>34</v>
      </c>
      <c r="K14" s="47">
        <f>SUM(H14:H15)</f>
        <v>100</v>
      </c>
      <c r="L14" s="47">
        <f>SUM(I14:I15)</f>
        <v>11</v>
      </c>
      <c r="M14" s="47">
        <f>SUM(G14:G15)</f>
        <v>75</v>
      </c>
      <c r="N14" s="84"/>
    </row>
    <row r="15" spans="1:14" ht="17" thickBot="1">
      <c r="A15" s="117"/>
      <c r="B15" s="150"/>
      <c r="C15" s="150"/>
      <c r="D15" s="123"/>
      <c r="E15" s="10"/>
      <c r="F15" s="4"/>
      <c r="G15" s="10">
        <v>50</v>
      </c>
      <c r="H15" s="10">
        <v>67</v>
      </c>
      <c r="I15" s="10">
        <v>10</v>
      </c>
      <c r="J15" s="66">
        <f t="shared" si="0"/>
        <v>77</v>
      </c>
      <c r="K15" s="47"/>
      <c r="L15" s="47"/>
      <c r="M15" s="47"/>
      <c r="N15" s="84"/>
    </row>
    <row r="16" spans="1:14">
      <c r="A16" s="117"/>
      <c r="B16" s="121">
        <v>3</v>
      </c>
      <c r="C16" s="121" t="s">
        <v>28</v>
      </c>
      <c r="D16" s="121" t="s">
        <v>84</v>
      </c>
      <c r="E16" s="12">
        <v>0.67</v>
      </c>
      <c r="F16" s="4" t="s">
        <v>12</v>
      </c>
      <c r="G16" s="12">
        <v>25</v>
      </c>
      <c r="H16" s="12">
        <v>38</v>
      </c>
      <c r="I16" s="12">
        <v>4</v>
      </c>
      <c r="J16" s="57">
        <f t="shared" si="0"/>
        <v>42</v>
      </c>
      <c r="K16" s="47">
        <f>SUM(H16:H17)</f>
        <v>114</v>
      </c>
      <c r="L16" s="47">
        <f>SUM(I16:I17)</f>
        <v>13</v>
      </c>
      <c r="M16" s="47">
        <f>SUM(G16:G17)</f>
        <v>75</v>
      </c>
      <c r="N16" s="84"/>
    </row>
    <row r="17" spans="1:14" ht="17" thickBot="1">
      <c r="A17" s="118"/>
      <c r="B17" s="123"/>
      <c r="C17" s="150"/>
      <c r="D17" s="123"/>
      <c r="E17" s="22"/>
      <c r="F17" s="21"/>
      <c r="G17" s="22">
        <v>50</v>
      </c>
      <c r="H17" s="22">
        <v>76</v>
      </c>
      <c r="I17" s="22">
        <v>9</v>
      </c>
      <c r="J17" s="59">
        <f t="shared" si="0"/>
        <v>85</v>
      </c>
      <c r="K17" s="46"/>
      <c r="L17" s="46"/>
      <c r="M17" s="46"/>
      <c r="N17" s="85"/>
    </row>
    <row r="18" spans="1:14">
      <c r="A18" s="117">
        <v>3</v>
      </c>
      <c r="B18" s="122">
        <v>1</v>
      </c>
      <c r="C18" s="121" t="s">
        <v>83</v>
      </c>
      <c r="D18" s="121" t="s">
        <v>85</v>
      </c>
      <c r="E18" s="12">
        <v>0.67100000000000004</v>
      </c>
      <c r="F18" s="4" t="s">
        <v>12</v>
      </c>
      <c r="G18" s="12">
        <v>25</v>
      </c>
      <c r="H18" s="12">
        <v>2</v>
      </c>
      <c r="I18" s="12">
        <v>36</v>
      </c>
      <c r="J18" s="57">
        <f t="shared" si="0"/>
        <v>38</v>
      </c>
      <c r="K18" s="47">
        <f>SUM(H18:H19)</f>
        <v>13</v>
      </c>
      <c r="L18" s="47">
        <f>SUM(I18:I19)</f>
        <v>122</v>
      </c>
      <c r="M18" s="47">
        <f>SUM(G18:G19)</f>
        <v>75</v>
      </c>
      <c r="N18" s="95" t="s">
        <v>109</v>
      </c>
    </row>
    <row r="19" spans="1:14" ht="17" thickBot="1">
      <c r="A19" s="117"/>
      <c r="B19" s="150"/>
      <c r="C19" s="123"/>
      <c r="D19" s="123"/>
      <c r="E19" s="10"/>
      <c r="F19" s="4"/>
      <c r="G19" s="10">
        <v>50</v>
      </c>
      <c r="H19" s="10">
        <v>11</v>
      </c>
      <c r="I19" s="10">
        <v>86</v>
      </c>
      <c r="J19" s="66">
        <f t="shared" si="0"/>
        <v>97</v>
      </c>
      <c r="K19" s="47"/>
      <c r="L19" s="47"/>
      <c r="M19" s="47"/>
      <c r="N19" s="97" t="s">
        <v>114</v>
      </c>
    </row>
    <row r="20" spans="1:14">
      <c r="A20" s="117"/>
      <c r="B20" s="122">
        <v>2</v>
      </c>
      <c r="C20" s="121" t="s">
        <v>83</v>
      </c>
      <c r="D20" s="121" t="s">
        <v>85</v>
      </c>
      <c r="E20" s="12">
        <v>0.60099999999999998</v>
      </c>
      <c r="F20" s="4" t="s">
        <v>12</v>
      </c>
      <c r="G20" s="12">
        <v>25</v>
      </c>
      <c r="H20" s="12">
        <v>5</v>
      </c>
      <c r="I20" s="11">
        <v>62</v>
      </c>
      <c r="J20" s="57">
        <f t="shared" si="0"/>
        <v>67</v>
      </c>
      <c r="K20" s="47">
        <f>SUM(H20:H21)</f>
        <v>14</v>
      </c>
      <c r="L20" s="47">
        <f>SUM(I20:I21)</f>
        <v>129</v>
      </c>
      <c r="M20" s="47">
        <f>SUM(G20:G21)</f>
        <v>75</v>
      </c>
      <c r="N20" s="84"/>
    </row>
    <row r="21" spans="1:14" ht="17" thickBot="1">
      <c r="A21" s="117"/>
      <c r="B21" s="150"/>
      <c r="C21" s="123"/>
      <c r="D21" s="123"/>
      <c r="E21" s="10"/>
      <c r="F21" s="4"/>
      <c r="G21" s="10">
        <v>50</v>
      </c>
      <c r="H21" s="10">
        <v>9</v>
      </c>
      <c r="I21" s="10">
        <v>67</v>
      </c>
      <c r="J21" s="66">
        <f t="shared" si="0"/>
        <v>76</v>
      </c>
      <c r="K21" s="47"/>
      <c r="L21" s="47"/>
      <c r="M21" s="47"/>
      <c r="N21" s="84"/>
    </row>
    <row r="22" spans="1:14">
      <c r="A22" s="117"/>
      <c r="B22" s="121">
        <v>3</v>
      </c>
      <c r="C22" s="121" t="s">
        <v>83</v>
      </c>
      <c r="D22" s="121" t="s">
        <v>85</v>
      </c>
      <c r="E22" s="12">
        <v>0.58499999999999996</v>
      </c>
      <c r="F22" s="4" t="s">
        <v>12</v>
      </c>
      <c r="G22" s="12">
        <v>25</v>
      </c>
      <c r="H22" s="12">
        <v>5</v>
      </c>
      <c r="I22" s="12">
        <v>59</v>
      </c>
      <c r="J22" s="57">
        <f t="shared" si="0"/>
        <v>64</v>
      </c>
      <c r="K22" s="47">
        <f>SUM(H22:H23)</f>
        <v>13</v>
      </c>
      <c r="L22" s="47">
        <f>SUM(I22:I23)</f>
        <v>106</v>
      </c>
      <c r="M22" s="47">
        <f>SUM(G22:G23)</f>
        <v>75</v>
      </c>
      <c r="N22" s="84"/>
    </row>
    <row r="23" spans="1:14" ht="17" thickBot="1">
      <c r="A23" s="118"/>
      <c r="B23" s="123"/>
      <c r="C23" s="123"/>
      <c r="D23" s="123"/>
      <c r="E23" s="22"/>
      <c r="F23" s="21"/>
      <c r="G23" s="22">
        <v>50</v>
      </c>
      <c r="H23" s="22">
        <v>8</v>
      </c>
      <c r="I23" s="22">
        <v>47</v>
      </c>
      <c r="J23" s="59">
        <f t="shared" si="0"/>
        <v>55</v>
      </c>
      <c r="K23" s="46"/>
      <c r="L23" s="46"/>
      <c r="M23" s="46"/>
      <c r="N23" s="85"/>
    </row>
    <row r="24" spans="1:14" ht="15" customHeight="1">
      <c r="A24" s="117">
        <v>4</v>
      </c>
      <c r="B24" s="122">
        <v>1</v>
      </c>
      <c r="C24" s="121" t="s">
        <v>83</v>
      </c>
      <c r="D24" s="124" t="s">
        <v>86</v>
      </c>
      <c r="E24" s="12">
        <v>0.55700000000000005</v>
      </c>
      <c r="F24" s="4" t="s">
        <v>12</v>
      </c>
      <c r="G24" s="12">
        <v>25</v>
      </c>
      <c r="H24" s="12">
        <v>11</v>
      </c>
      <c r="I24" s="12">
        <v>69</v>
      </c>
      <c r="J24" s="57">
        <f t="shared" si="0"/>
        <v>80</v>
      </c>
      <c r="K24" s="47">
        <f>SUM(H24:H25)</f>
        <v>20</v>
      </c>
      <c r="L24" s="47">
        <f>SUM(I24:I25)</f>
        <v>131</v>
      </c>
      <c r="M24" s="47">
        <f>SUM(G24:G25)</f>
        <v>75</v>
      </c>
      <c r="N24" s="95" t="s">
        <v>109</v>
      </c>
    </row>
    <row r="25" spans="1:14" ht="17" thickBot="1">
      <c r="A25" s="117"/>
      <c r="B25" s="150"/>
      <c r="C25" s="123"/>
      <c r="D25" s="153"/>
      <c r="E25" s="10"/>
      <c r="F25" s="4"/>
      <c r="G25" s="10">
        <v>50</v>
      </c>
      <c r="H25" s="10">
        <v>9</v>
      </c>
      <c r="I25" s="10">
        <v>62</v>
      </c>
      <c r="J25" s="66">
        <f t="shared" si="0"/>
        <v>71</v>
      </c>
      <c r="K25" s="47"/>
      <c r="L25" s="47"/>
      <c r="M25" s="47"/>
      <c r="N25" s="97" t="s">
        <v>113</v>
      </c>
    </row>
    <row r="26" spans="1:14" ht="15" customHeight="1">
      <c r="A26" s="117"/>
      <c r="B26" s="122">
        <v>2</v>
      </c>
      <c r="C26" s="121" t="s">
        <v>83</v>
      </c>
      <c r="D26" s="124" t="s">
        <v>86</v>
      </c>
      <c r="E26" s="12">
        <v>0.55500000000000005</v>
      </c>
      <c r="F26" s="4" t="s">
        <v>12</v>
      </c>
      <c r="G26" s="12">
        <v>25</v>
      </c>
      <c r="H26" s="12">
        <v>15</v>
      </c>
      <c r="I26" s="11">
        <v>71</v>
      </c>
      <c r="J26" s="57">
        <f t="shared" si="0"/>
        <v>86</v>
      </c>
      <c r="K26" s="47">
        <f>SUM(H26:H27)</f>
        <v>18</v>
      </c>
      <c r="L26" s="47">
        <f>SUM(I26:I27)</f>
        <v>126</v>
      </c>
      <c r="M26" s="47">
        <f>SUM(G26:G27)</f>
        <v>75</v>
      </c>
      <c r="N26" s="94"/>
    </row>
    <row r="27" spans="1:14" ht="17" thickBot="1">
      <c r="A27" s="117"/>
      <c r="B27" s="150"/>
      <c r="C27" s="123"/>
      <c r="D27" s="153"/>
      <c r="E27" s="10"/>
      <c r="F27" s="4"/>
      <c r="G27" s="10">
        <v>50</v>
      </c>
      <c r="H27" s="10">
        <v>3</v>
      </c>
      <c r="I27" s="10">
        <v>55</v>
      </c>
      <c r="J27" s="66">
        <f t="shared" si="0"/>
        <v>58</v>
      </c>
      <c r="K27" s="47"/>
      <c r="L27" s="47"/>
      <c r="M27" s="47"/>
      <c r="N27" s="84"/>
    </row>
    <row r="28" spans="1:14">
      <c r="A28" s="117"/>
      <c r="B28" s="121">
        <v>3</v>
      </c>
      <c r="C28" s="121" t="s">
        <v>83</v>
      </c>
      <c r="D28" s="124" t="s">
        <v>86</v>
      </c>
      <c r="E28" s="12">
        <v>0.67700000000000005</v>
      </c>
      <c r="F28" s="4" t="s">
        <v>12</v>
      </c>
      <c r="G28" s="12">
        <v>25</v>
      </c>
      <c r="H28" s="12">
        <v>7</v>
      </c>
      <c r="I28" s="12">
        <v>70</v>
      </c>
      <c r="J28" s="57">
        <f t="shared" si="0"/>
        <v>77</v>
      </c>
      <c r="K28" s="47">
        <f>SUM(H28:H29)</f>
        <v>16</v>
      </c>
      <c r="L28" s="47">
        <f>SUM(I28:I29)</f>
        <v>123</v>
      </c>
      <c r="M28" s="47">
        <f>SUM(G28:G29)</f>
        <v>75</v>
      </c>
      <c r="N28" s="84"/>
    </row>
    <row r="29" spans="1:14" ht="17" thickBot="1">
      <c r="A29" s="118"/>
      <c r="B29" s="123"/>
      <c r="C29" s="123"/>
      <c r="D29" s="153"/>
      <c r="E29" s="22"/>
      <c r="F29" s="21"/>
      <c r="G29" s="22">
        <v>50</v>
      </c>
      <c r="H29" s="22">
        <v>9</v>
      </c>
      <c r="I29" s="22">
        <v>53</v>
      </c>
      <c r="J29" s="59">
        <f t="shared" si="0"/>
        <v>62</v>
      </c>
      <c r="K29" s="46"/>
      <c r="L29" s="46"/>
      <c r="M29" s="46"/>
      <c r="N29" s="85"/>
    </row>
    <row r="30" spans="1:14">
      <c r="A30" s="117">
        <v>5</v>
      </c>
      <c r="B30" s="122">
        <v>1</v>
      </c>
      <c r="C30" s="121" t="s">
        <v>83</v>
      </c>
      <c r="D30" s="121" t="s">
        <v>87</v>
      </c>
      <c r="E30" s="12">
        <v>0.60399999999999998</v>
      </c>
      <c r="F30" s="4" t="s">
        <v>12</v>
      </c>
      <c r="G30" s="12">
        <v>25</v>
      </c>
      <c r="H30" s="12">
        <v>7</v>
      </c>
      <c r="I30" s="12">
        <v>38</v>
      </c>
      <c r="J30" s="57">
        <f t="shared" si="0"/>
        <v>45</v>
      </c>
      <c r="K30" s="47">
        <f>SUM(H30:H31)</f>
        <v>14</v>
      </c>
      <c r="L30" s="47">
        <f>SUM(I30:I31)</f>
        <v>87</v>
      </c>
      <c r="M30" s="47">
        <f>SUM(G30:G31)</f>
        <v>75</v>
      </c>
      <c r="N30" s="95" t="s">
        <v>109</v>
      </c>
    </row>
    <row r="31" spans="1:14" ht="17" thickBot="1">
      <c r="A31" s="117"/>
      <c r="B31" s="150"/>
      <c r="C31" s="123"/>
      <c r="D31" s="123"/>
      <c r="E31" s="10"/>
      <c r="F31" s="4"/>
      <c r="G31" s="10">
        <v>50</v>
      </c>
      <c r="H31" s="10">
        <v>7</v>
      </c>
      <c r="I31" s="10">
        <v>49</v>
      </c>
      <c r="J31" s="66">
        <f t="shared" si="0"/>
        <v>56</v>
      </c>
      <c r="K31" s="47"/>
      <c r="L31" s="47"/>
      <c r="M31" s="47"/>
      <c r="N31" s="97" t="s">
        <v>115</v>
      </c>
    </row>
    <row r="32" spans="1:14">
      <c r="A32" s="117"/>
      <c r="B32" s="122">
        <v>2</v>
      </c>
      <c r="C32" s="121" t="s">
        <v>83</v>
      </c>
      <c r="D32" s="121" t="s">
        <v>87</v>
      </c>
      <c r="E32" s="12">
        <v>0.68400000000000005</v>
      </c>
      <c r="F32" s="4" t="s">
        <v>12</v>
      </c>
      <c r="G32" s="12">
        <v>25</v>
      </c>
      <c r="H32" s="12">
        <v>4</v>
      </c>
      <c r="I32" s="11">
        <v>58</v>
      </c>
      <c r="J32" s="57">
        <f t="shared" si="0"/>
        <v>62</v>
      </c>
      <c r="K32" s="47">
        <f>SUM(H32:H33)</f>
        <v>13</v>
      </c>
      <c r="L32" s="47">
        <f>SUM(I32:I33)</f>
        <v>122</v>
      </c>
      <c r="M32" s="47">
        <f>SUM(G32:G33)</f>
        <v>75</v>
      </c>
      <c r="N32" s="84"/>
    </row>
    <row r="33" spans="1:14" ht="17" thickBot="1">
      <c r="A33" s="117"/>
      <c r="B33" s="150"/>
      <c r="C33" s="123"/>
      <c r="D33" s="123"/>
      <c r="E33" s="10"/>
      <c r="F33" s="4"/>
      <c r="G33" s="10">
        <v>50</v>
      </c>
      <c r="H33" s="10">
        <v>9</v>
      </c>
      <c r="I33" s="10">
        <v>64</v>
      </c>
      <c r="J33" s="66">
        <f t="shared" si="0"/>
        <v>73</v>
      </c>
      <c r="K33" s="47"/>
      <c r="L33" s="47"/>
      <c r="M33" s="47"/>
      <c r="N33" s="84"/>
    </row>
    <row r="34" spans="1:14">
      <c r="A34" s="117"/>
      <c r="B34" s="121">
        <v>3</v>
      </c>
      <c r="C34" s="121" t="s">
        <v>83</v>
      </c>
      <c r="D34" s="121" t="s">
        <v>87</v>
      </c>
      <c r="E34" s="12">
        <v>0.68899999999999995</v>
      </c>
      <c r="F34" s="4" t="s">
        <v>12</v>
      </c>
      <c r="G34" s="12">
        <v>25</v>
      </c>
      <c r="H34" s="12">
        <v>10</v>
      </c>
      <c r="I34" s="12">
        <v>93</v>
      </c>
      <c r="J34" s="57">
        <f t="shared" si="0"/>
        <v>103</v>
      </c>
      <c r="K34" s="47">
        <f>SUM(H34:H35)</f>
        <v>13</v>
      </c>
      <c r="L34" s="47">
        <f>SUM(I34:I35)</f>
        <v>150</v>
      </c>
      <c r="M34" s="47">
        <f>SUM(G34:G35)</f>
        <v>75</v>
      </c>
      <c r="N34" s="84"/>
    </row>
    <row r="35" spans="1:14" ht="17" thickBot="1">
      <c r="A35" s="118"/>
      <c r="B35" s="123"/>
      <c r="C35" s="123"/>
      <c r="D35" s="123"/>
      <c r="E35" s="22"/>
      <c r="F35" s="21"/>
      <c r="G35" s="22">
        <v>50</v>
      </c>
      <c r="H35" s="22">
        <v>3</v>
      </c>
      <c r="I35" s="22">
        <v>57</v>
      </c>
      <c r="J35" s="59">
        <f t="shared" si="0"/>
        <v>60</v>
      </c>
      <c r="K35" s="46"/>
      <c r="L35" s="46"/>
      <c r="M35" s="46"/>
      <c r="N35" s="85"/>
    </row>
    <row r="36" spans="1:14">
      <c r="A36" s="117">
        <v>6</v>
      </c>
      <c r="B36" s="122">
        <v>1</v>
      </c>
      <c r="C36" s="121" t="s">
        <v>84</v>
      </c>
      <c r="D36" s="121" t="s">
        <v>88</v>
      </c>
      <c r="E36" s="12">
        <v>0.65500000000000003</v>
      </c>
      <c r="F36" s="4" t="s">
        <v>12</v>
      </c>
      <c r="G36" s="12">
        <v>25</v>
      </c>
      <c r="H36" s="12">
        <v>6</v>
      </c>
      <c r="I36" s="12">
        <v>65</v>
      </c>
      <c r="J36" s="57">
        <f t="shared" si="0"/>
        <v>71</v>
      </c>
      <c r="K36" s="47">
        <f>SUM(H36:H37)</f>
        <v>10</v>
      </c>
      <c r="L36" s="47">
        <f>SUM(I36:I37)</f>
        <v>121</v>
      </c>
      <c r="M36" s="47">
        <f>SUM(G36:G37)</f>
        <v>75</v>
      </c>
      <c r="N36" s="95" t="s">
        <v>109</v>
      </c>
    </row>
    <row r="37" spans="1:14" ht="17" thickBot="1">
      <c r="A37" s="117"/>
      <c r="B37" s="150"/>
      <c r="C37" s="123"/>
      <c r="D37" s="123"/>
      <c r="E37" s="10"/>
      <c r="F37" s="4"/>
      <c r="G37" s="10">
        <v>50</v>
      </c>
      <c r="H37" s="10">
        <v>4</v>
      </c>
      <c r="I37" s="10">
        <v>56</v>
      </c>
      <c r="J37" s="66">
        <f t="shared" si="0"/>
        <v>60</v>
      </c>
      <c r="K37" s="47"/>
      <c r="L37" s="47"/>
      <c r="M37" s="47"/>
      <c r="N37" s="97" t="s">
        <v>116</v>
      </c>
    </row>
    <row r="38" spans="1:14">
      <c r="A38" s="117"/>
      <c r="B38" s="122">
        <v>2</v>
      </c>
      <c r="C38" s="121" t="s">
        <v>84</v>
      </c>
      <c r="D38" s="121" t="s">
        <v>88</v>
      </c>
      <c r="E38" s="12">
        <v>0.57999999999999996</v>
      </c>
      <c r="F38" s="4" t="s">
        <v>12</v>
      </c>
      <c r="G38" s="12">
        <v>25</v>
      </c>
      <c r="H38" s="12">
        <v>7</v>
      </c>
      <c r="I38" s="11">
        <v>46</v>
      </c>
      <c r="J38" s="57">
        <f t="shared" si="0"/>
        <v>53</v>
      </c>
      <c r="K38" s="47">
        <f>SUM(H38:H39)</f>
        <v>8</v>
      </c>
      <c r="L38" s="47">
        <f>SUM(I38:I39)</f>
        <v>84</v>
      </c>
      <c r="M38" s="47">
        <f>SUM(G38:G39)</f>
        <v>75</v>
      </c>
      <c r="N38" s="84"/>
    </row>
    <row r="39" spans="1:14" ht="17" thickBot="1">
      <c r="A39" s="117"/>
      <c r="B39" s="150"/>
      <c r="C39" s="123"/>
      <c r="D39" s="123"/>
      <c r="E39" s="10"/>
      <c r="F39" s="4"/>
      <c r="G39" s="10">
        <v>50</v>
      </c>
      <c r="H39" s="10">
        <v>1</v>
      </c>
      <c r="I39" s="10">
        <v>38</v>
      </c>
      <c r="J39" s="66">
        <f t="shared" si="0"/>
        <v>39</v>
      </c>
      <c r="K39" s="47"/>
      <c r="L39" s="47"/>
      <c r="M39" s="47"/>
      <c r="N39" s="84"/>
    </row>
    <row r="40" spans="1:14">
      <c r="A40" s="117"/>
      <c r="B40" s="121">
        <v>3</v>
      </c>
      <c r="C40" s="121" t="s">
        <v>84</v>
      </c>
      <c r="D40" s="121" t="s">
        <v>88</v>
      </c>
      <c r="E40" s="12">
        <v>0.56299999999999994</v>
      </c>
      <c r="F40" s="4" t="s">
        <v>12</v>
      </c>
      <c r="G40" s="12">
        <v>25</v>
      </c>
      <c r="H40" s="12">
        <v>8</v>
      </c>
      <c r="I40" s="12">
        <v>52</v>
      </c>
      <c r="J40" s="57">
        <f t="shared" si="0"/>
        <v>60</v>
      </c>
      <c r="K40" s="47">
        <f>SUM(H40:H41)</f>
        <v>14</v>
      </c>
      <c r="L40" s="47">
        <f>SUM(I40:I41)</f>
        <v>114</v>
      </c>
      <c r="M40" s="47">
        <f>SUM(G40:G41)</f>
        <v>75</v>
      </c>
      <c r="N40" s="84"/>
    </row>
    <row r="41" spans="1:14" ht="17" thickBot="1">
      <c r="A41" s="118"/>
      <c r="B41" s="123"/>
      <c r="C41" s="123"/>
      <c r="D41" s="123"/>
      <c r="E41" s="22"/>
      <c r="F41" s="21"/>
      <c r="G41" s="22">
        <v>50</v>
      </c>
      <c r="H41" s="22">
        <v>6</v>
      </c>
      <c r="I41" s="22">
        <v>62</v>
      </c>
      <c r="J41" s="59">
        <f t="shared" si="0"/>
        <v>68</v>
      </c>
      <c r="K41" s="46"/>
      <c r="L41" s="46"/>
      <c r="M41" s="46"/>
      <c r="N41" s="85"/>
    </row>
    <row r="42" spans="1:14">
      <c r="A42" s="117">
        <v>7</v>
      </c>
      <c r="B42" s="122">
        <v>1</v>
      </c>
      <c r="C42" s="121" t="s">
        <v>84</v>
      </c>
      <c r="D42" s="121" t="s">
        <v>89</v>
      </c>
      <c r="E42" s="12">
        <v>0.60499999999999998</v>
      </c>
      <c r="F42" s="4" t="s">
        <v>12</v>
      </c>
      <c r="G42" s="12">
        <v>25</v>
      </c>
      <c r="H42" s="12">
        <v>1</v>
      </c>
      <c r="I42" s="12">
        <v>45</v>
      </c>
      <c r="J42" s="57">
        <f t="shared" si="0"/>
        <v>46</v>
      </c>
      <c r="K42" s="47">
        <f>SUM(H42:H43)</f>
        <v>12</v>
      </c>
      <c r="L42" s="47">
        <f>SUM(I42:I43)</f>
        <v>144</v>
      </c>
      <c r="M42" s="47">
        <f>SUM(G42:G43)</f>
        <v>75</v>
      </c>
      <c r="N42" s="95" t="s">
        <v>109</v>
      </c>
    </row>
    <row r="43" spans="1:14" ht="17" thickBot="1">
      <c r="A43" s="117"/>
      <c r="B43" s="150"/>
      <c r="C43" s="123"/>
      <c r="D43" s="123"/>
      <c r="E43" s="10"/>
      <c r="F43" s="4"/>
      <c r="G43" s="10">
        <v>50</v>
      </c>
      <c r="H43" s="10">
        <v>11</v>
      </c>
      <c r="I43" s="10">
        <v>99</v>
      </c>
      <c r="J43" s="66">
        <f t="shared" si="0"/>
        <v>110</v>
      </c>
      <c r="K43" s="47"/>
      <c r="L43" s="47"/>
      <c r="M43" s="47"/>
      <c r="N43" s="97" t="s">
        <v>116</v>
      </c>
    </row>
    <row r="44" spans="1:14">
      <c r="A44" s="117"/>
      <c r="B44" s="122">
        <v>2</v>
      </c>
      <c r="C44" s="121" t="s">
        <v>84</v>
      </c>
      <c r="D44" s="121" t="s">
        <v>89</v>
      </c>
      <c r="E44" s="12">
        <v>0.59899999999999998</v>
      </c>
      <c r="F44" s="4" t="s">
        <v>12</v>
      </c>
      <c r="G44" s="12">
        <v>25</v>
      </c>
      <c r="H44" s="12">
        <v>1</v>
      </c>
      <c r="I44" s="11">
        <v>51</v>
      </c>
      <c r="J44" s="57">
        <f t="shared" si="0"/>
        <v>52</v>
      </c>
      <c r="K44" s="47">
        <f>SUM(H44:H45)</f>
        <v>9</v>
      </c>
      <c r="L44" s="47">
        <f>SUM(I44:I45)</f>
        <v>117</v>
      </c>
      <c r="M44" s="47">
        <f>SUM(G44:G45)</f>
        <v>75</v>
      </c>
      <c r="N44" s="84"/>
    </row>
    <row r="45" spans="1:14" ht="17" thickBot="1">
      <c r="A45" s="117"/>
      <c r="B45" s="150"/>
      <c r="C45" s="123"/>
      <c r="D45" s="123"/>
      <c r="E45" s="10"/>
      <c r="F45" s="4"/>
      <c r="G45" s="10">
        <v>50</v>
      </c>
      <c r="H45" s="10">
        <v>8</v>
      </c>
      <c r="I45" s="10">
        <v>66</v>
      </c>
      <c r="J45" s="66">
        <f t="shared" si="0"/>
        <v>74</v>
      </c>
      <c r="K45" s="47"/>
      <c r="L45" s="47"/>
      <c r="M45" s="47"/>
      <c r="N45" s="84"/>
    </row>
    <row r="46" spans="1:14">
      <c r="A46" s="117"/>
      <c r="B46" s="121">
        <v>3</v>
      </c>
      <c r="C46" s="121" t="s">
        <v>84</v>
      </c>
      <c r="D46" s="121" t="s">
        <v>89</v>
      </c>
      <c r="E46" s="12">
        <v>0.59299999999999997</v>
      </c>
      <c r="F46" s="4" t="s">
        <v>12</v>
      </c>
      <c r="G46" s="12">
        <v>25</v>
      </c>
      <c r="H46" s="12">
        <v>7</v>
      </c>
      <c r="I46" s="12">
        <v>70</v>
      </c>
      <c r="J46" s="57">
        <f t="shared" si="0"/>
        <v>77</v>
      </c>
      <c r="K46" s="47">
        <f>SUM(H46:H47)</f>
        <v>19</v>
      </c>
      <c r="L46" s="47">
        <f>SUM(I46:I47)</f>
        <v>157</v>
      </c>
      <c r="M46" s="47">
        <f>SUM(G46:G47)</f>
        <v>75</v>
      </c>
      <c r="N46" s="84"/>
    </row>
    <row r="47" spans="1:14" ht="17" thickBot="1">
      <c r="A47" s="118"/>
      <c r="B47" s="123"/>
      <c r="C47" s="123"/>
      <c r="D47" s="123"/>
      <c r="E47" s="22"/>
      <c r="F47" s="21"/>
      <c r="G47" s="22">
        <v>50</v>
      </c>
      <c r="H47" s="22">
        <v>12</v>
      </c>
      <c r="I47" s="22">
        <v>87</v>
      </c>
      <c r="J47" s="59">
        <f t="shared" si="0"/>
        <v>99</v>
      </c>
      <c r="K47" s="46"/>
      <c r="L47" s="46"/>
      <c r="M47" s="46"/>
      <c r="N47" s="85"/>
    </row>
    <row r="48" spans="1:14">
      <c r="A48" s="117">
        <v>8</v>
      </c>
      <c r="B48" s="122">
        <v>1</v>
      </c>
      <c r="C48" s="121" t="s">
        <v>28</v>
      </c>
      <c r="D48" s="121" t="s">
        <v>85</v>
      </c>
      <c r="E48" s="12">
        <v>0.59399999999999997</v>
      </c>
      <c r="F48" s="4" t="s">
        <v>12</v>
      </c>
      <c r="G48" s="12">
        <v>25</v>
      </c>
      <c r="H48" s="12">
        <v>28</v>
      </c>
      <c r="I48" s="12">
        <v>15</v>
      </c>
      <c r="J48" s="57">
        <f t="shared" si="0"/>
        <v>43</v>
      </c>
      <c r="K48" s="47">
        <f>SUM(H48:H49)</f>
        <v>67</v>
      </c>
      <c r="L48" s="47">
        <f>SUM(I48:I49)</f>
        <v>49</v>
      </c>
      <c r="M48" s="47">
        <f>SUM(G48:G49)</f>
        <v>75</v>
      </c>
      <c r="N48" s="95" t="s">
        <v>109</v>
      </c>
    </row>
    <row r="49" spans="1:14" ht="17" thickBot="1">
      <c r="A49" s="117"/>
      <c r="B49" s="150"/>
      <c r="C49" s="150"/>
      <c r="D49" s="123"/>
      <c r="E49" s="10"/>
      <c r="F49" s="4"/>
      <c r="G49" s="10">
        <v>50</v>
      </c>
      <c r="H49" s="10">
        <v>39</v>
      </c>
      <c r="I49" s="10">
        <v>34</v>
      </c>
      <c r="J49" s="66">
        <f t="shared" si="0"/>
        <v>73</v>
      </c>
      <c r="K49" s="47"/>
      <c r="L49" s="47"/>
      <c r="M49" s="47"/>
      <c r="N49" s="97" t="s">
        <v>117</v>
      </c>
    </row>
    <row r="50" spans="1:14">
      <c r="A50" s="117"/>
      <c r="B50" s="122">
        <v>2</v>
      </c>
      <c r="C50" s="121" t="s">
        <v>28</v>
      </c>
      <c r="D50" s="121" t="s">
        <v>85</v>
      </c>
      <c r="E50" s="12">
        <v>0.59599999999999997</v>
      </c>
      <c r="F50" s="4" t="s">
        <v>12</v>
      </c>
      <c r="G50" s="12">
        <v>25</v>
      </c>
      <c r="H50" s="12">
        <v>18</v>
      </c>
      <c r="I50" s="11">
        <v>17</v>
      </c>
      <c r="J50" s="57">
        <f t="shared" si="0"/>
        <v>35</v>
      </c>
      <c r="K50" s="47">
        <f>SUM(H50:H51)</f>
        <v>53</v>
      </c>
      <c r="L50" s="47">
        <f>SUM(I50:I51)</f>
        <v>59</v>
      </c>
      <c r="M50" s="47">
        <f>SUM(G50:G51)</f>
        <v>75</v>
      </c>
      <c r="N50" s="84"/>
    </row>
    <row r="51" spans="1:14" ht="17" thickBot="1">
      <c r="A51" s="117"/>
      <c r="B51" s="150"/>
      <c r="C51" s="150"/>
      <c r="D51" s="123"/>
      <c r="E51" s="10"/>
      <c r="F51" s="4"/>
      <c r="G51" s="10">
        <v>50</v>
      </c>
      <c r="H51" s="10">
        <v>35</v>
      </c>
      <c r="I51" s="10">
        <v>42</v>
      </c>
      <c r="J51" s="66">
        <f t="shared" si="0"/>
        <v>77</v>
      </c>
      <c r="K51" s="47"/>
      <c r="L51" s="47"/>
      <c r="M51" s="47"/>
      <c r="N51" s="84"/>
    </row>
    <row r="52" spans="1:14">
      <c r="A52" s="117"/>
      <c r="B52" s="121">
        <v>3</v>
      </c>
      <c r="C52" s="121" t="s">
        <v>28</v>
      </c>
      <c r="D52" s="121" t="s">
        <v>85</v>
      </c>
      <c r="E52" s="12">
        <v>0.53900000000000003</v>
      </c>
      <c r="F52" s="4" t="s">
        <v>12</v>
      </c>
      <c r="G52" s="12">
        <v>25</v>
      </c>
      <c r="H52" s="12">
        <v>19</v>
      </c>
      <c r="I52" s="12">
        <v>17</v>
      </c>
      <c r="J52" s="57">
        <f t="shared" si="0"/>
        <v>36</v>
      </c>
      <c r="K52" s="47">
        <f>SUM(H52:H53)</f>
        <v>53</v>
      </c>
      <c r="L52" s="47">
        <f>SUM(I52:I53)</f>
        <v>68</v>
      </c>
      <c r="M52" s="47">
        <f>SUM(G52:G53)</f>
        <v>75</v>
      </c>
      <c r="N52" s="84"/>
    </row>
    <row r="53" spans="1:14" ht="17" thickBot="1">
      <c r="A53" s="118"/>
      <c r="B53" s="123"/>
      <c r="C53" s="150"/>
      <c r="D53" s="123"/>
      <c r="E53" s="22"/>
      <c r="F53" s="21"/>
      <c r="G53" s="22">
        <v>50</v>
      </c>
      <c r="H53" s="22">
        <v>34</v>
      </c>
      <c r="I53" s="22">
        <v>51</v>
      </c>
      <c r="J53" s="59">
        <f t="shared" si="0"/>
        <v>85</v>
      </c>
      <c r="K53" s="46"/>
      <c r="L53" s="46"/>
      <c r="M53" s="46"/>
      <c r="N53" s="85"/>
    </row>
    <row r="54" spans="1:14">
      <c r="A54" s="117">
        <v>9</v>
      </c>
      <c r="B54" s="122">
        <v>1</v>
      </c>
      <c r="C54" s="121" t="s">
        <v>28</v>
      </c>
      <c r="D54" s="121" t="s">
        <v>89</v>
      </c>
      <c r="E54" s="12">
        <v>0.61</v>
      </c>
      <c r="F54" s="4" t="s">
        <v>12</v>
      </c>
      <c r="G54" s="12">
        <v>25</v>
      </c>
      <c r="H54" s="12">
        <v>46</v>
      </c>
      <c r="I54" s="12">
        <v>14</v>
      </c>
      <c r="J54" s="57">
        <f t="shared" si="0"/>
        <v>60</v>
      </c>
      <c r="K54" s="47">
        <f>SUM(H54:H55)</f>
        <v>104</v>
      </c>
      <c r="L54" s="47">
        <f>SUM(I54:I55)</f>
        <v>46</v>
      </c>
      <c r="M54" s="47">
        <f>SUM(G54:G55)</f>
        <v>75</v>
      </c>
      <c r="N54" s="95" t="s">
        <v>109</v>
      </c>
    </row>
    <row r="55" spans="1:14" ht="17" thickBot="1">
      <c r="A55" s="117"/>
      <c r="B55" s="150"/>
      <c r="C55" s="150"/>
      <c r="D55" s="123"/>
      <c r="E55" s="10"/>
      <c r="F55" s="4"/>
      <c r="G55" s="10">
        <v>50</v>
      </c>
      <c r="H55" s="10">
        <v>58</v>
      </c>
      <c r="I55" s="10">
        <v>32</v>
      </c>
      <c r="J55" s="66">
        <f t="shared" si="0"/>
        <v>90</v>
      </c>
      <c r="K55" s="47"/>
      <c r="L55" s="47"/>
      <c r="M55" s="47"/>
      <c r="N55" s="97" t="s">
        <v>101</v>
      </c>
    </row>
    <row r="56" spans="1:14">
      <c r="A56" s="117"/>
      <c r="B56" s="122">
        <v>2</v>
      </c>
      <c r="C56" s="121" t="s">
        <v>28</v>
      </c>
      <c r="D56" s="121" t="s">
        <v>89</v>
      </c>
      <c r="E56" s="12">
        <v>0.61499999999999999</v>
      </c>
      <c r="F56" s="4" t="s">
        <v>12</v>
      </c>
      <c r="G56" s="12">
        <v>25</v>
      </c>
      <c r="H56" s="12">
        <v>27</v>
      </c>
      <c r="I56" s="11">
        <v>18</v>
      </c>
      <c r="J56" s="57">
        <f t="shared" si="0"/>
        <v>45</v>
      </c>
      <c r="K56" s="47">
        <f>SUM(H56:H57)</f>
        <v>89</v>
      </c>
      <c r="L56" s="47">
        <f>SUM(I56:I57)</f>
        <v>60</v>
      </c>
      <c r="M56" s="47">
        <f>SUM(G56:G57)</f>
        <v>75</v>
      </c>
      <c r="N56" s="84"/>
    </row>
    <row r="57" spans="1:14" ht="17" thickBot="1">
      <c r="A57" s="117"/>
      <c r="B57" s="150"/>
      <c r="C57" s="150"/>
      <c r="D57" s="123"/>
      <c r="E57" s="10"/>
      <c r="F57" s="4"/>
      <c r="G57" s="10">
        <v>50</v>
      </c>
      <c r="H57" s="10">
        <v>62</v>
      </c>
      <c r="I57" s="10">
        <v>42</v>
      </c>
      <c r="J57" s="66">
        <f t="shared" si="0"/>
        <v>104</v>
      </c>
      <c r="K57" s="47"/>
      <c r="L57" s="47"/>
      <c r="M57" s="47"/>
      <c r="N57" s="84"/>
    </row>
    <row r="58" spans="1:14">
      <c r="A58" s="117"/>
      <c r="B58" s="121">
        <v>3</v>
      </c>
      <c r="C58" s="121" t="s">
        <v>28</v>
      </c>
      <c r="D58" s="121" t="s">
        <v>89</v>
      </c>
      <c r="E58" s="12">
        <v>0.57499999999999996</v>
      </c>
      <c r="F58" s="4" t="s">
        <v>12</v>
      </c>
      <c r="G58" s="12">
        <v>25</v>
      </c>
      <c r="H58" s="12">
        <v>40</v>
      </c>
      <c r="I58" s="12">
        <v>30</v>
      </c>
      <c r="J58" s="57">
        <f t="shared" si="0"/>
        <v>70</v>
      </c>
      <c r="K58" s="47">
        <f>SUM(H58:H59)</f>
        <v>102</v>
      </c>
      <c r="L58" s="47">
        <f>SUM(I58:I59)</f>
        <v>67</v>
      </c>
      <c r="M58" s="47">
        <f>SUM(G58:G59)</f>
        <v>75</v>
      </c>
      <c r="N58" s="84"/>
    </row>
    <row r="59" spans="1:14" ht="17" thickBot="1">
      <c r="A59" s="118"/>
      <c r="B59" s="123"/>
      <c r="C59" s="150"/>
      <c r="D59" s="123"/>
      <c r="E59" s="22"/>
      <c r="F59" s="21"/>
      <c r="G59" s="22">
        <v>50</v>
      </c>
      <c r="H59" s="22">
        <v>62</v>
      </c>
      <c r="I59" s="22">
        <v>37</v>
      </c>
      <c r="J59" s="59">
        <f t="shared" si="0"/>
        <v>99</v>
      </c>
      <c r="K59" s="46"/>
      <c r="L59" s="46"/>
      <c r="M59" s="46"/>
      <c r="N59" s="85"/>
    </row>
    <row r="60" spans="1:14">
      <c r="A60" s="127">
        <v>10</v>
      </c>
      <c r="B60" s="129">
        <v>1</v>
      </c>
      <c r="C60" s="129" t="s">
        <v>28</v>
      </c>
      <c r="D60" s="129" t="s">
        <v>83</v>
      </c>
      <c r="E60" s="15">
        <v>0.251</v>
      </c>
      <c r="F60" s="8" t="s">
        <v>12</v>
      </c>
      <c r="G60" s="15">
        <v>50</v>
      </c>
      <c r="H60" s="15">
        <v>75</v>
      </c>
      <c r="I60" s="15">
        <v>39</v>
      </c>
      <c r="J60" s="60">
        <f t="shared" si="0"/>
        <v>114</v>
      </c>
      <c r="K60" s="63">
        <f>SUM(H60:H61)</f>
        <v>226</v>
      </c>
      <c r="L60" s="63">
        <f>SUM(I60:I61)</f>
        <v>141</v>
      </c>
      <c r="M60" s="63">
        <f>SUM(G60:G61)</f>
        <v>150</v>
      </c>
      <c r="N60" s="99" t="s">
        <v>110</v>
      </c>
    </row>
    <row r="61" spans="1:14" ht="17" thickBot="1">
      <c r="A61" s="127"/>
      <c r="B61" s="151"/>
      <c r="C61" s="151"/>
      <c r="D61" s="151"/>
      <c r="E61" s="14"/>
      <c r="F61" s="5"/>
      <c r="G61" s="31">
        <v>100</v>
      </c>
      <c r="H61" s="14">
        <v>151</v>
      </c>
      <c r="I61" s="14">
        <v>102</v>
      </c>
      <c r="J61" s="67">
        <f t="shared" si="0"/>
        <v>253</v>
      </c>
      <c r="K61" s="63"/>
      <c r="L61" s="63"/>
      <c r="M61" s="63"/>
      <c r="N61" s="99" t="s">
        <v>92</v>
      </c>
    </row>
    <row r="62" spans="1:14">
      <c r="A62" s="127"/>
      <c r="B62" s="152">
        <v>2</v>
      </c>
      <c r="C62" s="129" t="s">
        <v>28</v>
      </c>
      <c r="D62" s="129" t="s">
        <v>83</v>
      </c>
      <c r="E62" s="15">
        <v>0.216</v>
      </c>
      <c r="F62" s="6" t="s">
        <v>12</v>
      </c>
      <c r="G62" s="15">
        <v>50</v>
      </c>
      <c r="H62" s="15">
        <v>54</v>
      </c>
      <c r="I62" s="13">
        <v>26</v>
      </c>
      <c r="J62" s="60">
        <f t="shared" si="0"/>
        <v>80</v>
      </c>
      <c r="K62" s="63">
        <f>SUM(H62:H63)</f>
        <v>205</v>
      </c>
      <c r="L62" s="63">
        <f>SUM(I62:I63)</f>
        <v>98</v>
      </c>
      <c r="M62" s="63">
        <f>SUM(G62:G63)</f>
        <v>150</v>
      </c>
      <c r="N62" s="86"/>
    </row>
    <row r="63" spans="1:14" ht="17" thickBot="1">
      <c r="A63" s="127"/>
      <c r="B63" s="151"/>
      <c r="C63" s="151"/>
      <c r="D63" s="151"/>
      <c r="E63" s="14"/>
      <c r="F63" s="5"/>
      <c r="G63" s="14">
        <v>100</v>
      </c>
      <c r="H63" s="14">
        <v>151</v>
      </c>
      <c r="I63" s="14">
        <v>72</v>
      </c>
      <c r="J63" s="67">
        <f t="shared" si="0"/>
        <v>223</v>
      </c>
      <c r="K63" s="63"/>
      <c r="L63" s="63"/>
      <c r="M63" s="63"/>
      <c r="N63" s="86"/>
    </row>
    <row r="64" spans="1:14">
      <c r="A64" s="127"/>
      <c r="B64" s="129">
        <v>3</v>
      </c>
      <c r="C64" s="129" t="s">
        <v>28</v>
      </c>
      <c r="D64" s="129" t="s">
        <v>83</v>
      </c>
      <c r="E64" s="15">
        <v>0.218</v>
      </c>
      <c r="F64" s="6" t="s">
        <v>12</v>
      </c>
      <c r="G64" s="15">
        <v>50</v>
      </c>
      <c r="H64" s="15">
        <v>58</v>
      </c>
      <c r="I64" s="15">
        <v>35</v>
      </c>
      <c r="J64" s="60">
        <f t="shared" si="0"/>
        <v>93</v>
      </c>
      <c r="K64" s="63">
        <f>SUM(H64:H65)</f>
        <v>147</v>
      </c>
      <c r="L64" s="63">
        <f>SUM(I64:I65)</f>
        <v>186</v>
      </c>
      <c r="M64" s="63">
        <f>SUM(G64:G65)</f>
        <v>150</v>
      </c>
      <c r="N64" s="86"/>
    </row>
    <row r="65" spans="1:14" ht="17" thickBot="1">
      <c r="A65" s="128"/>
      <c r="B65" s="134"/>
      <c r="C65" s="151"/>
      <c r="D65" s="151"/>
      <c r="E65" s="24"/>
      <c r="F65" s="23"/>
      <c r="G65" s="24">
        <v>100</v>
      </c>
      <c r="H65" s="24">
        <v>89</v>
      </c>
      <c r="I65" s="24">
        <v>151</v>
      </c>
      <c r="J65" s="62">
        <f t="shared" si="0"/>
        <v>240</v>
      </c>
      <c r="K65" s="64"/>
      <c r="L65" s="64"/>
      <c r="M65" s="64"/>
      <c r="N65" s="30"/>
    </row>
    <row r="66" spans="1:14">
      <c r="A66" s="127">
        <v>11</v>
      </c>
      <c r="B66" s="129">
        <v>1</v>
      </c>
      <c r="C66" s="129" t="s">
        <v>28</v>
      </c>
      <c r="D66" s="129" t="s">
        <v>84</v>
      </c>
      <c r="E66" s="15">
        <v>0.22800000000000001</v>
      </c>
      <c r="F66" s="8" t="s">
        <v>12</v>
      </c>
      <c r="G66" s="15">
        <v>50</v>
      </c>
      <c r="H66" s="15">
        <v>68</v>
      </c>
      <c r="I66" s="15">
        <v>40</v>
      </c>
      <c r="J66" s="60">
        <f t="shared" si="0"/>
        <v>108</v>
      </c>
      <c r="K66" s="63">
        <f>SUM(H66:H67)</f>
        <v>221</v>
      </c>
      <c r="L66" s="63">
        <f>SUM(I66:I67)</f>
        <v>105</v>
      </c>
      <c r="M66" s="63">
        <f>SUM(G66:G67)</f>
        <v>150</v>
      </c>
      <c r="N66" s="99" t="s">
        <v>110</v>
      </c>
    </row>
    <row r="67" spans="1:14" ht="17" thickBot="1">
      <c r="A67" s="127"/>
      <c r="B67" s="151"/>
      <c r="C67" s="151"/>
      <c r="D67" s="151"/>
      <c r="E67" s="14"/>
      <c r="F67" s="5"/>
      <c r="G67" s="14">
        <v>100</v>
      </c>
      <c r="H67" s="14">
        <v>153</v>
      </c>
      <c r="I67" s="14">
        <v>65</v>
      </c>
      <c r="J67" s="67">
        <f t="shared" si="0"/>
        <v>218</v>
      </c>
      <c r="K67" s="63"/>
      <c r="L67" s="63"/>
      <c r="M67" s="63"/>
      <c r="N67" s="99" t="s">
        <v>93</v>
      </c>
    </row>
    <row r="68" spans="1:14">
      <c r="A68" s="127"/>
      <c r="B68" s="152">
        <v>2</v>
      </c>
      <c r="C68" s="129" t="s">
        <v>28</v>
      </c>
      <c r="D68" s="129" t="s">
        <v>84</v>
      </c>
      <c r="E68" s="15">
        <v>0.2</v>
      </c>
      <c r="F68" s="6" t="s">
        <v>12</v>
      </c>
      <c r="G68" s="15">
        <v>50</v>
      </c>
      <c r="H68" s="15">
        <v>54</v>
      </c>
      <c r="I68" s="13">
        <v>28</v>
      </c>
      <c r="J68" s="60">
        <f t="shared" si="0"/>
        <v>82</v>
      </c>
      <c r="K68" s="63">
        <f>SUM(H68:H69)</f>
        <v>202</v>
      </c>
      <c r="L68" s="63">
        <f>SUM(I68:I69)</f>
        <v>96</v>
      </c>
      <c r="M68" s="63">
        <f>SUM(G68:G69)</f>
        <v>150</v>
      </c>
      <c r="N68" s="86"/>
    </row>
    <row r="69" spans="1:14" ht="17" thickBot="1">
      <c r="A69" s="127"/>
      <c r="B69" s="151"/>
      <c r="C69" s="151"/>
      <c r="D69" s="151"/>
      <c r="E69" s="14"/>
      <c r="F69" s="5"/>
      <c r="G69" s="14">
        <v>100</v>
      </c>
      <c r="H69" s="14">
        <v>148</v>
      </c>
      <c r="I69" s="14">
        <v>68</v>
      </c>
      <c r="J69" s="67">
        <f t="shared" si="0"/>
        <v>216</v>
      </c>
      <c r="K69" s="63"/>
      <c r="L69" s="63"/>
      <c r="M69" s="63"/>
      <c r="N69" s="86"/>
    </row>
    <row r="70" spans="1:14">
      <c r="A70" s="127"/>
      <c r="B70" s="129">
        <v>3</v>
      </c>
      <c r="C70" s="129" t="s">
        <v>28</v>
      </c>
      <c r="D70" s="129" t="s">
        <v>84</v>
      </c>
      <c r="E70" s="15">
        <v>0.252</v>
      </c>
      <c r="F70" s="6" t="s">
        <v>12</v>
      </c>
      <c r="G70" s="15">
        <v>50</v>
      </c>
      <c r="H70" s="15">
        <v>90</v>
      </c>
      <c r="I70" s="15">
        <v>50</v>
      </c>
      <c r="J70" s="60">
        <f t="shared" si="0"/>
        <v>140</v>
      </c>
      <c r="K70" s="63">
        <f>SUM(H70:H71)</f>
        <v>223</v>
      </c>
      <c r="L70" s="63">
        <f>SUM(I70:I71)</f>
        <v>142</v>
      </c>
      <c r="M70" s="63">
        <f>SUM(G70:G71)</f>
        <v>150</v>
      </c>
      <c r="N70" s="86"/>
    </row>
    <row r="71" spans="1:14" ht="17" thickBot="1">
      <c r="A71" s="128"/>
      <c r="B71" s="134"/>
      <c r="C71" s="151"/>
      <c r="D71" s="151"/>
      <c r="E71" s="24"/>
      <c r="F71" s="23"/>
      <c r="G71" s="24">
        <v>100</v>
      </c>
      <c r="H71" s="24">
        <v>133</v>
      </c>
      <c r="I71" s="24">
        <v>92</v>
      </c>
      <c r="J71" s="62">
        <f t="shared" ref="J71:J83" si="1">SUM(H71:I71)</f>
        <v>225</v>
      </c>
      <c r="K71" s="64"/>
      <c r="L71" s="64"/>
      <c r="M71" s="64"/>
      <c r="N71" s="30"/>
    </row>
    <row r="72" spans="1:14">
      <c r="A72" s="127">
        <v>12</v>
      </c>
      <c r="B72" s="129">
        <v>1</v>
      </c>
      <c r="C72" s="129" t="s">
        <v>28</v>
      </c>
      <c r="D72" s="129" t="s">
        <v>85</v>
      </c>
      <c r="E72" s="15">
        <v>0.24099999999999999</v>
      </c>
      <c r="F72" s="8" t="s">
        <v>12</v>
      </c>
      <c r="G72" s="15">
        <v>50</v>
      </c>
      <c r="H72" s="15">
        <v>60</v>
      </c>
      <c r="I72" s="15">
        <v>71</v>
      </c>
      <c r="J72" s="60">
        <f t="shared" si="1"/>
        <v>131</v>
      </c>
      <c r="K72" s="63">
        <f>SUM(H72:H73)</f>
        <v>165</v>
      </c>
      <c r="L72" s="63">
        <f>SUM(I72:I73)</f>
        <v>187</v>
      </c>
      <c r="M72" s="63">
        <f>SUM(G72:G73)</f>
        <v>150</v>
      </c>
      <c r="N72" s="99" t="s">
        <v>110</v>
      </c>
    </row>
    <row r="73" spans="1:14" ht="17" thickBot="1">
      <c r="A73" s="127"/>
      <c r="B73" s="151"/>
      <c r="C73" s="151"/>
      <c r="D73" s="151"/>
      <c r="E73" s="14"/>
      <c r="F73" s="5"/>
      <c r="G73" s="14">
        <v>100</v>
      </c>
      <c r="H73" s="14">
        <v>105</v>
      </c>
      <c r="I73" s="14">
        <v>116</v>
      </c>
      <c r="J73" s="67">
        <f t="shared" si="1"/>
        <v>221</v>
      </c>
      <c r="K73" s="63"/>
      <c r="L73" s="63"/>
      <c r="M73" s="63"/>
      <c r="N73" s="100" t="s">
        <v>102</v>
      </c>
    </row>
    <row r="74" spans="1:14">
      <c r="A74" s="127"/>
      <c r="B74" s="152">
        <v>2</v>
      </c>
      <c r="C74" s="129" t="s">
        <v>28</v>
      </c>
      <c r="D74" s="129" t="s">
        <v>85</v>
      </c>
      <c r="E74" s="15">
        <v>0.27200000000000002</v>
      </c>
      <c r="F74" s="6" t="s">
        <v>12</v>
      </c>
      <c r="G74" s="15">
        <v>50</v>
      </c>
      <c r="H74" s="15">
        <v>56</v>
      </c>
      <c r="I74" s="13">
        <v>38</v>
      </c>
      <c r="J74" s="60">
        <f t="shared" si="1"/>
        <v>94</v>
      </c>
      <c r="K74" s="63">
        <f>SUM(H74:H75)</f>
        <v>167</v>
      </c>
      <c r="L74" s="63">
        <f>SUM(I74:I75)</f>
        <v>146</v>
      </c>
      <c r="M74" s="63">
        <f>SUM(G74:G75)</f>
        <v>150</v>
      </c>
      <c r="N74" s="86"/>
    </row>
    <row r="75" spans="1:14" ht="17" thickBot="1">
      <c r="A75" s="127"/>
      <c r="B75" s="151"/>
      <c r="C75" s="151"/>
      <c r="D75" s="151"/>
      <c r="E75" s="14"/>
      <c r="F75" s="5"/>
      <c r="G75" s="14">
        <v>100</v>
      </c>
      <c r="H75" s="14">
        <v>111</v>
      </c>
      <c r="I75" s="14">
        <v>108</v>
      </c>
      <c r="J75" s="67">
        <f t="shared" si="1"/>
        <v>219</v>
      </c>
      <c r="K75" s="63"/>
      <c r="L75" s="63"/>
      <c r="M75" s="63"/>
      <c r="N75" s="86"/>
    </row>
    <row r="76" spans="1:14">
      <c r="A76" s="127"/>
      <c r="B76" s="129">
        <v>3</v>
      </c>
      <c r="C76" s="129" t="s">
        <v>28</v>
      </c>
      <c r="D76" s="129" t="s">
        <v>85</v>
      </c>
      <c r="E76" s="15">
        <v>0.27300000000000002</v>
      </c>
      <c r="F76" s="6" t="s">
        <v>12</v>
      </c>
      <c r="G76" s="15">
        <v>50</v>
      </c>
      <c r="H76" s="15">
        <v>69</v>
      </c>
      <c r="I76" s="15">
        <v>64</v>
      </c>
      <c r="J76" s="60">
        <f t="shared" si="1"/>
        <v>133</v>
      </c>
      <c r="K76" s="63">
        <f>SUM(H76:H77)</f>
        <v>185</v>
      </c>
      <c r="L76" s="63">
        <f>SUM(I76:I77)</f>
        <v>163</v>
      </c>
      <c r="M76" s="63">
        <f>SUM(G76:G77)</f>
        <v>150</v>
      </c>
      <c r="N76" s="86"/>
    </row>
    <row r="77" spans="1:14" ht="17" thickBot="1">
      <c r="A77" s="128"/>
      <c r="B77" s="134"/>
      <c r="C77" s="151"/>
      <c r="D77" s="151"/>
      <c r="E77" s="24"/>
      <c r="F77" s="23"/>
      <c r="G77" s="24">
        <v>100</v>
      </c>
      <c r="H77" s="24">
        <v>116</v>
      </c>
      <c r="I77" s="24">
        <v>99</v>
      </c>
      <c r="J77" s="62">
        <f t="shared" si="1"/>
        <v>215</v>
      </c>
      <c r="K77" s="64"/>
      <c r="L77" s="64"/>
      <c r="M77" s="64"/>
      <c r="N77" s="30"/>
    </row>
    <row r="78" spans="1:14">
      <c r="A78" s="127">
        <v>13</v>
      </c>
      <c r="B78" s="129">
        <v>1</v>
      </c>
      <c r="C78" s="129" t="s">
        <v>28</v>
      </c>
      <c r="D78" s="132" t="s">
        <v>89</v>
      </c>
      <c r="E78" s="15">
        <v>0.216</v>
      </c>
      <c r="F78" s="8" t="s">
        <v>12</v>
      </c>
      <c r="G78" s="15">
        <v>50</v>
      </c>
      <c r="H78" s="15">
        <v>56</v>
      </c>
      <c r="I78" s="15">
        <v>28</v>
      </c>
      <c r="J78" s="60">
        <f t="shared" si="1"/>
        <v>84</v>
      </c>
      <c r="K78" s="63">
        <f>SUM(H78:H79)</f>
        <v>166</v>
      </c>
      <c r="L78" s="63">
        <f>SUM(I78:I79)</f>
        <v>85</v>
      </c>
      <c r="M78" s="63">
        <f>SUM(G78:G79)</f>
        <v>150</v>
      </c>
      <c r="N78" s="99" t="s">
        <v>110</v>
      </c>
    </row>
    <row r="79" spans="1:14" ht="17" thickBot="1">
      <c r="A79" s="127"/>
      <c r="B79" s="151"/>
      <c r="C79" s="151"/>
      <c r="D79" s="154"/>
      <c r="E79" s="14"/>
      <c r="F79" s="5"/>
      <c r="G79" s="14">
        <v>100</v>
      </c>
      <c r="H79" s="14">
        <v>110</v>
      </c>
      <c r="I79" s="14">
        <v>57</v>
      </c>
      <c r="J79" s="67">
        <f t="shared" si="1"/>
        <v>167</v>
      </c>
      <c r="K79" s="63"/>
      <c r="L79" s="63"/>
      <c r="M79" s="63"/>
      <c r="N79" s="100" t="s">
        <v>103</v>
      </c>
    </row>
    <row r="80" spans="1:14" ht="15" customHeight="1">
      <c r="A80" s="127"/>
      <c r="B80" s="152">
        <v>2</v>
      </c>
      <c r="C80" s="129" t="s">
        <v>28</v>
      </c>
      <c r="D80" s="132" t="s">
        <v>89</v>
      </c>
      <c r="E80" s="15">
        <v>0.19700000000000001</v>
      </c>
      <c r="F80" s="6" t="s">
        <v>12</v>
      </c>
      <c r="G80" s="15">
        <v>50</v>
      </c>
      <c r="H80" s="15">
        <v>45</v>
      </c>
      <c r="I80" s="13">
        <v>30</v>
      </c>
      <c r="J80" s="60">
        <f t="shared" si="1"/>
        <v>75</v>
      </c>
      <c r="K80" s="63">
        <f>SUM(H80:H81)</f>
        <v>117</v>
      </c>
      <c r="L80" s="63">
        <f>SUM(I80:I81)</f>
        <v>93</v>
      </c>
      <c r="M80" s="63">
        <f>SUM(G80:G81)</f>
        <v>150</v>
      </c>
      <c r="N80" s="86"/>
    </row>
    <row r="81" spans="1:14" ht="17" thickBot="1">
      <c r="A81" s="127"/>
      <c r="B81" s="151"/>
      <c r="C81" s="151"/>
      <c r="D81" s="154"/>
      <c r="E81" s="14"/>
      <c r="F81" s="5"/>
      <c r="G81" s="14">
        <v>100</v>
      </c>
      <c r="H81" s="14">
        <v>72</v>
      </c>
      <c r="I81" s="14">
        <v>63</v>
      </c>
      <c r="J81" s="67">
        <f t="shared" si="1"/>
        <v>135</v>
      </c>
      <c r="K81" s="63"/>
      <c r="L81" s="63"/>
      <c r="M81" s="63"/>
      <c r="N81" s="86"/>
    </row>
    <row r="82" spans="1:14" ht="15" customHeight="1">
      <c r="A82" s="127"/>
      <c r="B82" s="129">
        <v>3</v>
      </c>
      <c r="C82" s="129" t="s">
        <v>28</v>
      </c>
      <c r="D82" s="132" t="s">
        <v>89</v>
      </c>
      <c r="E82" s="15">
        <v>0.20300000000000001</v>
      </c>
      <c r="F82" s="6" t="s">
        <v>12</v>
      </c>
      <c r="G82" s="15">
        <v>50</v>
      </c>
      <c r="H82" s="15">
        <v>43</v>
      </c>
      <c r="I82" s="15">
        <v>41</v>
      </c>
      <c r="J82" s="60">
        <f t="shared" si="1"/>
        <v>84</v>
      </c>
      <c r="K82" s="63">
        <f>SUM(H82:H83)</f>
        <v>138</v>
      </c>
      <c r="L82" s="63">
        <f>SUM(I82:I83)</f>
        <v>112</v>
      </c>
      <c r="M82" s="63">
        <f>SUM(G82:G83)</f>
        <v>150</v>
      </c>
      <c r="N82" s="15"/>
    </row>
    <row r="83" spans="1:14" ht="17" thickBot="1">
      <c r="A83" s="128"/>
      <c r="B83" s="134"/>
      <c r="C83" s="151"/>
      <c r="D83" s="154"/>
      <c r="E83" s="24"/>
      <c r="F83" s="23"/>
      <c r="G83" s="24">
        <v>100</v>
      </c>
      <c r="H83" s="24">
        <v>95</v>
      </c>
      <c r="I83" s="24">
        <v>71</v>
      </c>
      <c r="J83" s="62">
        <f t="shared" si="1"/>
        <v>166</v>
      </c>
      <c r="K83" s="64"/>
      <c r="L83" s="64"/>
      <c r="M83" s="64"/>
      <c r="N83" s="24"/>
    </row>
    <row r="84" spans="1:14">
      <c r="F84" s="20"/>
      <c r="I84" s="2"/>
      <c r="J84" s="65" t="s">
        <v>157</v>
      </c>
      <c r="K84" s="2"/>
      <c r="L84" s="2"/>
      <c r="M84" s="2"/>
      <c r="N84" s="2"/>
    </row>
    <row r="85" spans="1:14">
      <c r="F85" s="5"/>
      <c r="I85" s="2"/>
      <c r="J85" s="2"/>
      <c r="K85" s="2"/>
      <c r="L85" s="2"/>
      <c r="M85" s="2"/>
      <c r="N85" s="2"/>
    </row>
    <row r="86" spans="1:14">
      <c r="I86" s="2"/>
      <c r="J86" s="2"/>
      <c r="K86" s="2"/>
      <c r="L86" s="2"/>
      <c r="M86" s="2"/>
      <c r="N86" s="2"/>
    </row>
    <row r="87" spans="1:14">
      <c r="I87" s="2"/>
      <c r="J87" s="2"/>
      <c r="K87" s="2"/>
      <c r="L87" s="2"/>
      <c r="M87" s="2"/>
      <c r="N87" s="2"/>
    </row>
    <row r="88" spans="1:14">
      <c r="I88" s="2"/>
      <c r="J88" s="2"/>
      <c r="K88" s="2"/>
      <c r="L88" s="2"/>
      <c r="M88" s="2"/>
      <c r="N88" s="2"/>
    </row>
    <row r="89" spans="1:14">
      <c r="I89" s="2"/>
      <c r="J89" s="2"/>
      <c r="K89" s="2"/>
      <c r="L89" s="2"/>
      <c r="M89" s="2"/>
      <c r="N89" s="2"/>
    </row>
    <row r="90" spans="1:14">
      <c r="I90" s="2"/>
      <c r="J90" s="2"/>
      <c r="K90" s="2"/>
      <c r="L90" s="2"/>
      <c r="M90" s="2"/>
      <c r="N90" s="2"/>
    </row>
    <row r="91" spans="1:14">
      <c r="I91" s="2"/>
      <c r="J91" s="2"/>
      <c r="K91" s="2"/>
      <c r="L91" s="2"/>
      <c r="M91" s="2"/>
      <c r="N91" s="2"/>
    </row>
    <row r="92" spans="1:14">
      <c r="I92" s="2"/>
      <c r="J92" s="2"/>
      <c r="K92" s="2"/>
      <c r="L92" s="2"/>
      <c r="M92" s="2"/>
      <c r="N92" s="2"/>
    </row>
  </sheetData>
  <mergeCells count="130">
    <mergeCell ref="D48:D49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C76:C77"/>
    <mergeCell ref="C78:C79"/>
    <mergeCell ref="C80:C81"/>
    <mergeCell ref="C82:C83"/>
    <mergeCell ref="D50:D51"/>
    <mergeCell ref="D52:D53"/>
    <mergeCell ref="D54:D55"/>
    <mergeCell ref="D56:D57"/>
    <mergeCell ref="D58:D59"/>
    <mergeCell ref="D80:D81"/>
    <mergeCell ref="D82:D83"/>
    <mergeCell ref="D70:D71"/>
    <mergeCell ref="D72:D73"/>
    <mergeCell ref="D74:D75"/>
    <mergeCell ref="D76:D77"/>
    <mergeCell ref="D78:D79"/>
    <mergeCell ref="D60:D61"/>
    <mergeCell ref="D62:D63"/>
    <mergeCell ref="D64:D65"/>
    <mergeCell ref="D66:D67"/>
    <mergeCell ref="D68:D69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C66:C67"/>
    <mergeCell ref="C68:C69"/>
    <mergeCell ref="C70:C71"/>
    <mergeCell ref="C72:C73"/>
    <mergeCell ref="C74:C75"/>
    <mergeCell ref="C56:C57"/>
    <mergeCell ref="C58:C59"/>
    <mergeCell ref="C60:C61"/>
    <mergeCell ref="C62:C63"/>
    <mergeCell ref="C64:C65"/>
    <mergeCell ref="C46:C47"/>
    <mergeCell ref="C48:C49"/>
    <mergeCell ref="C50:C51"/>
    <mergeCell ref="C52:C53"/>
    <mergeCell ref="C54:C55"/>
    <mergeCell ref="C36:C37"/>
    <mergeCell ref="C38:C39"/>
    <mergeCell ref="C40:C41"/>
    <mergeCell ref="C42:C43"/>
    <mergeCell ref="C44:C45"/>
    <mergeCell ref="C26:C27"/>
    <mergeCell ref="C28:C29"/>
    <mergeCell ref="C30:C31"/>
    <mergeCell ref="C32:C33"/>
    <mergeCell ref="C34:C35"/>
    <mergeCell ref="C16:C17"/>
    <mergeCell ref="C18:C19"/>
    <mergeCell ref="C20:C21"/>
    <mergeCell ref="C22:C23"/>
    <mergeCell ref="C24:C25"/>
    <mergeCell ref="C6:C7"/>
    <mergeCell ref="C8:C9"/>
    <mergeCell ref="C10:C11"/>
    <mergeCell ref="C12:C13"/>
    <mergeCell ref="C14:C15"/>
    <mergeCell ref="A78:A83"/>
    <mergeCell ref="B78:B79"/>
    <mergeCell ref="B80:B81"/>
    <mergeCell ref="B82:B83"/>
    <mergeCell ref="A66:A71"/>
    <mergeCell ref="B66:B67"/>
    <mergeCell ref="B68:B69"/>
    <mergeCell ref="B70:B71"/>
    <mergeCell ref="A72:A77"/>
    <mergeCell ref="B72:B73"/>
    <mergeCell ref="B74:B75"/>
    <mergeCell ref="B76:B77"/>
    <mergeCell ref="A54:A59"/>
    <mergeCell ref="B54:B55"/>
    <mergeCell ref="B56:B57"/>
    <mergeCell ref="B58:B59"/>
    <mergeCell ref="A60:A65"/>
    <mergeCell ref="B60:B61"/>
    <mergeCell ref="B62:B63"/>
    <mergeCell ref="B64:B65"/>
    <mergeCell ref="A42:A47"/>
    <mergeCell ref="B42:B43"/>
    <mergeCell ref="B44:B45"/>
    <mergeCell ref="B46:B47"/>
    <mergeCell ref="A48:A53"/>
    <mergeCell ref="B48:B49"/>
    <mergeCell ref="B50:B51"/>
    <mergeCell ref="B52:B53"/>
    <mergeCell ref="A36:A41"/>
    <mergeCell ref="B36:B37"/>
    <mergeCell ref="B38:B39"/>
    <mergeCell ref="B40:B41"/>
    <mergeCell ref="A18:A23"/>
    <mergeCell ref="B18:B19"/>
    <mergeCell ref="B20:B21"/>
    <mergeCell ref="B22:B23"/>
    <mergeCell ref="A24:A29"/>
    <mergeCell ref="B24:B25"/>
    <mergeCell ref="B26:B27"/>
    <mergeCell ref="B28:B29"/>
    <mergeCell ref="A6:A11"/>
    <mergeCell ref="B6:B7"/>
    <mergeCell ref="B8:B9"/>
    <mergeCell ref="B10:B11"/>
    <mergeCell ref="A12:A17"/>
    <mergeCell ref="B12:B13"/>
    <mergeCell ref="B14:B15"/>
    <mergeCell ref="B16:B17"/>
    <mergeCell ref="A30:A35"/>
    <mergeCell ref="B30:B31"/>
    <mergeCell ref="B32:B33"/>
    <mergeCell ref="B34:B35"/>
  </mergeCells>
  <pageMargins left="0.25" right="0.25" top="0.75" bottom="0.75" header="0.3" footer="0.3"/>
  <pageSetup paperSize="9" scale="76" fitToHeight="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/>
    <pageSetUpPr fitToPage="1"/>
  </sheetPr>
  <dimension ref="A1:N92"/>
  <sheetViews>
    <sheetView zoomScale="120" zoomScaleNormal="120" zoomScalePageLayoutView="120" workbookViewId="0">
      <selection sqref="A1:XFD1048576"/>
    </sheetView>
  </sheetViews>
  <sheetFormatPr baseColWidth="10" defaultRowHeight="16"/>
  <cols>
    <col min="1" max="1" width="13.5" style="1" customWidth="1"/>
    <col min="2" max="3" width="9.1640625" style="1" customWidth="1"/>
    <col min="4" max="4" width="9" style="1" customWidth="1"/>
    <col min="5" max="5" width="10.83203125" style="32"/>
    <col min="6" max="6" width="8.33203125" style="1" customWidth="1"/>
    <col min="7" max="7" width="8.6640625" style="1" customWidth="1"/>
    <col min="8" max="9" width="10.83203125" style="1"/>
    <col min="10" max="13" width="9.1640625" style="1" customWidth="1"/>
    <col min="14" max="14" width="60.5" style="1" customWidth="1"/>
    <col min="15" max="16384" width="10.83203125" style="32"/>
  </cols>
  <sheetData>
    <row r="1" spans="1:14" s="1" customFormat="1">
      <c r="A1" s="87" t="s">
        <v>158</v>
      </c>
    </row>
    <row r="2" spans="1:14" s="1" customFormat="1">
      <c r="A2" s="87" t="s">
        <v>118</v>
      </c>
    </row>
    <row r="3" spans="1:14" s="1" customFormat="1"/>
    <row r="4" spans="1:14" s="1" customFormat="1">
      <c r="A4" s="88" t="s">
        <v>90</v>
      </c>
      <c r="N4" s="102"/>
    </row>
    <row r="5" spans="1:14" ht="52" thickBot="1">
      <c r="A5" s="7" t="s">
        <v>13</v>
      </c>
      <c r="B5" s="7" t="s">
        <v>5</v>
      </c>
      <c r="C5" s="7" t="s">
        <v>3</v>
      </c>
      <c r="D5" s="7" t="s">
        <v>4</v>
      </c>
      <c r="E5" s="7" t="s">
        <v>6</v>
      </c>
      <c r="F5" s="7" t="s">
        <v>108</v>
      </c>
      <c r="G5" s="7" t="s">
        <v>11</v>
      </c>
      <c r="H5" s="7" t="s">
        <v>8</v>
      </c>
      <c r="I5" s="7" t="s">
        <v>9</v>
      </c>
      <c r="J5" s="7" t="s">
        <v>10</v>
      </c>
      <c r="K5" s="7" t="s">
        <v>37</v>
      </c>
      <c r="L5" s="7" t="s">
        <v>38</v>
      </c>
      <c r="M5" s="7" t="s">
        <v>39</v>
      </c>
      <c r="N5" s="103" t="s">
        <v>0</v>
      </c>
    </row>
    <row r="6" spans="1:14" ht="17" thickTop="1">
      <c r="A6" s="142">
        <v>1</v>
      </c>
      <c r="B6" s="119">
        <v>1</v>
      </c>
      <c r="C6" s="121" t="s">
        <v>28</v>
      </c>
      <c r="D6" s="121" t="s">
        <v>83</v>
      </c>
      <c r="E6" s="47">
        <v>0.749</v>
      </c>
      <c r="F6" s="4" t="s">
        <v>12</v>
      </c>
      <c r="G6" s="47">
        <v>25</v>
      </c>
      <c r="H6" s="47">
        <v>45</v>
      </c>
      <c r="I6" s="47">
        <v>7</v>
      </c>
      <c r="J6" s="57">
        <f t="shared" ref="J6:J37" si="0">SUM(H6:I6)</f>
        <v>52</v>
      </c>
      <c r="K6" s="47">
        <f>SUM(H6:H7)</f>
        <v>138</v>
      </c>
      <c r="L6" s="47">
        <f>SUM(I6:I7)</f>
        <v>15</v>
      </c>
      <c r="M6" s="47">
        <f>SUM(G6:G7)</f>
        <v>75</v>
      </c>
      <c r="N6" s="95" t="s">
        <v>109</v>
      </c>
    </row>
    <row r="7" spans="1:14" ht="17" thickBot="1">
      <c r="A7" s="117"/>
      <c r="B7" s="150"/>
      <c r="C7" s="150"/>
      <c r="D7" s="123"/>
      <c r="E7" s="52"/>
      <c r="F7" s="4"/>
      <c r="G7" s="52">
        <v>50</v>
      </c>
      <c r="H7" s="52">
        <v>93</v>
      </c>
      <c r="I7" s="52">
        <v>8</v>
      </c>
      <c r="J7" s="66">
        <f t="shared" si="0"/>
        <v>101</v>
      </c>
      <c r="K7" s="47"/>
      <c r="L7" s="47"/>
      <c r="M7" s="47"/>
      <c r="N7" s="95" t="s">
        <v>111</v>
      </c>
    </row>
    <row r="8" spans="1:14">
      <c r="A8" s="117"/>
      <c r="B8" s="122">
        <v>2</v>
      </c>
      <c r="C8" s="121" t="s">
        <v>28</v>
      </c>
      <c r="D8" s="121" t="s">
        <v>83</v>
      </c>
      <c r="E8" s="47">
        <v>0.71599999999999997</v>
      </c>
      <c r="F8" s="4" t="s">
        <v>12</v>
      </c>
      <c r="G8" s="47">
        <v>25</v>
      </c>
      <c r="H8" s="47">
        <v>51</v>
      </c>
      <c r="I8" s="47">
        <v>4</v>
      </c>
      <c r="J8" s="57">
        <f t="shared" si="0"/>
        <v>55</v>
      </c>
      <c r="K8" s="47">
        <f>SUM(H8:H9)</f>
        <v>136</v>
      </c>
      <c r="L8" s="47">
        <f>SUM(I8:I9)</f>
        <v>19</v>
      </c>
      <c r="M8" s="47">
        <f>SUM(G8:G9)</f>
        <v>75</v>
      </c>
      <c r="N8" s="84"/>
    </row>
    <row r="9" spans="1:14" ht="17" thickBot="1">
      <c r="A9" s="117"/>
      <c r="B9" s="150"/>
      <c r="C9" s="150"/>
      <c r="D9" s="123"/>
      <c r="E9" s="52"/>
      <c r="F9" s="4"/>
      <c r="G9" s="52">
        <v>50</v>
      </c>
      <c r="H9" s="52">
        <v>85</v>
      </c>
      <c r="I9" s="52">
        <v>15</v>
      </c>
      <c r="J9" s="66">
        <f t="shared" si="0"/>
        <v>100</v>
      </c>
      <c r="K9" s="47"/>
      <c r="L9" s="47"/>
      <c r="M9" s="47"/>
      <c r="N9" s="84"/>
    </row>
    <row r="10" spans="1:14">
      <c r="A10" s="117"/>
      <c r="B10" s="122">
        <v>3</v>
      </c>
      <c r="C10" s="121" t="s">
        <v>28</v>
      </c>
      <c r="D10" s="121" t="s">
        <v>83</v>
      </c>
      <c r="E10" s="47">
        <v>0.76500000000000001</v>
      </c>
      <c r="F10" s="4" t="s">
        <v>12</v>
      </c>
      <c r="G10" s="47">
        <v>25</v>
      </c>
      <c r="H10" s="47">
        <v>33</v>
      </c>
      <c r="I10" s="47">
        <v>3</v>
      </c>
      <c r="J10" s="57">
        <f t="shared" si="0"/>
        <v>36</v>
      </c>
      <c r="K10" s="47">
        <f>SUM(H10:H11)</f>
        <v>127</v>
      </c>
      <c r="L10" s="47">
        <f>SUM(I10:I11)</f>
        <v>7</v>
      </c>
      <c r="M10" s="47">
        <f>SUM(G10:G11)</f>
        <v>75</v>
      </c>
      <c r="N10" s="84"/>
    </row>
    <row r="11" spans="1:14" ht="17" thickBot="1">
      <c r="A11" s="118"/>
      <c r="B11" s="123"/>
      <c r="C11" s="150"/>
      <c r="D11" s="123"/>
      <c r="E11" s="46"/>
      <c r="F11" s="21"/>
      <c r="G11" s="46">
        <v>50</v>
      </c>
      <c r="H11" s="46">
        <v>94</v>
      </c>
      <c r="I11" s="46">
        <v>4</v>
      </c>
      <c r="J11" s="59">
        <f t="shared" si="0"/>
        <v>98</v>
      </c>
      <c r="K11" s="46"/>
      <c r="L11" s="46"/>
      <c r="M11" s="46"/>
      <c r="N11" s="85"/>
    </row>
    <row r="12" spans="1:14">
      <c r="A12" s="117">
        <v>2</v>
      </c>
      <c r="B12" s="121">
        <v>1</v>
      </c>
      <c r="C12" s="121" t="s">
        <v>28</v>
      </c>
      <c r="D12" s="121" t="s">
        <v>84</v>
      </c>
      <c r="E12" s="47">
        <v>0.68300000000000005</v>
      </c>
      <c r="F12" s="4" t="s">
        <v>12</v>
      </c>
      <c r="G12" s="47">
        <v>25</v>
      </c>
      <c r="H12" s="47">
        <v>33</v>
      </c>
      <c r="I12" s="47">
        <v>1</v>
      </c>
      <c r="J12" s="57">
        <f t="shared" si="0"/>
        <v>34</v>
      </c>
      <c r="K12" s="47">
        <f>SUM(H12:H13)</f>
        <v>101</v>
      </c>
      <c r="L12" s="47">
        <f>SUM(I12:I13)</f>
        <v>6</v>
      </c>
      <c r="M12" s="47">
        <f>SUM(G12:G13)</f>
        <v>75</v>
      </c>
      <c r="N12" s="95" t="s">
        <v>109</v>
      </c>
    </row>
    <row r="13" spans="1:14" ht="17" thickBot="1">
      <c r="A13" s="117"/>
      <c r="B13" s="150"/>
      <c r="C13" s="150"/>
      <c r="D13" s="123"/>
      <c r="E13" s="52"/>
      <c r="F13" s="4"/>
      <c r="G13" s="52">
        <v>50</v>
      </c>
      <c r="H13" s="52">
        <v>68</v>
      </c>
      <c r="I13" s="52">
        <v>5</v>
      </c>
      <c r="J13" s="66">
        <f t="shared" si="0"/>
        <v>73</v>
      </c>
      <c r="K13" s="47"/>
      <c r="L13" s="47"/>
      <c r="M13" s="47"/>
      <c r="N13" s="95" t="s">
        <v>112</v>
      </c>
    </row>
    <row r="14" spans="1:14">
      <c r="A14" s="117"/>
      <c r="B14" s="122">
        <v>2</v>
      </c>
      <c r="C14" s="121" t="s">
        <v>28</v>
      </c>
      <c r="D14" s="121" t="s">
        <v>84</v>
      </c>
      <c r="E14" s="47">
        <v>0.70099999999999996</v>
      </c>
      <c r="F14" s="4" t="s">
        <v>12</v>
      </c>
      <c r="G14" s="47">
        <v>25</v>
      </c>
      <c r="H14" s="47">
        <v>46</v>
      </c>
      <c r="I14" s="47">
        <v>2</v>
      </c>
      <c r="J14" s="57">
        <f t="shared" si="0"/>
        <v>48</v>
      </c>
      <c r="K14" s="47">
        <f>SUM(H14:H15)</f>
        <v>118</v>
      </c>
      <c r="L14" s="47">
        <f>SUM(I14:I15)</f>
        <v>12</v>
      </c>
      <c r="M14" s="47">
        <f>SUM(G14:G15)</f>
        <v>75</v>
      </c>
      <c r="N14" s="84"/>
    </row>
    <row r="15" spans="1:14" ht="17" thickBot="1">
      <c r="A15" s="117"/>
      <c r="B15" s="150"/>
      <c r="C15" s="150"/>
      <c r="D15" s="123"/>
      <c r="E15" s="52"/>
      <c r="F15" s="4"/>
      <c r="G15" s="52">
        <v>50</v>
      </c>
      <c r="H15" s="52">
        <v>72</v>
      </c>
      <c r="I15" s="52">
        <v>10</v>
      </c>
      <c r="J15" s="66">
        <f t="shared" si="0"/>
        <v>82</v>
      </c>
      <c r="K15" s="47"/>
      <c r="L15" s="47"/>
      <c r="M15" s="47"/>
      <c r="N15" s="84"/>
    </row>
    <row r="16" spans="1:14">
      <c r="A16" s="117"/>
      <c r="B16" s="121">
        <v>3</v>
      </c>
      <c r="C16" s="121" t="s">
        <v>28</v>
      </c>
      <c r="D16" s="121" t="s">
        <v>84</v>
      </c>
      <c r="E16" s="47">
        <v>0.73199999999999998</v>
      </c>
      <c r="F16" s="4" t="s">
        <v>12</v>
      </c>
      <c r="G16" s="47">
        <v>25</v>
      </c>
      <c r="H16" s="47">
        <v>37</v>
      </c>
      <c r="I16" s="47">
        <v>1</v>
      </c>
      <c r="J16" s="57">
        <f t="shared" si="0"/>
        <v>38</v>
      </c>
      <c r="K16" s="47">
        <f>SUM(H16:H17)</f>
        <v>118</v>
      </c>
      <c r="L16" s="47">
        <f>SUM(I16:I17)</f>
        <v>10</v>
      </c>
      <c r="M16" s="47">
        <f>SUM(G16:G17)</f>
        <v>75</v>
      </c>
      <c r="N16" s="84"/>
    </row>
    <row r="17" spans="1:14" ht="17" thickBot="1">
      <c r="A17" s="118"/>
      <c r="B17" s="123"/>
      <c r="C17" s="150"/>
      <c r="D17" s="123"/>
      <c r="E17" s="46"/>
      <c r="F17" s="21"/>
      <c r="G17" s="46">
        <v>50</v>
      </c>
      <c r="H17" s="46">
        <v>81</v>
      </c>
      <c r="I17" s="46">
        <v>9</v>
      </c>
      <c r="J17" s="59">
        <f t="shared" si="0"/>
        <v>90</v>
      </c>
      <c r="K17" s="46"/>
      <c r="L17" s="46"/>
      <c r="M17" s="46"/>
      <c r="N17" s="85"/>
    </row>
    <row r="18" spans="1:14">
      <c r="A18" s="117">
        <v>3</v>
      </c>
      <c r="B18" s="122">
        <v>1</v>
      </c>
      <c r="C18" s="121" t="s">
        <v>83</v>
      </c>
      <c r="D18" s="121" t="s">
        <v>85</v>
      </c>
      <c r="E18" s="47">
        <v>0.78900000000000003</v>
      </c>
      <c r="F18" s="4" t="s">
        <v>12</v>
      </c>
      <c r="G18" s="47">
        <v>25</v>
      </c>
      <c r="H18" s="47">
        <v>3</v>
      </c>
      <c r="I18" s="47">
        <v>31</v>
      </c>
      <c r="J18" s="57">
        <f t="shared" si="0"/>
        <v>34</v>
      </c>
      <c r="K18" s="47">
        <f>SUM(H18:H19)</f>
        <v>14</v>
      </c>
      <c r="L18" s="47">
        <f>SUM(I18:I19)</f>
        <v>97</v>
      </c>
      <c r="M18" s="47">
        <f>SUM(G18:G19)</f>
        <v>75</v>
      </c>
      <c r="N18" s="95" t="s">
        <v>109</v>
      </c>
    </row>
    <row r="19" spans="1:14" ht="17" thickBot="1">
      <c r="A19" s="117"/>
      <c r="B19" s="150"/>
      <c r="C19" s="123"/>
      <c r="D19" s="123"/>
      <c r="E19" s="52"/>
      <c r="F19" s="4"/>
      <c r="G19" s="52">
        <v>50</v>
      </c>
      <c r="H19" s="52">
        <v>11</v>
      </c>
      <c r="I19" s="52">
        <v>66</v>
      </c>
      <c r="J19" s="66">
        <f t="shared" si="0"/>
        <v>77</v>
      </c>
      <c r="K19" s="47"/>
      <c r="L19" s="47"/>
      <c r="M19" s="47"/>
      <c r="N19" s="97" t="s">
        <v>114</v>
      </c>
    </row>
    <row r="20" spans="1:14">
      <c r="A20" s="117"/>
      <c r="B20" s="122">
        <v>2</v>
      </c>
      <c r="C20" s="121" t="s">
        <v>83</v>
      </c>
      <c r="D20" s="121" t="s">
        <v>85</v>
      </c>
      <c r="E20" s="47">
        <v>0.71599999999999997</v>
      </c>
      <c r="F20" s="4" t="s">
        <v>12</v>
      </c>
      <c r="G20" s="47">
        <v>25</v>
      </c>
      <c r="H20" s="47">
        <v>3</v>
      </c>
      <c r="I20" s="47">
        <v>25</v>
      </c>
      <c r="J20" s="57">
        <f t="shared" si="0"/>
        <v>28</v>
      </c>
      <c r="K20" s="47">
        <f>SUM(H20:H21)</f>
        <v>10</v>
      </c>
      <c r="L20" s="47">
        <f>SUM(I20:I21)</f>
        <v>62</v>
      </c>
      <c r="M20" s="47">
        <f>SUM(G20:G21)</f>
        <v>75</v>
      </c>
      <c r="N20" s="84"/>
    </row>
    <row r="21" spans="1:14" ht="17" thickBot="1">
      <c r="A21" s="117"/>
      <c r="B21" s="150"/>
      <c r="C21" s="123"/>
      <c r="D21" s="123"/>
      <c r="E21" s="52"/>
      <c r="F21" s="4"/>
      <c r="G21" s="52">
        <v>50</v>
      </c>
      <c r="H21" s="52">
        <v>7</v>
      </c>
      <c r="I21" s="52">
        <v>37</v>
      </c>
      <c r="J21" s="66">
        <f t="shared" si="0"/>
        <v>44</v>
      </c>
      <c r="K21" s="47"/>
      <c r="L21" s="47"/>
      <c r="M21" s="47"/>
      <c r="N21" s="84"/>
    </row>
    <row r="22" spans="1:14">
      <c r="A22" s="117"/>
      <c r="B22" s="121">
        <v>3</v>
      </c>
      <c r="C22" s="121" t="s">
        <v>83</v>
      </c>
      <c r="D22" s="121" t="s">
        <v>85</v>
      </c>
      <c r="E22" s="47">
        <v>0.79600000000000004</v>
      </c>
      <c r="F22" s="4" t="s">
        <v>12</v>
      </c>
      <c r="G22" s="47">
        <v>25</v>
      </c>
      <c r="H22" s="47">
        <v>4</v>
      </c>
      <c r="I22" s="47">
        <v>24</v>
      </c>
      <c r="J22" s="57">
        <f t="shared" si="0"/>
        <v>28</v>
      </c>
      <c r="K22" s="47">
        <f>SUM(H22:H23)</f>
        <v>10</v>
      </c>
      <c r="L22" s="47">
        <f>SUM(I22:I23)</f>
        <v>80</v>
      </c>
      <c r="M22" s="47">
        <f>SUM(G22:G23)</f>
        <v>75</v>
      </c>
      <c r="N22" s="84"/>
    </row>
    <row r="23" spans="1:14" ht="17" thickBot="1">
      <c r="A23" s="118"/>
      <c r="B23" s="123"/>
      <c r="C23" s="123"/>
      <c r="D23" s="123"/>
      <c r="E23" s="46"/>
      <c r="F23" s="21"/>
      <c r="G23" s="46">
        <v>50</v>
      </c>
      <c r="H23" s="46">
        <v>6</v>
      </c>
      <c r="I23" s="46">
        <v>56</v>
      </c>
      <c r="J23" s="59">
        <f t="shared" si="0"/>
        <v>62</v>
      </c>
      <c r="K23" s="46"/>
      <c r="L23" s="46"/>
      <c r="M23" s="46"/>
      <c r="N23" s="85"/>
    </row>
    <row r="24" spans="1:14">
      <c r="A24" s="117">
        <v>4</v>
      </c>
      <c r="B24" s="122">
        <v>1</v>
      </c>
      <c r="C24" s="121" t="s">
        <v>83</v>
      </c>
      <c r="D24" s="124" t="s">
        <v>86</v>
      </c>
      <c r="E24" s="47">
        <v>0.66500000000000004</v>
      </c>
      <c r="F24" s="4" t="s">
        <v>12</v>
      </c>
      <c r="G24" s="47">
        <v>25</v>
      </c>
      <c r="H24" s="47">
        <v>4</v>
      </c>
      <c r="I24" s="47">
        <v>37</v>
      </c>
      <c r="J24" s="57">
        <f t="shared" si="0"/>
        <v>41</v>
      </c>
      <c r="K24" s="47">
        <f>SUM(H24:H25)</f>
        <v>9</v>
      </c>
      <c r="L24" s="47">
        <f>SUM(I24:I25)</f>
        <v>87</v>
      </c>
      <c r="M24" s="47">
        <f>SUM(G24:G25)</f>
        <v>75</v>
      </c>
      <c r="N24" s="95" t="s">
        <v>109</v>
      </c>
    </row>
    <row r="25" spans="1:14" ht="17" thickBot="1">
      <c r="A25" s="117"/>
      <c r="B25" s="150"/>
      <c r="C25" s="123"/>
      <c r="D25" s="153"/>
      <c r="E25" s="52"/>
      <c r="F25" s="4"/>
      <c r="G25" s="52">
        <v>50</v>
      </c>
      <c r="H25" s="52">
        <v>5</v>
      </c>
      <c r="I25" s="52">
        <v>50</v>
      </c>
      <c r="J25" s="66">
        <f t="shared" si="0"/>
        <v>55</v>
      </c>
      <c r="K25" s="47"/>
      <c r="L25" s="47"/>
      <c r="M25" s="47"/>
      <c r="N25" s="97" t="s">
        <v>113</v>
      </c>
    </row>
    <row r="26" spans="1:14">
      <c r="A26" s="117"/>
      <c r="B26" s="122">
        <v>2</v>
      </c>
      <c r="C26" s="121" t="s">
        <v>83</v>
      </c>
      <c r="D26" s="124" t="s">
        <v>86</v>
      </c>
      <c r="E26" s="47">
        <v>0.75700000000000001</v>
      </c>
      <c r="F26" s="4" t="s">
        <v>12</v>
      </c>
      <c r="G26" s="47">
        <v>25</v>
      </c>
      <c r="H26" s="47">
        <v>2</v>
      </c>
      <c r="I26" s="47">
        <v>34</v>
      </c>
      <c r="J26" s="57">
        <f t="shared" si="0"/>
        <v>36</v>
      </c>
      <c r="K26" s="47">
        <f>SUM(H26:H27)</f>
        <v>10</v>
      </c>
      <c r="L26" s="47">
        <f>SUM(I26:I27)</f>
        <v>102</v>
      </c>
      <c r="M26" s="47">
        <f>SUM(G26:G27)</f>
        <v>75</v>
      </c>
      <c r="N26" s="84"/>
    </row>
    <row r="27" spans="1:14" ht="17" thickBot="1">
      <c r="A27" s="117"/>
      <c r="B27" s="150"/>
      <c r="C27" s="123"/>
      <c r="D27" s="153"/>
      <c r="E27" s="52"/>
      <c r="F27" s="4"/>
      <c r="G27" s="52">
        <v>50</v>
      </c>
      <c r="H27" s="52">
        <v>8</v>
      </c>
      <c r="I27" s="52">
        <v>68</v>
      </c>
      <c r="J27" s="66">
        <f t="shared" si="0"/>
        <v>76</v>
      </c>
      <c r="K27" s="47"/>
      <c r="L27" s="47"/>
      <c r="M27" s="47"/>
      <c r="N27" s="84"/>
    </row>
    <row r="28" spans="1:14">
      <c r="A28" s="117"/>
      <c r="B28" s="121">
        <v>3</v>
      </c>
      <c r="C28" s="121" t="s">
        <v>83</v>
      </c>
      <c r="D28" s="124" t="s">
        <v>86</v>
      </c>
      <c r="E28" s="47">
        <v>0.60399999999999998</v>
      </c>
      <c r="F28" s="4" t="s">
        <v>12</v>
      </c>
      <c r="G28" s="47">
        <v>25</v>
      </c>
      <c r="H28" s="47">
        <v>2</v>
      </c>
      <c r="I28" s="47">
        <v>29</v>
      </c>
      <c r="J28" s="57">
        <f t="shared" si="0"/>
        <v>31</v>
      </c>
      <c r="K28" s="47">
        <f>SUM(H28:H29)</f>
        <v>7</v>
      </c>
      <c r="L28" s="47">
        <f>SUM(I28:I29)</f>
        <v>94</v>
      </c>
      <c r="M28" s="47">
        <f>SUM(G28:G29)</f>
        <v>75</v>
      </c>
      <c r="N28" s="84"/>
    </row>
    <row r="29" spans="1:14" ht="17" thickBot="1">
      <c r="A29" s="118"/>
      <c r="B29" s="123"/>
      <c r="C29" s="123"/>
      <c r="D29" s="153"/>
      <c r="E29" s="46"/>
      <c r="F29" s="21"/>
      <c r="G29" s="46">
        <v>50</v>
      </c>
      <c r="H29" s="46">
        <v>5</v>
      </c>
      <c r="I29" s="46">
        <v>65</v>
      </c>
      <c r="J29" s="59">
        <f t="shared" si="0"/>
        <v>70</v>
      </c>
      <c r="K29" s="46"/>
      <c r="L29" s="46"/>
      <c r="M29" s="46"/>
      <c r="N29" s="85"/>
    </row>
    <row r="30" spans="1:14">
      <c r="A30" s="117">
        <v>5</v>
      </c>
      <c r="B30" s="122">
        <v>1</v>
      </c>
      <c r="C30" s="121" t="s">
        <v>83</v>
      </c>
      <c r="D30" s="121" t="s">
        <v>87</v>
      </c>
      <c r="E30" s="47">
        <v>0.67</v>
      </c>
      <c r="F30" s="4" t="s">
        <v>12</v>
      </c>
      <c r="G30" s="47">
        <v>25</v>
      </c>
      <c r="H30" s="47">
        <v>8</v>
      </c>
      <c r="I30" s="47">
        <v>38</v>
      </c>
      <c r="J30" s="57">
        <f t="shared" si="0"/>
        <v>46</v>
      </c>
      <c r="K30" s="47">
        <f>SUM(H30:H31)</f>
        <v>19</v>
      </c>
      <c r="L30" s="47">
        <f>SUM(I30:I31)</f>
        <v>99</v>
      </c>
      <c r="M30" s="47">
        <f>SUM(G30:G31)</f>
        <v>75</v>
      </c>
      <c r="N30" s="95" t="s">
        <v>109</v>
      </c>
    </row>
    <row r="31" spans="1:14" ht="17" thickBot="1">
      <c r="A31" s="117"/>
      <c r="B31" s="150"/>
      <c r="C31" s="123"/>
      <c r="D31" s="123"/>
      <c r="E31" s="52"/>
      <c r="F31" s="4"/>
      <c r="G31" s="52">
        <v>50</v>
      </c>
      <c r="H31" s="52">
        <v>11</v>
      </c>
      <c r="I31" s="52">
        <v>61</v>
      </c>
      <c r="J31" s="66">
        <f t="shared" si="0"/>
        <v>72</v>
      </c>
      <c r="K31" s="47"/>
      <c r="L31" s="47"/>
      <c r="M31" s="47"/>
      <c r="N31" s="97" t="s">
        <v>115</v>
      </c>
    </row>
    <row r="32" spans="1:14">
      <c r="A32" s="117"/>
      <c r="B32" s="122">
        <v>2</v>
      </c>
      <c r="C32" s="121" t="s">
        <v>83</v>
      </c>
      <c r="D32" s="121" t="s">
        <v>87</v>
      </c>
      <c r="E32" s="47">
        <v>0.64100000000000001</v>
      </c>
      <c r="F32" s="4" t="s">
        <v>12</v>
      </c>
      <c r="G32" s="47">
        <v>25</v>
      </c>
      <c r="H32" s="47">
        <v>3</v>
      </c>
      <c r="I32" s="47">
        <v>41</v>
      </c>
      <c r="J32" s="57">
        <f t="shared" si="0"/>
        <v>44</v>
      </c>
      <c r="K32" s="47">
        <f>SUM(H32:H33)</f>
        <v>13</v>
      </c>
      <c r="L32" s="47">
        <f>SUM(I32:I33)</f>
        <v>117</v>
      </c>
      <c r="M32" s="47">
        <f>SUM(G32:G33)</f>
        <v>75</v>
      </c>
      <c r="N32" s="84"/>
    </row>
    <row r="33" spans="1:14" ht="17" thickBot="1">
      <c r="A33" s="117"/>
      <c r="B33" s="150"/>
      <c r="C33" s="123"/>
      <c r="D33" s="123"/>
      <c r="E33" s="52"/>
      <c r="F33" s="4"/>
      <c r="G33" s="52">
        <v>50</v>
      </c>
      <c r="H33" s="52">
        <v>10</v>
      </c>
      <c r="I33" s="52">
        <v>76</v>
      </c>
      <c r="J33" s="66">
        <f t="shared" si="0"/>
        <v>86</v>
      </c>
      <c r="K33" s="47"/>
      <c r="L33" s="47"/>
      <c r="M33" s="47"/>
      <c r="N33" s="84"/>
    </row>
    <row r="34" spans="1:14">
      <c r="A34" s="117"/>
      <c r="B34" s="121">
        <v>3</v>
      </c>
      <c r="C34" s="121" t="s">
        <v>83</v>
      </c>
      <c r="D34" s="121" t="s">
        <v>87</v>
      </c>
      <c r="E34" s="47">
        <v>0.68100000000000005</v>
      </c>
      <c r="F34" s="4" t="s">
        <v>12</v>
      </c>
      <c r="G34" s="47">
        <v>25</v>
      </c>
      <c r="H34" s="47">
        <v>2</v>
      </c>
      <c r="I34" s="47">
        <v>38</v>
      </c>
      <c r="J34" s="57">
        <f t="shared" si="0"/>
        <v>40</v>
      </c>
      <c r="K34" s="47">
        <f>SUM(H34:H35)</f>
        <v>11</v>
      </c>
      <c r="L34" s="47">
        <f>SUM(I34:I35)</f>
        <v>83</v>
      </c>
      <c r="M34" s="47">
        <f>SUM(G34:G35)</f>
        <v>75</v>
      </c>
      <c r="N34" s="84"/>
    </row>
    <row r="35" spans="1:14" ht="17" thickBot="1">
      <c r="A35" s="118"/>
      <c r="B35" s="123"/>
      <c r="C35" s="123"/>
      <c r="D35" s="123"/>
      <c r="E35" s="46"/>
      <c r="F35" s="21"/>
      <c r="G35" s="46">
        <v>50</v>
      </c>
      <c r="H35" s="46">
        <v>9</v>
      </c>
      <c r="I35" s="46">
        <v>45</v>
      </c>
      <c r="J35" s="59">
        <f t="shared" si="0"/>
        <v>54</v>
      </c>
      <c r="K35" s="46"/>
      <c r="L35" s="46"/>
      <c r="M35" s="46"/>
      <c r="N35" s="85"/>
    </row>
    <row r="36" spans="1:14">
      <c r="A36" s="117">
        <v>6</v>
      </c>
      <c r="B36" s="122">
        <v>1</v>
      </c>
      <c r="C36" s="121" t="s">
        <v>84</v>
      </c>
      <c r="D36" s="121" t="s">
        <v>88</v>
      </c>
      <c r="E36" s="47">
        <v>0.60299999999999998</v>
      </c>
      <c r="F36" s="4" t="s">
        <v>12</v>
      </c>
      <c r="G36" s="47">
        <v>25</v>
      </c>
      <c r="H36" s="47">
        <v>6</v>
      </c>
      <c r="I36" s="47">
        <v>39</v>
      </c>
      <c r="J36" s="57">
        <f t="shared" si="0"/>
        <v>45</v>
      </c>
      <c r="K36" s="47">
        <f>SUM(H36:H37)</f>
        <v>18</v>
      </c>
      <c r="L36" s="47">
        <f>SUM(I36:I37)</f>
        <v>134</v>
      </c>
      <c r="M36" s="47">
        <f>SUM(G36:G37)</f>
        <v>75</v>
      </c>
      <c r="N36" s="95" t="s">
        <v>109</v>
      </c>
    </row>
    <row r="37" spans="1:14" ht="17" thickBot="1">
      <c r="A37" s="117"/>
      <c r="B37" s="150"/>
      <c r="C37" s="123"/>
      <c r="D37" s="123"/>
      <c r="E37" s="52"/>
      <c r="F37" s="4"/>
      <c r="G37" s="52">
        <v>50</v>
      </c>
      <c r="H37" s="52">
        <v>12</v>
      </c>
      <c r="I37" s="52">
        <v>95</v>
      </c>
      <c r="J37" s="66">
        <f t="shared" si="0"/>
        <v>107</v>
      </c>
      <c r="K37" s="47"/>
      <c r="L37" s="47"/>
      <c r="M37" s="47"/>
      <c r="N37" s="97" t="s">
        <v>116</v>
      </c>
    </row>
    <row r="38" spans="1:14">
      <c r="A38" s="117"/>
      <c r="B38" s="122">
        <v>2</v>
      </c>
      <c r="C38" s="121" t="s">
        <v>84</v>
      </c>
      <c r="D38" s="121" t="s">
        <v>88</v>
      </c>
      <c r="E38" s="47">
        <v>0.70099999999999996</v>
      </c>
      <c r="F38" s="4" t="s">
        <v>12</v>
      </c>
      <c r="G38" s="47">
        <v>25</v>
      </c>
      <c r="H38" s="47">
        <v>5</v>
      </c>
      <c r="I38" s="47">
        <v>46</v>
      </c>
      <c r="J38" s="57">
        <f t="shared" ref="J38:J69" si="1">SUM(H38:I38)</f>
        <v>51</v>
      </c>
      <c r="K38" s="47">
        <f>SUM(H38:H39)</f>
        <v>20</v>
      </c>
      <c r="L38" s="47">
        <f>SUM(I38:I39)</f>
        <v>120</v>
      </c>
      <c r="M38" s="47">
        <f>SUM(G38:G39)</f>
        <v>75</v>
      </c>
      <c r="N38" s="84"/>
    </row>
    <row r="39" spans="1:14" ht="17" thickBot="1">
      <c r="A39" s="117"/>
      <c r="B39" s="150"/>
      <c r="C39" s="123"/>
      <c r="D39" s="123"/>
      <c r="E39" s="52"/>
      <c r="F39" s="4"/>
      <c r="G39" s="52">
        <v>50</v>
      </c>
      <c r="H39" s="52">
        <v>15</v>
      </c>
      <c r="I39" s="52">
        <v>74</v>
      </c>
      <c r="J39" s="66">
        <f t="shared" si="1"/>
        <v>89</v>
      </c>
      <c r="K39" s="47"/>
      <c r="L39" s="47"/>
      <c r="M39" s="47"/>
      <c r="N39" s="84"/>
    </row>
    <row r="40" spans="1:14">
      <c r="A40" s="117"/>
      <c r="B40" s="121">
        <v>3</v>
      </c>
      <c r="C40" s="121" t="s">
        <v>84</v>
      </c>
      <c r="D40" s="121" t="s">
        <v>88</v>
      </c>
      <c r="E40" s="47">
        <v>0.63100000000000001</v>
      </c>
      <c r="F40" s="4" t="s">
        <v>12</v>
      </c>
      <c r="G40" s="47">
        <v>25</v>
      </c>
      <c r="H40" s="47">
        <v>4</v>
      </c>
      <c r="I40" s="47">
        <v>36</v>
      </c>
      <c r="J40" s="57">
        <f t="shared" si="1"/>
        <v>40</v>
      </c>
      <c r="K40" s="47">
        <f>SUM(H40:H41)</f>
        <v>10</v>
      </c>
      <c r="L40" s="47">
        <f>SUM(I40:I41)</f>
        <v>87</v>
      </c>
      <c r="M40" s="47">
        <f>SUM(G40:G41)</f>
        <v>75</v>
      </c>
      <c r="N40" s="84"/>
    </row>
    <row r="41" spans="1:14" ht="17" thickBot="1">
      <c r="A41" s="118"/>
      <c r="B41" s="123"/>
      <c r="C41" s="123"/>
      <c r="D41" s="123"/>
      <c r="E41" s="46"/>
      <c r="F41" s="21"/>
      <c r="G41" s="46">
        <v>50</v>
      </c>
      <c r="H41" s="46">
        <v>6</v>
      </c>
      <c r="I41" s="46">
        <v>51</v>
      </c>
      <c r="J41" s="59">
        <f t="shared" si="1"/>
        <v>57</v>
      </c>
      <c r="K41" s="46"/>
      <c r="L41" s="46"/>
      <c r="M41" s="46"/>
      <c r="N41" s="85"/>
    </row>
    <row r="42" spans="1:14">
      <c r="A42" s="117">
        <v>7</v>
      </c>
      <c r="B42" s="122">
        <v>1</v>
      </c>
      <c r="C42" s="121" t="s">
        <v>84</v>
      </c>
      <c r="D42" s="121" t="s">
        <v>89</v>
      </c>
      <c r="E42" s="47">
        <v>0.66400000000000003</v>
      </c>
      <c r="F42" s="4" t="s">
        <v>12</v>
      </c>
      <c r="G42" s="47">
        <v>25</v>
      </c>
      <c r="H42" s="47">
        <v>7</v>
      </c>
      <c r="I42" s="47">
        <v>31</v>
      </c>
      <c r="J42" s="57">
        <f t="shared" si="1"/>
        <v>38</v>
      </c>
      <c r="K42" s="47">
        <f>SUM(H42:H43)</f>
        <v>16</v>
      </c>
      <c r="L42" s="47">
        <f>SUM(I42:I43)</f>
        <v>79</v>
      </c>
      <c r="M42" s="47">
        <f>SUM(G42:G43)</f>
        <v>75</v>
      </c>
      <c r="N42" s="95" t="s">
        <v>109</v>
      </c>
    </row>
    <row r="43" spans="1:14" ht="17" thickBot="1">
      <c r="A43" s="117"/>
      <c r="B43" s="150"/>
      <c r="C43" s="123"/>
      <c r="D43" s="123"/>
      <c r="E43" s="52"/>
      <c r="F43" s="4"/>
      <c r="G43" s="52">
        <v>50</v>
      </c>
      <c r="H43" s="52">
        <v>9</v>
      </c>
      <c r="I43" s="52">
        <v>48</v>
      </c>
      <c r="J43" s="66">
        <f t="shared" si="1"/>
        <v>57</v>
      </c>
      <c r="K43" s="47"/>
      <c r="L43" s="47"/>
      <c r="M43" s="47"/>
      <c r="N43" s="97" t="s">
        <v>116</v>
      </c>
    </row>
    <row r="44" spans="1:14">
      <c r="A44" s="117"/>
      <c r="B44" s="122">
        <v>2</v>
      </c>
      <c r="C44" s="121" t="s">
        <v>84</v>
      </c>
      <c r="D44" s="121" t="s">
        <v>89</v>
      </c>
      <c r="E44" s="47">
        <v>0.60499999999999998</v>
      </c>
      <c r="F44" s="4" t="s">
        <v>12</v>
      </c>
      <c r="G44" s="47">
        <v>25</v>
      </c>
      <c r="H44" s="47">
        <v>2</v>
      </c>
      <c r="I44" s="47">
        <v>21</v>
      </c>
      <c r="J44" s="57">
        <f t="shared" si="1"/>
        <v>23</v>
      </c>
      <c r="K44" s="47">
        <f>SUM(H44:H45)</f>
        <v>10</v>
      </c>
      <c r="L44" s="47">
        <f>SUM(I44:I45)</f>
        <v>78</v>
      </c>
      <c r="M44" s="47">
        <f>SUM(G44:G45)</f>
        <v>75</v>
      </c>
      <c r="N44" s="84"/>
    </row>
    <row r="45" spans="1:14" ht="17" thickBot="1">
      <c r="A45" s="117"/>
      <c r="B45" s="150"/>
      <c r="C45" s="123"/>
      <c r="D45" s="123"/>
      <c r="E45" s="52"/>
      <c r="F45" s="4"/>
      <c r="G45" s="52">
        <v>50</v>
      </c>
      <c r="H45" s="52">
        <v>8</v>
      </c>
      <c r="I45" s="52">
        <v>57</v>
      </c>
      <c r="J45" s="66">
        <f t="shared" si="1"/>
        <v>65</v>
      </c>
      <c r="K45" s="47"/>
      <c r="L45" s="47"/>
      <c r="M45" s="47"/>
      <c r="N45" s="84"/>
    </row>
    <row r="46" spans="1:14">
      <c r="A46" s="117"/>
      <c r="B46" s="121">
        <v>3</v>
      </c>
      <c r="C46" s="121" t="s">
        <v>84</v>
      </c>
      <c r="D46" s="121" t="s">
        <v>89</v>
      </c>
      <c r="E46" s="47">
        <v>0.629</v>
      </c>
      <c r="F46" s="4" t="s">
        <v>12</v>
      </c>
      <c r="G46" s="47">
        <v>25</v>
      </c>
      <c r="H46" s="47">
        <v>1</v>
      </c>
      <c r="I46" s="47">
        <v>14</v>
      </c>
      <c r="J46" s="57">
        <f t="shared" si="1"/>
        <v>15</v>
      </c>
      <c r="K46" s="47">
        <f>SUM(H46:H47)</f>
        <v>8</v>
      </c>
      <c r="L46" s="47">
        <f>SUM(I46:I47)</f>
        <v>62</v>
      </c>
      <c r="M46" s="47">
        <f>SUM(G46:G47)</f>
        <v>75</v>
      </c>
      <c r="N46" s="84"/>
    </row>
    <row r="47" spans="1:14" ht="17" thickBot="1">
      <c r="A47" s="118"/>
      <c r="B47" s="123"/>
      <c r="C47" s="123"/>
      <c r="D47" s="123"/>
      <c r="E47" s="46"/>
      <c r="F47" s="21"/>
      <c r="G47" s="46">
        <v>50</v>
      </c>
      <c r="H47" s="46">
        <v>7</v>
      </c>
      <c r="I47" s="46">
        <v>48</v>
      </c>
      <c r="J47" s="59">
        <f t="shared" si="1"/>
        <v>55</v>
      </c>
      <c r="K47" s="46"/>
      <c r="L47" s="46"/>
      <c r="M47" s="46"/>
      <c r="N47" s="85"/>
    </row>
    <row r="48" spans="1:14">
      <c r="A48" s="117">
        <v>8</v>
      </c>
      <c r="B48" s="122">
        <v>1</v>
      </c>
      <c r="C48" s="121" t="s">
        <v>28</v>
      </c>
      <c r="D48" s="121" t="s">
        <v>85</v>
      </c>
      <c r="E48" s="47">
        <v>0.69</v>
      </c>
      <c r="F48" s="4" t="s">
        <v>12</v>
      </c>
      <c r="G48" s="47">
        <v>25</v>
      </c>
      <c r="H48" s="47">
        <v>27</v>
      </c>
      <c r="I48" s="47">
        <v>17</v>
      </c>
      <c r="J48" s="57">
        <f t="shared" si="1"/>
        <v>44</v>
      </c>
      <c r="K48" s="47">
        <f>SUM(H48:H49)</f>
        <v>80</v>
      </c>
      <c r="L48" s="47">
        <f>SUM(I48:I49)</f>
        <v>57</v>
      </c>
      <c r="M48" s="47">
        <f>SUM(G48:G49)</f>
        <v>75</v>
      </c>
      <c r="N48" s="95" t="s">
        <v>109</v>
      </c>
    </row>
    <row r="49" spans="1:14" ht="17" thickBot="1">
      <c r="A49" s="117"/>
      <c r="B49" s="150"/>
      <c r="C49" s="150"/>
      <c r="D49" s="123"/>
      <c r="E49" s="52"/>
      <c r="F49" s="4"/>
      <c r="G49" s="52">
        <v>50</v>
      </c>
      <c r="H49" s="52">
        <v>53</v>
      </c>
      <c r="I49" s="52">
        <v>40</v>
      </c>
      <c r="J49" s="66">
        <f t="shared" si="1"/>
        <v>93</v>
      </c>
      <c r="K49" s="47"/>
      <c r="L49" s="47"/>
      <c r="M49" s="47"/>
      <c r="N49" s="97" t="s">
        <v>117</v>
      </c>
    </row>
    <row r="50" spans="1:14">
      <c r="A50" s="117"/>
      <c r="B50" s="122">
        <v>2</v>
      </c>
      <c r="C50" s="121" t="s">
        <v>28</v>
      </c>
      <c r="D50" s="121" t="s">
        <v>85</v>
      </c>
      <c r="E50" s="47">
        <v>0.58499999999999996</v>
      </c>
      <c r="F50" s="4" t="s">
        <v>12</v>
      </c>
      <c r="G50" s="47">
        <v>25</v>
      </c>
      <c r="H50" s="47">
        <v>23</v>
      </c>
      <c r="I50" s="47">
        <v>26</v>
      </c>
      <c r="J50" s="57">
        <f t="shared" si="1"/>
        <v>49</v>
      </c>
      <c r="K50" s="47">
        <f>SUM(H50:H51)</f>
        <v>86</v>
      </c>
      <c r="L50" s="47">
        <f>SUM(I50:I51)</f>
        <v>77</v>
      </c>
      <c r="M50" s="47">
        <f>SUM(G50:G51)</f>
        <v>75</v>
      </c>
      <c r="N50" s="84"/>
    </row>
    <row r="51" spans="1:14" ht="17" thickBot="1">
      <c r="A51" s="117"/>
      <c r="B51" s="150"/>
      <c r="C51" s="150"/>
      <c r="D51" s="123"/>
      <c r="E51" s="52"/>
      <c r="F51" s="4"/>
      <c r="G51" s="52">
        <v>50</v>
      </c>
      <c r="H51" s="52">
        <v>63</v>
      </c>
      <c r="I51" s="52">
        <v>51</v>
      </c>
      <c r="J51" s="66">
        <f t="shared" si="1"/>
        <v>114</v>
      </c>
      <c r="K51" s="47"/>
      <c r="L51" s="47"/>
      <c r="M51" s="47"/>
      <c r="N51" s="84"/>
    </row>
    <row r="52" spans="1:14">
      <c r="A52" s="117"/>
      <c r="B52" s="121">
        <v>3</v>
      </c>
      <c r="C52" s="121" t="s">
        <v>28</v>
      </c>
      <c r="D52" s="121" t="s">
        <v>85</v>
      </c>
      <c r="E52" s="47">
        <v>0.621</v>
      </c>
      <c r="F52" s="4" t="s">
        <v>12</v>
      </c>
      <c r="G52" s="47">
        <v>25</v>
      </c>
      <c r="H52" s="47">
        <v>22</v>
      </c>
      <c r="I52" s="47">
        <v>18</v>
      </c>
      <c r="J52" s="57">
        <f t="shared" si="1"/>
        <v>40</v>
      </c>
      <c r="K52" s="47">
        <f>SUM(H52:H53)</f>
        <v>87</v>
      </c>
      <c r="L52" s="47">
        <f>SUM(I52:I53)</f>
        <v>66</v>
      </c>
      <c r="M52" s="47">
        <f>SUM(G52:G53)</f>
        <v>75</v>
      </c>
      <c r="N52" s="84"/>
    </row>
    <row r="53" spans="1:14" ht="17" thickBot="1">
      <c r="A53" s="118"/>
      <c r="B53" s="123"/>
      <c r="C53" s="150"/>
      <c r="D53" s="123"/>
      <c r="E53" s="46"/>
      <c r="F53" s="21"/>
      <c r="G53" s="46">
        <v>50</v>
      </c>
      <c r="H53" s="46">
        <v>65</v>
      </c>
      <c r="I53" s="46">
        <v>48</v>
      </c>
      <c r="J53" s="59">
        <f t="shared" si="1"/>
        <v>113</v>
      </c>
      <c r="K53" s="46"/>
      <c r="L53" s="46"/>
      <c r="M53" s="46"/>
      <c r="N53" s="85"/>
    </row>
    <row r="54" spans="1:14">
      <c r="A54" s="117">
        <v>9</v>
      </c>
      <c r="B54" s="122">
        <v>1</v>
      </c>
      <c r="C54" s="121" t="s">
        <v>28</v>
      </c>
      <c r="D54" s="121" t="s">
        <v>89</v>
      </c>
      <c r="E54" s="47">
        <v>0.75700000000000001</v>
      </c>
      <c r="F54" s="4" t="s">
        <v>12</v>
      </c>
      <c r="G54" s="47">
        <v>25</v>
      </c>
      <c r="H54" s="47">
        <v>20</v>
      </c>
      <c r="I54" s="47">
        <v>15</v>
      </c>
      <c r="J54" s="57">
        <f t="shared" si="1"/>
        <v>35</v>
      </c>
      <c r="K54" s="47">
        <f>SUM(H54:H55)</f>
        <v>78</v>
      </c>
      <c r="L54" s="47">
        <f>SUM(I54:I55)</f>
        <v>58</v>
      </c>
      <c r="M54" s="47">
        <f>SUM(G54:G55)</f>
        <v>75</v>
      </c>
      <c r="N54" s="95" t="s">
        <v>109</v>
      </c>
    </row>
    <row r="55" spans="1:14" ht="17" thickBot="1">
      <c r="A55" s="117"/>
      <c r="B55" s="150"/>
      <c r="C55" s="150"/>
      <c r="D55" s="123"/>
      <c r="E55" s="52"/>
      <c r="F55" s="4"/>
      <c r="G55" s="52">
        <v>50</v>
      </c>
      <c r="H55" s="52">
        <v>58</v>
      </c>
      <c r="I55" s="52">
        <v>43</v>
      </c>
      <c r="J55" s="66">
        <f t="shared" si="1"/>
        <v>101</v>
      </c>
      <c r="K55" s="47"/>
      <c r="L55" s="47"/>
      <c r="M55" s="47"/>
      <c r="N55" s="97" t="s">
        <v>101</v>
      </c>
    </row>
    <row r="56" spans="1:14">
      <c r="A56" s="117"/>
      <c r="B56" s="122">
        <v>2</v>
      </c>
      <c r="C56" s="121" t="s">
        <v>28</v>
      </c>
      <c r="D56" s="121" t="s">
        <v>89</v>
      </c>
      <c r="E56" s="47">
        <v>0.72499999999999998</v>
      </c>
      <c r="F56" s="4" t="s">
        <v>12</v>
      </c>
      <c r="G56" s="47">
        <v>25</v>
      </c>
      <c r="H56" s="47">
        <v>17</v>
      </c>
      <c r="I56" s="47">
        <v>9</v>
      </c>
      <c r="J56" s="57">
        <f t="shared" si="1"/>
        <v>26</v>
      </c>
      <c r="K56" s="47">
        <f>SUM(H56:H57)</f>
        <v>58</v>
      </c>
      <c r="L56" s="47">
        <f>SUM(I56:I57)</f>
        <v>39</v>
      </c>
      <c r="M56" s="47">
        <f>SUM(G56:G57)</f>
        <v>75</v>
      </c>
      <c r="N56" s="84"/>
    </row>
    <row r="57" spans="1:14" ht="17" thickBot="1">
      <c r="A57" s="117"/>
      <c r="B57" s="150"/>
      <c r="C57" s="150"/>
      <c r="D57" s="123"/>
      <c r="E57" s="52"/>
      <c r="F57" s="4"/>
      <c r="G57" s="52">
        <v>50</v>
      </c>
      <c r="H57" s="52">
        <v>41</v>
      </c>
      <c r="I57" s="52">
        <v>30</v>
      </c>
      <c r="J57" s="66">
        <f t="shared" si="1"/>
        <v>71</v>
      </c>
      <c r="K57" s="47"/>
      <c r="L57" s="47"/>
      <c r="M57" s="47"/>
      <c r="N57" s="84"/>
    </row>
    <row r="58" spans="1:14">
      <c r="A58" s="117"/>
      <c r="B58" s="121">
        <v>3</v>
      </c>
      <c r="C58" s="121" t="s">
        <v>28</v>
      </c>
      <c r="D58" s="121" t="s">
        <v>89</v>
      </c>
      <c r="E58" s="47">
        <v>0.71899999999999997</v>
      </c>
      <c r="F58" s="4" t="s">
        <v>12</v>
      </c>
      <c r="G58" s="47">
        <v>25</v>
      </c>
      <c r="H58" s="47">
        <v>24</v>
      </c>
      <c r="I58" s="47">
        <v>17</v>
      </c>
      <c r="J58" s="57">
        <f t="shared" si="1"/>
        <v>41</v>
      </c>
      <c r="K58" s="47">
        <f>SUM(H58:H59)</f>
        <v>91</v>
      </c>
      <c r="L58" s="47">
        <f>SUM(I58:I59)</f>
        <v>66</v>
      </c>
      <c r="M58" s="47">
        <f>SUM(G58:G59)</f>
        <v>75</v>
      </c>
      <c r="N58" s="84"/>
    </row>
    <row r="59" spans="1:14" ht="17" thickBot="1">
      <c r="A59" s="118"/>
      <c r="B59" s="123"/>
      <c r="C59" s="150"/>
      <c r="D59" s="123"/>
      <c r="E59" s="46"/>
      <c r="F59" s="21"/>
      <c r="G59" s="46">
        <v>50</v>
      </c>
      <c r="H59" s="46">
        <v>67</v>
      </c>
      <c r="I59" s="46">
        <v>49</v>
      </c>
      <c r="J59" s="59">
        <f t="shared" si="1"/>
        <v>116</v>
      </c>
      <c r="K59" s="46"/>
      <c r="L59" s="46"/>
      <c r="M59" s="46"/>
      <c r="N59" s="85"/>
    </row>
    <row r="60" spans="1:14">
      <c r="A60" s="127">
        <v>10</v>
      </c>
      <c r="B60" s="129">
        <v>1</v>
      </c>
      <c r="C60" s="129" t="s">
        <v>28</v>
      </c>
      <c r="D60" s="129" t="s">
        <v>83</v>
      </c>
      <c r="E60" s="49">
        <v>0.19700000000000001</v>
      </c>
      <c r="F60" s="8" t="s">
        <v>12</v>
      </c>
      <c r="G60" s="49">
        <v>50</v>
      </c>
      <c r="H60" s="49">
        <v>46</v>
      </c>
      <c r="I60" s="49">
        <v>27</v>
      </c>
      <c r="J60" s="60">
        <f t="shared" si="1"/>
        <v>73</v>
      </c>
      <c r="K60" s="63">
        <f>SUM(H60:H61)</f>
        <v>142</v>
      </c>
      <c r="L60" s="63">
        <f>SUM(I60:I61)</f>
        <v>87</v>
      </c>
      <c r="M60" s="63">
        <f>SUM(G60:G61)</f>
        <v>150</v>
      </c>
      <c r="N60" s="99" t="s">
        <v>110</v>
      </c>
    </row>
    <row r="61" spans="1:14" ht="17" thickBot="1">
      <c r="A61" s="127"/>
      <c r="B61" s="151"/>
      <c r="C61" s="151"/>
      <c r="D61" s="151"/>
      <c r="E61" s="53"/>
      <c r="F61" s="68"/>
      <c r="G61" s="54">
        <v>100</v>
      </c>
      <c r="H61" s="53">
        <v>96</v>
      </c>
      <c r="I61" s="53">
        <v>60</v>
      </c>
      <c r="J61" s="67">
        <f t="shared" si="1"/>
        <v>156</v>
      </c>
      <c r="K61" s="63"/>
      <c r="L61" s="63"/>
      <c r="M61" s="63"/>
      <c r="N61" s="99" t="s">
        <v>92</v>
      </c>
    </row>
    <row r="62" spans="1:14">
      <c r="A62" s="127"/>
      <c r="B62" s="152">
        <v>2</v>
      </c>
      <c r="C62" s="129" t="s">
        <v>28</v>
      </c>
      <c r="D62" s="129" t="s">
        <v>83</v>
      </c>
      <c r="E62" s="49">
        <v>0.17799999999999999</v>
      </c>
      <c r="F62" s="6" t="s">
        <v>12</v>
      </c>
      <c r="G62" s="49">
        <v>50</v>
      </c>
      <c r="H62" s="49">
        <v>38</v>
      </c>
      <c r="I62" s="49">
        <v>14</v>
      </c>
      <c r="J62" s="60">
        <f t="shared" si="1"/>
        <v>52</v>
      </c>
      <c r="K62" s="63">
        <f>SUM(H62:H63)</f>
        <v>114</v>
      </c>
      <c r="L62" s="63">
        <f>SUM(I62:I63)</f>
        <v>59</v>
      </c>
      <c r="M62" s="63">
        <f>SUM(G62:G63)</f>
        <v>150</v>
      </c>
      <c r="N62" s="86"/>
    </row>
    <row r="63" spans="1:14" ht="17" thickBot="1">
      <c r="A63" s="127"/>
      <c r="B63" s="151"/>
      <c r="C63" s="151"/>
      <c r="D63" s="151"/>
      <c r="E63" s="53"/>
      <c r="F63" s="68"/>
      <c r="G63" s="53">
        <v>100</v>
      </c>
      <c r="H63" s="53">
        <v>76</v>
      </c>
      <c r="I63" s="53">
        <v>45</v>
      </c>
      <c r="J63" s="67">
        <f t="shared" si="1"/>
        <v>121</v>
      </c>
      <c r="K63" s="63"/>
      <c r="L63" s="63"/>
      <c r="M63" s="63"/>
      <c r="N63" s="86"/>
    </row>
    <row r="64" spans="1:14">
      <c r="A64" s="127"/>
      <c r="B64" s="129">
        <v>3</v>
      </c>
      <c r="C64" s="129" t="s">
        <v>28</v>
      </c>
      <c r="D64" s="129" t="s">
        <v>83</v>
      </c>
      <c r="E64" s="49">
        <v>0.183</v>
      </c>
      <c r="F64" s="6" t="s">
        <v>12</v>
      </c>
      <c r="G64" s="49">
        <v>50</v>
      </c>
      <c r="H64" s="49">
        <v>45</v>
      </c>
      <c r="I64" s="49">
        <v>19</v>
      </c>
      <c r="J64" s="60">
        <f t="shared" si="1"/>
        <v>64</v>
      </c>
      <c r="K64" s="63">
        <f>SUM(H64:H65)</f>
        <v>106</v>
      </c>
      <c r="L64" s="63">
        <f>SUM(I64:I65)</f>
        <v>50</v>
      </c>
      <c r="M64" s="63">
        <f>SUM(G64:G65)</f>
        <v>150</v>
      </c>
      <c r="N64" s="86"/>
    </row>
    <row r="65" spans="1:14" ht="17" thickBot="1">
      <c r="A65" s="128"/>
      <c r="B65" s="134"/>
      <c r="C65" s="151"/>
      <c r="D65" s="151"/>
      <c r="E65" s="51"/>
      <c r="F65" s="55"/>
      <c r="G65" s="51">
        <v>100</v>
      </c>
      <c r="H65" s="51">
        <v>61</v>
      </c>
      <c r="I65" s="51">
        <v>31</v>
      </c>
      <c r="J65" s="62">
        <f t="shared" si="1"/>
        <v>92</v>
      </c>
      <c r="K65" s="64"/>
      <c r="L65" s="64"/>
      <c r="M65" s="64"/>
      <c r="N65" s="30"/>
    </row>
    <row r="66" spans="1:14">
      <c r="A66" s="127">
        <v>11</v>
      </c>
      <c r="B66" s="129">
        <v>1</v>
      </c>
      <c r="C66" s="129" t="s">
        <v>28</v>
      </c>
      <c r="D66" s="129" t="s">
        <v>84</v>
      </c>
      <c r="E66" s="49">
        <v>0.18099999999999999</v>
      </c>
      <c r="F66" s="8" t="s">
        <v>12</v>
      </c>
      <c r="G66" s="49">
        <v>50</v>
      </c>
      <c r="H66" s="49">
        <v>29</v>
      </c>
      <c r="I66" s="49">
        <v>24</v>
      </c>
      <c r="J66" s="60">
        <f t="shared" si="1"/>
        <v>53</v>
      </c>
      <c r="K66" s="63">
        <f>SUM(H66:H67)</f>
        <v>96</v>
      </c>
      <c r="L66" s="63">
        <f>SUM(I66:I67)</f>
        <v>71</v>
      </c>
      <c r="M66" s="63">
        <f>SUM(G66:G67)</f>
        <v>150</v>
      </c>
      <c r="N66" s="99" t="s">
        <v>110</v>
      </c>
    </row>
    <row r="67" spans="1:14" ht="17" thickBot="1">
      <c r="A67" s="127"/>
      <c r="B67" s="151"/>
      <c r="C67" s="151"/>
      <c r="D67" s="151"/>
      <c r="E67" s="53"/>
      <c r="F67" s="68"/>
      <c r="G67" s="53">
        <v>100</v>
      </c>
      <c r="H67" s="53">
        <v>67</v>
      </c>
      <c r="I67" s="53">
        <v>47</v>
      </c>
      <c r="J67" s="67">
        <f t="shared" si="1"/>
        <v>114</v>
      </c>
      <c r="K67" s="63"/>
      <c r="L67" s="63"/>
      <c r="M67" s="63"/>
      <c r="N67" s="99" t="s">
        <v>93</v>
      </c>
    </row>
    <row r="68" spans="1:14">
      <c r="A68" s="127"/>
      <c r="B68" s="152">
        <v>2</v>
      </c>
      <c r="C68" s="129" t="s">
        <v>28</v>
      </c>
      <c r="D68" s="129" t="s">
        <v>84</v>
      </c>
      <c r="E68" s="49">
        <v>0.19700000000000001</v>
      </c>
      <c r="F68" s="6" t="s">
        <v>12</v>
      </c>
      <c r="G68" s="49">
        <v>50</v>
      </c>
      <c r="H68" s="49">
        <v>40</v>
      </c>
      <c r="I68" s="49">
        <v>37</v>
      </c>
      <c r="J68" s="60">
        <f t="shared" si="1"/>
        <v>77</v>
      </c>
      <c r="K68" s="63">
        <f>SUM(H68:H69)</f>
        <v>121</v>
      </c>
      <c r="L68" s="63">
        <f>SUM(I68:I69)</f>
        <v>87</v>
      </c>
      <c r="M68" s="63">
        <f>SUM(G68:G69)</f>
        <v>150</v>
      </c>
      <c r="N68" s="86"/>
    </row>
    <row r="69" spans="1:14" ht="17" thickBot="1">
      <c r="A69" s="127"/>
      <c r="B69" s="151"/>
      <c r="C69" s="151"/>
      <c r="D69" s="151"/>
      <c r="E69" s="53"/>
      <c r="F69" s="68"/>
      <c r="G69" s="53">
        <v>100</v>
      </c>
      <c r="H69" s="53">
        <v>81</v>
      </c>
      <c r="I69" s="53">
        <v>50</v>
      </c>
      <c r="J69" s="67">
        <f t="shared" si="1"/>
        <v>131</v>
      </c>
      <c r="K69" s="63"/>
      <c r="L69" s="63"/>
      <c r="M69" s="63"/>
      <c r="N69" s="86"/>
    </row>
    <row r="70" spans="1:14">
      <c r="A70" s="127"/>
      <c r="B70" s="129">
        <v>3</v>
      </c>
      <c r="C70" s="129" t="s">
        <v>28</v>
      </c>
      <c r="D70" s="129" t="s">
        <v>84</v>
      </c>
      <c r="E70" s="49">
        <v>0.17899999999999999</v>
      </c>
      <c r="F70" s="6" t="s">
        <v>12</v>
      </c>
      <c r="G70" s="49">
        <v>50</v>
      </c>
      <c r="H70" s="49">
        <v>43</v>
      </c>
      <c r="I70" s="49">
        <v>28</v>
      </c>
      <c r="J70" s="60">
        <f t="shared" ref="J70:J83" si="2">SUM(H70:I70)</f>
        <v>71</v>
      </c>
      <c r="K70" s="63">
        <f>SUM(H70:H71)</f>
        <v>134</v>
      </c>
      <c r="L70" s="63">
        <f>SUM(I70:I71)</f>
        <v>77</v>
      </c>
      <c r="M70" s="63">
        <f>SUM(G70:G71)</f>
        <v>150</v>
      </c>
      <c r="N70" s="86"/>
    </row>
    <row r="71" spans="1:14" ht="17" thickBot="1">
      <c r="A71" s="128"/>
      <c r="B71" s="134"/>
      <c r="C71" s="151"/>
      <c r="D71" s="151"/>
      <c r="E71" s="51"/>
      <c r="F71" s="55"/>
      <c r="G71" s="51">
        <v>100</v>
      </c>
      <c r="H71" s="51">
        <v>91</v>
      </c>
      <c r="I71" s="51">
        <v>49</v>
      </c>
      <c r="J71" s="62">
        <f t="shared" si="2"/>
        <v>140</v>
      </c>
      <c r="K71" s="64"/>
      <c r="L71" s="64"/>
      <c r="M71" s="64"/>
      <c r="N71" s="30"/>
    </row>
    <row r="72" spans="1:14">
      <c r="A72" s="127">
        <v>12</v>
      </c>
      <c r="B72" s="129">
        <v>1</v>
      </c>
      <c r="C72" s="129" t="s">
        <v>28</v>
      </c>
      <c r="D72" s="129" t="s">
        <v>85</v>
      </c>
      <c r="E72" s="49">
        <v>0.189</v>
      </c>
      <c r="F72" s="8" t="s">
        <v>12</v>
      </c>
      <c r="G72" s="49">
        <v>50</v>
      </c>
      <c r="H72" s="49">
        <v>49</v>
      </c>
      <c r="I72" s="49">
        <v>43</v>
      </c>
      <c r="J72" s="60">
        <f t="shared" si="2"/>
        <v>92</v>
      </c>
      <c r="K72" s="63">
        <f>SUM(H72:H73)</f>
        <v>145</v>
      </c>
      <c r="L72" s="63">
        <f>SUM(I72:I73)</f>
        <v>124</v>
      </c>
      <c r="M72" s="63">
        <f>SUM(G72:G73)</f>
        <v>150</v>
      </c>
      <c r="N72" s="99" t="s">
        <v>110</v>
      </c>
    </row>
    <row r="73" spans="1:14" ht="17" thickBot="1">
      <c r="A73" s="127"/>
      <c r="B73" s="151"/>
      <c r="C73" s="151"/>
      <c r="D73" s="151"/>
      <c r="E73" s="53"/>
      <c r="F73" s="68"/>
      <c r="G73" s="53">
        <v>100</v>
      </c>
      <c r="H73" s="53">
        <v>96</v>
      </c>
      <c r="I73" s="53">
        <v>81</v>
      </c>
      <c r="J73" s="67">
        <f t="shared" si="2"/>
        <v>177</v>
      </c>
      <c r="K73" s="63"/>
      <c r="L73" s="63"/>
      <c r="M73" s="63"/>
      <c r="N73" s="100" t="s">
        <v>102</v>
      </c>
    </row>
    <row r="74" spans="1:14">
      <c r="A74" s="127"/>
      <c r="B74" s="152">
        <v>2</v>
      </c>
      <c r="C74" s="129" t="s">
        <v>28</v>
      </c>
      <c r="D74" s="129" t="s">
        <v>85</v>
      </c>
      <c r="E74" s="49">
        <v>0.18099999999999999</v>
      </c>
      <c r="F74" s="6" t="s">
        <v>12</v>
      </c>
      <c r="G74" s="49">
        <v>50</v>
      </c>
      <c r="H74" s="49">
        <v>45</v>
      </c>
      <c r="I74" s="49">
        <v>39</v>
      </c>
      <c r="J74" s="60">
        <f t="shared" si="2"/>
        <v>84</v>
      </c>
      <c r="K74" s="63">
        <f>SUM(H74:H75)</f>
        <v>136</v>
      </c>
      <c r="L74" s="63">
        <f>SUM(I74:I75)</f>
        <v>96</v>
      </c>
      <c r="M74" s="63">
        <f>SUM(G74:G75)</f>
        <v>150</v>
      </c>
      <c r="N74" s="86"/>
    </row>
    <row r="75" spans="1:14" ht="17" thickBot="1">
      <c r="A75" s="127"/>
      <c r="B75" s="151"/>
      <c r="C75" s="151"/>
      <c r="D75" s="151"/>
      <c r="E75" s="53"/>
      <c r="F75" s="68"/>
      <c r="G75" s="53">
        <v>100</v>
      </c>
      <c r="H75" s="53">
        <v>91</v>
      </c>
      <c r="I75" s="53">
        <v>57</v>
      </c>
      <c r="J75" s="67">
        <f t="shared" si="2"/>
        <v>148</v>
      </c>
      <c r="K75" s="63"/>
      <c r="L75" s="63"/>
      <c r="M75" s="63"/>
      <c r="N75" s="86"/>
    </row>
    <row r="76" spans="1:14">
      <c r="A76" s="127"/>
      <c r="B76" s="129">
        <v>3</v>
      </c>
      <c r="C76" s="129" t="s">
        <v>28</v>
      </c>
      <c r="D76" s="129" t="s">
        <v>85</v>
      </c>
      <c r="E76" s="49">
        <v>0.18099999999999999</v>
      </c>
      <c r="F76" s="6" t="s">
        <v>12</v>
      </c>
      <c r="G76" s="49">
        <v>50</v>
      </c>
      <c r="H76" s="49">
        <v>37</v>
      </c>
      <c r="I76" s="49">
        <v>29</v>
      </c>
      <c r="J76" s="60">
        <f t="shared" si="2"/>
        <v>66</v>
      </c>
      <c r="K76" s="63">
        <f>SUM(H76:H77)</f>
        <v>105</v>
      </c>
      <c r="L76" s="63">
        <f>SUM(I76:I77)</f>
        <v>76</v>
      </c>
      <c r="M76" s="63">
        <f>SUM(G76:G77)</f>
        <v>150</v>
      </c>
      <c r="N76" s="86"/>
    </row>
    <row r="77" spans="1:14" ht="17" thickBot="1">
      <c r="A77" s="128"/>
      <c r="B77" s="134"/>
      <c r="C77" s="151"/>
      <c r="D77" s="151"/>
      <c r="E77" s="51"/>
      <c r="F77" s="55"/>
      <c r="G77" s="51">
        <v>100</v>
      </c>
      <c r="H77" s="51">
        <v>68</v>
      </c>
      <c r="I77" s="51">
        <v>47</v>
      </c>
      <c r="J77" s="62">
        <f t="shared" si="2"/>
        <v>115</v>
      </c>
      <c r="K77" s="64"/>
      <c r="L77" s="64"/>
      <c r="M77" s="64"/>
      <c r="N77" s="30"/>
    </row>
    <row r="78" spans="1:14">
      <c r="A78" s="127">
        <v>13</v>
      </c>
      <c r="B78" s="129">
        <v>1</v>
      </c>
      <c r="C78" s="129" t="s">
        <v>28</v>
      </c>
      <c r="D78" s="132" t="s">
        <v>89</v>
      </c>
      <c r="E78" s="49">
        <v>0.17</v>
      </c>
      <c r="F78" s="8" t="s">
        <v>12</v>
      </c>
      <c r="G78" s="49">
        <v>50</v>
      </c>
      <c r="H78" s="49">
        <v>39</v>
      </c>
      <c r="I78" s="49">
        <v>26</v>
      </c>
      <c r="J78" s="60">
        <f t="shared" si="2"/>
        <v>65</v>
      </c>
      <c r="K78" s="63">
        <f>SUM(H78:H79)</f>
        <v>107</v>
      </c>
      <c r="L78" s="63">
        <f>SUM(I78:I79)</f>
        <v>75</v>
      </c>
      <c r="M78" s="63">
        <f>SUM(G78:G79)</f>
        <v>150</v>
      </c>
      <c r="N78" s="99" t="s">
        <v>110</v>
      </c>
    </row>
    <row r="79" spans="1:14" ht="17" thickBot="1">
      <c r="A79" s="127"/>
      <c r="B79" s="151"/>
      <c r="C79" s="151"/>
      <c r="D79" s="154"/>
      <c r="E79" s="53"/>
      <c r="F79" s="68"/>
      <c r="G79" s="53">
        <v>100</v>
      </c>
      <c r="H79" s="53">
        <v>68</v>
      </c>
      <c r="I79" s="53">
        <v>49</v>
      </c>
      <c r="J79" s="67">
        <f t="shared" si="2"/>
        <v>117</v>
      </c>
      <c r="K79" s="63"/>
      <c r="L79" s="63"/>
      <c r="M79" s="63"/>
      <c r="N79" s="100" t="s">
        <v>103</v>
      </c>
    </row>
    <row r="80" spans="1:14">
      <c r="A80" s="127"/>
      <c r="B80" s="152">
        <v>2</v>
      </c>
      <c r="C80" s="129" t="s">
        <v>28</v>
      </c>
      <c r="D80" s="132" t="s">
        <v>89</v>
      </c>
      <c r="E80" s="49">
        <v>0.17899999999999999</v>
      </c>
      <c r="F80" s="6" t="s">
        <v>12</v>
      </c>
      <c r="G80" s="49">
        <v>50</v>
      </c>
      <c r="H80" s="49">
        <v>41</v>
      </c>
      <c r="I80" s="49">
        <v>33</v>
      </c>
      <c r="J80" s="60">
        <f t="shared" si="2"/>
        <v>74</v>
      </c>
      <c r="K80" s="63">
        <f>SUM(H80:H81)</f>
        <v>120</v>
      </c>
      <c r="L80" s="63">
        <f>SUM(I80:I81)</f>
        <v>85</v>
      </c>
      <c r="M80" s="63">
        <f>SUM(G80:G81)</f>
        <v>150</v>
      </c>
      <c r="N80" s="86"/>
    </row>
    <row r="81" spans="1:14" ht="17" thickBot="1">
      <c r="A81" s="127"/>
      <c r="B81" s="151"/>
      <c r="C81" s="151"/>
      <c r="D81" s="154"/>
      <c r="E81" s="53"/>
      <c r="F81" s="68"/>
      <c r="G81" s="53">
        <v>100</v>
      </c>
      <c r="H81" s="53">
        <v>79</v>
      </c>
      <c r="I81" s="53">
        <v>52</v>
      </c>
      <c r="J81" s="67">
        <f t="shared" si="2"/>
        <v>131</v>
      </c>
      <c r="K81" s="63"/>
      <c r="L81" s="63"/>
      <c r="M81" s="63"/>
      <c r="N81" s="86"/>
    </row>
    <row r="82" spans="1:14">
      <c r="A82" s="127"/>
      <c r="B82" s="129">
        <v>3</v>
      </c>
      <c r="C82" s="129" t="s">
        <v>28</v>
      </c>
      <c r="D82" s="132" t="s">
        <v>89</v>
      </c>
      <c r="E82" s="49">
        <v>0.187</v>
      </c>
      <c r="F82" s="6" t="s">
        <v>12</v>
      </c>
      <c r="G82" s="49">
        <v>50</v>
      </c>
      <c r="H82" s="49">
        <v>46</v>
      </c>
      <c r="I82" s="49">
        <v>21</v>
      </c>
      <c r="J82" s="60">
        <f t="shared" si="2"/>
        <v>67</v>
      </c>
      <c r="K82" s="63">
        <f>SUM(H82:H83)</f>
        <v>136</v>
      </c>
      <c r="L82" s="63">
        <f>SUM(I82:I83)</f>
        <v>83</v>
      </c>
      <c r="M82" s="63">
        <f>SUM(G82:G83)</f>
        <v>150</v>
      </c>
      <c r="N82" s="86"/>
    </row>
    <row r="83" spans="1:14" ht="17" thickBot="1">
      <c r="A83" s="128"/>
      <c r="B83" s="134"/>
      <c r="C83" s="151"/>
      <c r="D83" s="154"/>
      <c r="E83" s="51"/>
      <c r="F83" s="55"/>
      <c r="G83" s="51">
        <v>100</v>
      </c>
      <c r="H83" s="51">
        <v>90</v>
      </c>
      <c r="I83" s="51">
        <v>62</v>
      </c>
      <c r="J83" s="62">
        <f t="shared" si="2"/>
        <v>152</v>
      </c>
      <c r="K83" s="51"/>
      <c r="L83" s="51"/>
      <c r="M83" s="51"/>
      <c r="N83" s="83"/>
    </row>
    <row r="84" spans="1:14">
      <c r="F84" s="20"/>
      <c r="I84" s="2"/>
      <c r="J84" s="65" t="s">
        <v>157</v>
      </c>
      <c r="K84" s="2" t="s">
        <v>40</v>
      </c>
      <c r="L84" s="2"/>
      <c r="M84" s="2"/>
      <c r="N84" s="2"/>
    </row>
    <row r="85" spans="1:14">
      <c r="F85" s="5"/>
      <c r="I85" s="2"/>
      <c r="J85" s="2"/>
      <c r="K85" s="2"/>
      <c r="L85" s="2"/>
      <c r="M85" s="2"/>
      <c r="N85" s="2"/>
    </row>
    <row r="86" spans="1:14">
      <c r="I86" s="2"/>
      <c r="J86" s="2"/>
      <c r="K86" s="2"/>
      <c r="L86" s="2"/>
      <c r="M86" s="2"/>
      <c r="N86" s="2"/>
    </row>
    <row r="87" spans="1:14">
      <c r="I87" s="2"/>
      <c r="J87" s="2"/>
      <c r="K87" s="2"/>
      <c r="L87" s="2"/>
      <c r="M87" s="2"/>
      <c r="N87" s="2"/>
    </row>
    <row r="88" spans="1:14">
      <c r="I88" s="2"/>
      <c r="J88" s="2"/>
      <c r="K88" s="2"/>
      <c r="L88" s="2"/>
      <c r="M88" s="2"/>
      <c r="N88" s="2"/>
    </row>
    <row r="89" spans="1:14">
      <c r="I89" s="2"/>
      <c r="J89" s="2"/>
      <c r="K89" s="2"/>
      <c r="L89" s="2"/>
      <c r="M89" s="2"/>
      <c r="N89" s="2"/>
    </row>
    <row r="90" spans="1:14">
      <c r="I90" s="2"/>
      <c r="J90" s="2"/>
      <c r="K90" s="2"/>
      <c r="L90" s="2"/>
      <c r="M90" s="2"/>
      <c r="N90" s="2"/>
    </row>
    <row r="91" spans="1:14">
      <c r="I91" s="2"/>
      <c r="J91" s="2"/>
      <c r="K91" s="2"/>
      <c r="L91" s="2"/>
      <c r="M91" s="2"/>
      <c r="N91" s="2"/>
    </row>
    <row r="92" spans="1:14">
      <c r="I92" s="2"/>
      <c r="J92" s="2"/>
      <c r="K92" s="2"/>
      <c r="L92" s="2"/>
      <c r="M92" s="2"/>
      <c r="N92" s="2"/>
    </row>
  </sheetData>
  <mergeCells count="130">
    <mergeCell ref="D30:D31"/>
    <mergeCell ref="D32:D33"/>
    <mergeCell ref="D34:D35"/>
    <mergeCell ref="D36:D37"/>
    <mergeCell ref="D38:D39"/>
    <mergeCell ref="C82:C83"/>
    <mergeCell ref="D50:D51"/>
    <mergeCell ref="D52:D53"/>
    <mergeCell ref="D54:D55"/>
    <mergeCell ref="D56:D57"/>
    <mergeCell ref="D58:D59"/>
    <mergeCell ref="D80:D81"/>
    <mergeCell ref="D82:D83"/>
    <mergeCell ref="D70:D71"/>
    <mergeCell ref="D72:D73"/>
    <mergeCell ref="D40:D41"/>
    <mergeCell ref="D42:D43"/>
    <mergeCell ref="D44:D45"/>
    <mergeCell ref="D46:D47"/>
    <mergeCell ref="D62:D63"/>
    <mergeCell ref="D64:D65"/>
    <mergeCell ref="D66:D67"/>
    <mergeCell ref="D68:D69"/>
    <mergeCell ref="D48:D49"/>
    <mergeCell ref="D18:D19"/>
    <mergeCell ref="D20:D21"/>
    <mergeCell ref="D22:D23"/>
    <mergeCell ref="C76:C77"/>
    <mergeCell ref="C78:C79"/>
    <mergeCell ref="C80:C81"/>
    <mergeCell ref="D74:D75"/>
    <mergeCell ref="D76:D77"/>
    <mergeCell ref="D78:D79"/>
    <mergeCell ref="D60:D61"/>
    <mergeCell ref="C72:C73"/>
    <mergeCell ref="C74:C75"/>
    <mergeCell ref="C56:C57"/>
    <mergeCell ref="C58:C59"/>
    <mergeCell ref="C60:C61"/>
    <mergeCell ref="C62:C63"/>
    <mergeCell ref="C64:C65"/>
    <mergeCell ref="C66:C67"/>
    <mergeCell ref="C68:C69"/>
    <mergeCell ref="C70:C71"/>
    <mergeCell ref="C18:C19"/>
    <mergeCell ref="C20:C21"/>
    <mergeCell ref="C22:C23"/>
    <mergeCell ref="C24:C25"/>
    <mergeCell ref="D6:D7"/>
    <mergeCell ref="D8:D9"/>
    <mergeCell ref="D10:D11"/>
    <mergeCell ref="D12:D13"/>
    <mergeCell ref="D14:D15"/>
    <mergeCell ref="D16:D17"/>
    <mergeCell ref="C54:C55"/>
    <mergeCell ref="C36:C37"/>
    <mergeCell ref="C38:C39"/>
    <mergeCell ref="C40:C41"/>
    <mergeCell ref="C42:C43"/>
    <mergeCell ref="C44:C45"/>
    <mergeCell ref="D24:D25"/>
    <mergeCell ref="D26:D27"/>
    <mergeCell ref="D28:D29"/>
    <mergeCell ref="C46:C47"/>
    <mergeCell ref="C48:C49"/>
    <mergeCell ref="C50:C51"/>
    <mergeCell ref="C52:C53"/>
    <mergeCell ref="C28:C29"/>
    <mergeCell ref="C30:C31"/>
    <mergeCell ref="C32:C33"/>
    <mergeCell ref="C34:C35"/>
    <mergeCell ref="C16:C17"/>
    <mergeCell ref="B54:B55"/>
    <mergeCell ref="B56:B57"/>
    <mergeCell ref="B58:B59"/>
    <mergeCell ref="A60:A65"/>
    <mergeCell ref="B60:B61"/>
    <mergeCell ref="B62:B63"/>
    <mergeCell ref="B66:B67"/>
    <mergeCell ref="B68:B69"/>
    <mergeCell ref="B38:B39"/>
    <mergeCell ref="B40:B41"/>
    <mergeCell ref="A72:A77"/>
    <mergeCell ref="B72:B73"/>
    <mergeCell ref="B74:B75"/>
    <mergeCell ref="B76:B77"/>
    <mergeCell ref="C6:C7"/>
    <mergeCell ref="C8:C9"/>
    <mergeCell ref="C10:C11"/>
    <mergeCell ref="C12:C13"/>
    <mergeCell ref="C14:C15"/>
    <mergeCell ref="A18:A23"/>
    <mergeCell ref="B18:B19"/>
    <mergeCell ref="B20:B21"/>
    <mergeCell ref="B22:B23"/>
    <mergeCell ref="A24:A29"/>
    <mergeCell ref="B24:B25"/>
    <mergeCell ref="B26:B27"/>
    <mergeCell ref="B28:B29"/>
    <mergeCell ref="A30:A35"/>
    <mergeCell ref="B30:B31"/>
    <mergeCell ref="B32:B33"/>
    <mergeCell ref="B34:B35"/>
    <mergeCell ref="A36:A41"/>
    <mergeCell ref="B36:B37"/>
    <mergeCell ref="C26:C27"/>
    <mergeCell ref="A6:A11"/>
    <mergeCell ref="B6:B7"/>
    <mergeCell ref="B8:B9"/>
    <mergeCell ref="B10:B11"/>
    <mergeCell ref="A12:A17"/>
    <mergeCell ref="B12:B13"/>
    <mergeCell ref="B14:B15"/>
    <mergeCell ref="B16:B17"/>
    <mergeCell ref="A78:A83"/>
    <mergeCell ref="B78:B79"/>
    <mergeCell ref="B80:B81"/>
    <mergeCell ref="B82:B83"/>
    <mergeCell ref="A66:A71"/>
    <mergeCell ref="B64:B65"/>
    <mergeCell ref="A42:A47"/>
    <mergeCell ref="B42:B43"/>
    <mergeCell ref="B44:B45"/>
    <mergeCell ref="B46:B47"/>
    <mergeCell ref="A48:A53"/>
    <mergeCell ref="B48:B49"/>
    <mergeCell ref="B50:B51"/>
    <mergeCell ref="B52:B53"/>
    <mergeCell ref="A54:A59"/>
    <mergeCell ref="B70:B71"/>
  </mergeCells>
  <pageMargins left="0.23622047244094491" right="0.23622047244094491" top="0.74803149606299213" bottom="0.74803149606299213" header="0.31496062992125984" footer="0.31496062992125984"/>
  <pageSetup paperSize="9" scale="74" fitToHeight="2" orientation="landscape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33A14-521F-DA42-AB97-A6DED68D80F0}">
  <sheetPr>
    <tabColor theme="8"/>
  </sheetPr>
  <dimension ref="A1:S44"/>
  <sheetViews>
    <sheetView topLeftCell="B1" workbookViewId="0">
      <selection activeCell="K6" sqref="K6:L41"/>
    </sheetView>
  </sheetViews>
  <sheetFormatPr baseColWidth="10" defaultRowHeight="16"/>
  <cols>
    <col min="1" max="1" width="13" style="1" customWidth="1"/>
    <col min="2" max="3" width="9.1640625" style="1" customWidth="1"/>
    <col min="4" max="4" width="10.6640625" style="1" customWidth="1"/>
    <col min="5" max="5" width="9" style="1" customWidth="1"/>
    <col min="6" max="6" width="12.83203125" style="1" customWidth="1"/>
    <col min="7" max="7" width="8.6640625" style="1" customWidth="1"/>
    <col min="8" max="8" width="9.33203125" style="1" customWidth="1"/>
    <col min="9" max="9" width="8.33203125" style="1" customWidth="1"/>
    <col min="10" max="10" width="8.6640625" style="1" customWidth="1"/>
    <col min="11" max="12" width="10.83203125" style="1"/>
    <col min="13" max="16" width="9.1640625" style="1" customWidth="1"/>
    <col min="17" max="17" width="55.5" style="1" customWidth="1"/>
    <col min="18" max="16384" width="10.83203125" style="1"/>
  </cols>
  <sheetData>
    <row r="1" spans="1:18">
      <c r="A1" s="87" t="s">
        <v>158</v>
      </c>
    </row>
    <row r="2" spans="1:18">
      <c r="A2" s="87" t="s">
        <v>159</v>
      </c>
    </row>
    <row r="4" spans="1:18">
      <c r="A4" s="88" t="s">
        <v>160</v>
      </c>
    </row>
    <row r="5" spans="1:18" s="7" customFormat="1" ht="69" thickBot="1">
      <c r="A5" s="7" t="s">
        <v>13</v>
      </c>
      <c r="B5" s="7" t="s">
        <v>5</v>
      </c>
      <c r="C5" s="89" t="s">
        <v>3</v>
      </c>
      <c r="D5" s="7" t="s">
        <v>77</v>
      </c>
      <c r="E5" s="7" t="s">
        <v>4</v>
      </c>
      <c r="F5" s="7" t="s">
        <v>78</v>
      </c>
      <c r="G5" s="7" t="s">
        <v>79</v>
      </c>
      <c r="H5" s="7" t="s">
        <v>80</v>
      </c>
      <c r="I5" s="7" t="s">
        <v>81</v>
      </c>
      <c r="J5" s="7" t="s">
        <v>82</v>
      </c>
      <c r="K5" s="7" t="s">
        <v>8</v>
      </c>
      <c r="L5" s="7" t="s">
        <v>9</v>
      </c>
      <c r="M5" s="7" t="s">
        <v>10</v>
      </c>
      <c r="N5" s="7" t="s">
        <v>37</v>
      </c>
      <c r="O5" s="7" t="s">
        <v>38</v>
      </c>
      <c r="P5" s="7" t="s">
        <v>39</v>
      </c>
      <c r="Q5" s="7" t="s">
        <v>0</v>
      </c>
    </row>
    <row r="6" spans="1:18" s="2" customFormat="1" ht="17" thickTop="1">
      <c r="A6" s="142">
        <v>14</v>
      </c>
      <c r="B6" s="119">
        <v>1</v>
      </c>
      <c r="C6" s="137" t="s">
        <v>28</v>
      </c>
      <c r="D6" s="105"/>
      <c r="E6" s="121" t="s">
        <v>86</v>
      </c>
      <c r="F6" s="105"/>
      <c r="G6" s="119">
        <v>4</v>
      </c>
      <c r="H6" s="119">
        <v>4</v>
      </c>
      <c r="I6" s="4" t="s">
        <v>12</v>
      </c>
      <c r="J6" s="105">
        <v>25</v>
      </c>
      <c r="K6" s="105">
        <v>35</v>
      </c>
      <c r="L6" s="105">
        <v>33</v>
      </c>
      <c r="M6" s="57">
        <f t="shared" ref="M6:M41" si="0">SUM(K6:L6)</f>
        <v>68</v>
      </c>
      <c r="N6" s="105">
        <f>SUM(K6:K7)</f>
        <v>98</v>
      </c>
      <c r="O6" s="105">
        <f>SUM(L6:L7)</f>
        <v>81</v>
      </c>
      <c r="P6" s="105">
        <f>SUM(J6:J7)</f>
        <v>75</v>
      </c>
      <c r="Q6" s="3" t="s">
        <v>91</v>
      </c>
    </row>
    <row r="7" spans="1:18" ht="17" thickBot="1">
      <c r="A7" s="117"/>
      <c r="B7" s="120"/>
      <c r="C7" s="136"/>
      <c r="D7" s="104"/>
      <c r="E7" s="120"/>
      <c r="F7" s="104"/>
      <c r="G7" s="120"/>
      <c r="H7" s="120"/>
      <c r="I7" s="16"/>
      <c r="J7" s="104">
        <v>50</v>
      </c>
      <c r="K7" s="104">
        <v>63</v>
      </c>
      <c r="L7" s="104">
        <v>48</v>
      </c>
      <c r="M7" s="58">
        <f t="shared" si="0"/>
        <v>111</v>
      </c>
      <c r="N7" s="105"/>
      <c r="O7" s="105"/>
      <c r="P7" s="105"/>
      <c r="Q7" s="95" t="s">
        <v>161</v>
      </c>
    </row>
    <row r="8" spans="1:18">
      <c r="A8" s="117"/>
      <c r="B8" s="121">
        <v>2</v>
      </c>
      <c r="C8" s="135" t="s">
        <v>28</v>
      </c>
      <c r="D8" s="105"/>
      <c r="E8" s="121" t="s">
        <v>86</v>
      </c>
      <c r="F8" s="105"/>
      <c r="G8" s="121">
        <v>4</v>
      </c>
      <c r="H8" s="121">
        <v>4</v>
      </c>
      <c r="I8" s="4" t="s">
        <v>12</v>
      </c>
      <c r="J8" s="105">
        <v>25</v>
      </c>
      <c r="K8" s="105">
        <v>26</v>
      </c>
      <c r="L8" s="105">
        <v>11</v>
      </c>
      <c r="M8" s="57">
        <f t="shared" si="0"/>
        <v>37</v>
      </c>
      <c r="N8" s="105">
        <f>SUM(K8:K9)</f>
        <v>111</v>
      </c>
      <c r="O8" s="105">
        <f>SUM(L8:L9)</f>
        <v>44</v>
      </c>
      <c r="P8" s="105">
        <f>SUM(J8:J9)</f>
        <v>75</v>
      </c>
      <c r="Q8" s="107"/>
    </row>
    <row r="9" spans="1:18" ht="17" thickBot="1">
      <c r="A9" s="117"/>
      <c r="B9" s="120"/>
      <c r="C9" s="136"/>
      <c r="D9" s="104"/>
      <c r="E9" s="120"/>
      <c r="F9" s="104"/>
      <c r="G9" s="120"/>
      <c r="H9" s="120"/>
      <c r="I9" s="16"/>
      <c r="J9" s="104">
        <v>50</v>
      </c>
      <c r="K9" s="104">
        <v>85</v>
      </c>
      <c r="L9" s="104">
        <v>33</v>
      </c>
      <c r="M9" s="58">
        <f t="shared" si="0"/>
        <v>118</v>
      </c>
      <c r="N9" s="105"/>
      <c r="O9" s="105"/>
      <c r="P9" s="105"/>
      <c r="Q9" s="107"/>
    </row>
    <row r="10" spans="1:18">
      <c r="A10" s="117"/>
      <c r="B10" s="122">
        <v>3</v>
      </c>
      <c r="C10" s="135" t="s">
        <v>28</v>
      </c>
      <c r="D10" s="105"/>
      <c r="E10" s="121" t="s">
        <v>86</v>
      </c>
      <c r="F10" s="105"/>
      <c r="G10" s="122">
        <v>4</v>
      </c>
      <c r="H10" s="122">
        <v>4</v>
      </c>
      <c r="I10" s="4" t="s">
        <v>12</v>
      </c>
      <c r="J10" s="105">
        <v>25</v>
      </c>
      <c r="K10" s="105">
        <v>20</v>
      </c>
      <c r="L10" s="105">
        <v>16</v>
      </c>
      <c r="M10" s="57">
        <f t="shared" si="0"/>
        <v>36</v>
      </c>
      <c r="N10" s="105">
        <f>SUM(K10:K11)</f>
        <v>87</v>
      </c>
      <c r="O10" s="105">
        <f>SUM(L10:L11)</f>
        <v>65</v>
      </c>
      <c r="P10" s="105">
        <f>SUM(J10:J11)</f>
        <v>75</v>
      </c>
      <c r="Q10" s="107"/>
    </row>
    <row r="11" spans="1:18" ht="17" thickBot="1">
      <c r="A11" s="117"/>
      <c r="B11" s="147"/>
      <c r="C11" s="148"/>
      <c r="D11" s="109"/>
      <c r="E11" s="147"/>
      <c r="F11" s="109"/>
      <c r="G11" s="147"/>
      <c r="H11" s="147"/>
      <c r="I11" s="110"/>
      <c r="J11" s="109">
        <v>50</v>
      </c>
      <c r="K11" s="109">
        <v>67</v>
      </c>
      <c r="L11" s="109">
        <v>49</v>
      </c>
      <c r="M11" s="59">
        <f t="shared" si="0"/>
        <v>116</v>
      </c>
      <c r="N11" s="105"/>
      <c r="O11" s="105"/>
      <c r="P11" s="105"/>
      <c r="Q11" s="107"/>
    </row>
    <row r="12" spans="1:18">
      <c r="A12" s="143"/>
      <c r="B12" s="121">
        <v>4</v>
      </c>
      <c r="C12" s="146" t="s">
        <v>28</v>
      </c>
      <c r="D12" s="105"/>
      <c r="E12" s="121" t="s">
        <v>86</v>
      </c>
      <c r="F12" s="105"/>
      <c r="G12" s="121">
        <v>4</v>
      </c>
      <c r="H12" s="121">
        <v>4</v>
      </c>
      <c r="I12" s="4" t="s">
        <v>12</v>
      </c>
      <c r="J12" s="105">
        <v>25</v>
      </c>
      <c r="K12" s="105">
        <v>23</v>
      </c>
      <c r="L12" s="105">
        <v>4</v>
      </c>
      <c r="M12" s="57">
        <f t="shared" si="0"/>
        <v>27</v>
      </c>
      <c r="N12" s="105">
        <f>SUM(K12:K13)</f>
        <v>127</v>
      </c>
      <c r="O12" s="105">
        <f>SUM(L12:L13)</f>
        <v>48</v>
      </c>
      <c r="P12" s="105">
        <f>SUM(J12:J13)</f>
        <v>75</v>
      </c>
      <c r="Q12" s="95"/>
      <c r="R12" s="2"/>
    </row>
    <row r="13" spans="1:18" ht="17" thickBot="1">
      <c r="A13" s="143"/>
      <c r="B13" s="120"/>
      <c r="C13" s="136"/>
      <c r="D13" s="104"/>
      <c r="E13" s="120"/>
      <c r="F13" s="104"/>
      <c r="G13" s="120"/>
      <c r="H13" s="120"/>
      <c r="I13" s="16"/>
      <c r="J13" s="104">
        <v>50</v>
      </c>
      <c r="K13" s="104">
        <v>104</v>
      </c>
      <c r="L13" s="104">
        <v>44</v>
      </c>
      <c r="M13" s="58">
        <f t="shared" si="0"/>
        <v>148</v>
      </c>
      <c r="N13" s="105"/>
      <c r="O13" s="105"/>
      <c r="P13" s="105"/>
      <c r="Q13" s="95"/>
      <c r="R13" s="2"/>
    </row>
    <row r="14" spans="1:18">
      <c r="A14" s="143"/>
      <c r="B14" s="121">
        <v>5</v>
      </c>
      <c r="C14" s="135" t="s">
        <v>28</v>
      </c>
      <c r="D14" s="105"/>
      <c r="E14" s="121" t="s">
        <v>86</v>
      </c>
      <c r="F14" s="105"/>
      <c r="G14" s="121">
        <v>4</v>
      </c>
      <c r="H14" s="121">
        <v>4</v>
      </c>
      <c r="I14" s="4" t="s">
        <v>12</v>
      </c>
      <c r="J14" s="105">
        <v>25</v>
      </c>
      <c r="K14" s="105">
        <v>23</v>
      </c>
      <c r="L14" s="105">
        <v>9</v>
      </c>
      <c r="M14" s="57">
        <f t="shared" si="0"/>
        <v>32</v>
      </c>
      <c r="N14" s="105">
        <f>SUM(K14:K15)</f>
        <v>108</v>
      </c>
      <c r="O14" s="105">
        <f>SUM(L14:L15)</f>
        <v>49</v>
      </c>
      <c r="P14" s="105">
        <f>SUM(J14:J15)</f>
        <v>75</v>
      </c>
      <c r="Q14" s="107"/>
      <c r="R14" s="2"/>
    </row>
    <row r="15" spans="1:18" ht="17" thickBot="1">
      <c r="A15" s="143"/>
      <c r="B15" s="120"/>
      <c r="C15" s="136"/>
      <c r="D15" s="104"/>
      <c r="E15" s="120"/>
      <c r="F15" s="104"/>
      <c r="G15" s="120"/>
      <c r="H15" s="120"/>
      <c r="I15" s="16"/>
      <c r="J15" s="104">
        <v>50</v>
      </c>
      <c r="K15" s="104">
        <v>85</v>
      </c>
      <c r="L15" s="104">
        <v>40</v>
      </c>
      <c r="M15" s="58">
        <f t="shared" si="0"/>
        <v>125</v>
      </c>
      <c r="N15" s="105"/>
      <c r="O15" s="105"/>
      <c r="P15" s="105"/>
      <c r="Q15" s="107"/>
      <c r="R15" s="2"/>
    </row>
    <row r="16" spans="1:18">
      <c r="A16" s="143"/>
      <c r="B16" s="121">
        <v>6</v>
      </c>
      <c r="C16" s="135" t="s">
        <v>28</v>
      </c>
      <c r="D16" s="105"/>
      <c r="E16" s="121" t="s">
        <v>86</v>
      </c>
      <c r="F16" s="105"/>
      <c r="G16" s="122">
        <v>4</v>
      </c>
      <c r="H16" s="122">
        <v>4</v>
      </c>
      <c r="I16" s="4" t="s">
        <v>12</v>
      </c>
      <c r="J16" s="105">
        <v>25</v>
      </c>
      <c r="K16" s="105">
        <v>18</v>
      </c>
      <c r="L16" s="105">
        <v>13</v>
      </c>
      <c r="M16" s="57">
        <f t="shared" si="0"/>
        <v>31</v>
      </c>
      <c r="N16" s="105">
        <f>SUM(K16:K17)</f>
        <v>87</v>
      </c>
      <c r="O16" s="105">
        <f>SUM(L16:L17)</f>
        <v>42</v>
      </c>
      <c r="P16" s="105">
        <f>SUM(J16:J17)</f>
        <v>75</v>
      </c>
      <c r="Q16" s="107"/>
      <c r="R16" s="2"/>
    </row>
    <row r="17" spans="1:17" ht="17" thickBot="1">
      <c r="A17" s="144"/>
      <c r="B17" s="123"/>
      <c r="C17" s="136"/>
      <c r="D17" s="106"/>
      <c r="E17" s="120"/>
      <c r="F17" s="106"/>
      <c r="G17" s="123"/>
      <c r="H17" s="123"/>
      <c r="I17" s="21"/>
      <c r="J17" s="106">
        <v>50</v>
      </c>
      <c r="K17" s="106">
        <v>69</v>
      </c>
      <c r="L17" s="106">
        <v>29</v>
      </c>
      <c r="M17" s="59">
        <f t="shared" si="0"/>
        <v>98</v>
      </c>
      <c r="N17" s="106"/>
      <c r="O17" s="106"/>
      <c r="P17" s="106"/>
      <c r="Q17" s="108"/>
    </row>
    <row r="18" spans="1:17">
      <c r="A18" s="145">
        <v>15</v>
      </c>
      <c r="B18" s="121">
        <v>1</v>
      </c>
      <c r="C18" s="135" t="s">
        <v>28</v>
      </c>
      <c r="D18" s="105"/>
      <c r="E18" s="121" t="s">
        <v>87</v>
      </c>
      <c r="F18" s="105"/>
      <c r="G18" s="121">
        <v>4</v>
      </c>
      <c r="H18" s="121">
        <v>4</v>
      </c>
      <c r="I18" s="4" t="s">
        <v>12</v>
      </c>
      <c r="J18" s="105">
        <v>25</v>
      </c>
      <c r="K18" s="105">
        <v>26</v>
      </c>
      <c r="L18" s="105">
        <v>11</v>
      </c>
      <c r="M18" s="57">
        <f t="shared" si="0"/>
        <v>37</v>
      </c>
      <c r="N18" s="105">
        <f>SUM(K18:K19)</f>
        <v>90</v>
      </c>
      <c r="O18" s="105">
        <f>SUM(L18:L19)</f>
        <v>41</v>
      </c>
      <c r="P18" s="105">
        <f>SUM(J18:J19)</f>
        <v>75</v>
      </c>
      <c r="Q18" s="95" t="s">
        <v>91</v>
      </c>
    </row>
    <row r="19" spans="1:17" ht="17" thickBot="1">
      <c r="A19" s="117"/>
      <c r="B19" s="120"/>
      <c r="C19" s="136"/>
      <c r="D19" s="104"/>
      <c r="E19" s="120"/>
      <c r="F19" s="104"/>
      <c r="G19" s="120"/>
      <c r="H19" s="120"/>
      <c r="I19" s="16"/>
      <c r="J19" s="104">
        <v>50</v>
      </c>
      <c r="K19" s="104">
        <v>64</v>
      </c>
      <c r="L19" s="104">
        <v>30</v>
      </c>
      <c r="M19" s="58">
        <f t="shared" si="0"/>
        <v>94</v>
      </c>
      <c r="N19" s="105"/>
      <c r="O19" s="105"/>
      <c r="P19" s="105"/>
      <c r="Q19" s="95" t="s">
        <v>162</v>
      </c>
    </row>
    <row r="20" spans="1:17">
      <c r="A20" s="117"/>
      <c r="B20" s="121">
        <v>2</v>
      </c>
      <c r="C20" s="135" t="s">
        <v>28</v>
      </c>
      <c r="D20" s="105"/>
      <c r="E20" s="121" t="s">
        <v>87</v>
      </c>
      <c r="F20" s="105"/>
      <c r="G20" s="121">
        <v>4</v>
      </c>
      <c r="H20" s="121">
        <v>4</v>
      </c>
      <c r="I20" s="4" t="s">
        <v>12</v>
      </c>
      <c r="J20" s="105">
        <v>25</v>
      </c>
      <c r="K20" s="105">
        <v>39</v>
      </c>
      <c r="L20" s="105">
        <v>20</v>
      </c>
      <c r="M20" s="57">
        <f t="shared" si="0"/>
        <v>59</v>
      </c>
      <c r="N20" s="105">
        <f>SUM(K20:K21)</f>
        <v>103</v>
      </c>
      <c r="O20" s="105">
        <f>SUM(L20:L21)</f>
        <v>45</v>
      </c>
      <c r="P20" s="105">
        <f>SUM(J20:J21)</f>
        <v>75</v>
      </c>
      <c r="Q20" s="107"/>
    </row>
    <row r="21" spans="1:17" ht="17" thickBot="1">
      <c r="A21" s="117"/>
      <c r="B21" s="120"/>
      <c r="C21" s="136"/>
      <c r="D21" s="104"/>
      <c r="E21" s="120"/>
      <c r="F21" s="104"/>
      <c r="G21" s="120"/>
      <c r="H21" s="120"/>
      <c r="I21" s="16"/>
      <c r="J21" s="104">
        <v>50</v>
      </c>
      <c r="K21" s="104">
        <v>64</v>
      </c>
      <c r="L21" s="104">
        <v>25</v>
      </c>
      <c r="M21" s="58">
        <f t="shared" si="0"/>
        <v>89</v>
      </c>
      <c r="N21" s="105"/>
      <c r="O21" s="105"/>
      <c r="P21" s="105"/>
      <c r="Q21" s="107"/>
    </row>
    <row r="22" spans="1:17">
      <c r="A22" s="117"/>
      <c r="B22" s="121">
        <v>3</v>
      </c>
      <c r="C22" s="135" t="s">
        <v>28</v>
      </c>
      <c r="D22" s="105"/>
      <c r="E22" s="121" t="s">
        <v>87</v>
      </c>
      <c r="F22" s="105"/>
      <c r="G22" s="122">
        <v>4</v>
      </c>
      <c r="H22" s="122">
        <v>4</v>
      </c>
      <c r="I22" s="4" t="s">
        <v>12</v>
      </c>
      <c r="J22" s="105">
        <v>25</v>
      </c>
      <c r="K22" s="105">
        <v>14</v>
      </c>
      <c r="L22" s="105">
        <v>6</v>
      </c>
      <c r="M22" s="57">
        <f t="shared" si="0"/>
        <v>20</v>
      </c>
      <c r="N22" s="105">
        <f>SUM(K22:K23)</f>
        <v>97</v>
      </c>
      <c r="O22" s="105">
        <f>SUM(L22:L23)</f>
        <v>33</v>
      </c>
      <c r="P22" s="105">
        <f>SUM(J22:J23)</f>
        <v>75</v>
      </c>
      <c r="Q22" s="107"/>
    </row>
    <row r="23" spans="1:17" ht="17" thickBot="1">
      <c r="A23" s="117"/>
      <c r="B23" s="147"/>
      <c r="C23" s="148"/>
      <c r="D23" s="109"/>
      <c r="E23" s="147"/>
      <c r="F23" s="109"/>
      <c r="G23" s="147"/>
      <c r="H23" s="147"/>
      <c r="I23" s="110"/>
      <c r="J23" s="109">
        <v>50</v>
      </c>
      <c r="K23" s="109">
        <v>83</v>
      </c>
      <c r="L23" s="109">
        <v>27</v>
      </c>
      <c r="M23" s="59">
        <f t="shared" si="0"/>
        <v>110</v>
      </c>
      <c r="N23" s="105"/>
      <c r="O23" s="105"/>
      <c r="P23" s="105"/>
      <c r="Q23" s="107"/>
    </row>
    <row r="24" spans="1:17">
      <c r="A24" s="143"/>
      <c r="B24" s="121">
        <v>4</v>
      </c>
      <c r="C24" s="146" t="s">
        <v>28</v>
      </c>
      <c r="D24" s="105"/>
      <c r="E24" s="121" t="s">
        <v>87</v>
      </c>
      <c r="F24" s="105"/>
      <c r="G24" s="121">
        <v>4</v>
      </c>
      <c r="H24" s="121">
        <v>4</v>
      </c>
      <c r="I24" s="4" t="s">
        <v>12</v>
      </c>
      <c r="J24" s="105">
        <v>25</v>
      </c>
      <c r="K24" s="105">
        <v>24</v>
      </c>
      <c r="L24" s="105">
        <v>4</v>
      </c>
      <c r="M24" s="57">
        <f t="shared" si="0"/>
        <v>28</v>
      </c>
      <c r="N24" s="105">
        <f>SUM(K24:K25)</f>
        <v>88</v>
      </c>
      <c r="O24" s="105">
        <f>SUM(L24:L25)</f>
        <v>24</v>
      </c>
      <c r="P24" s="105">
        <f>SUM(J24:J25)</f>
        <v>75</v>
      </c>
      <c r="Q24" s="95"/>
    </row>
    <row r="25" spans="1:17" ht="17" thickBot="1">
      <c r="A25" s="143"/>
      <c r="B25" s="120"/>
      <c r="C25" s="136"/>
      <c r="D25" s="104"/>
      <c r="E25" s="120"/>
      <c r="F25" s="104"/>
      <c r="G25" s="120"/>
      <c r="H25" s="120"/>
      <c r="I25" s="16"/>
      <c r="J25" s="104">
        <v>50</v>
      </c>
      <c r="K25" s="104">
        <v>64</v>
      </c>
      <c r="L25" s="104">
        <v>20</v>
      </c>
      <c r="M25" s="58">
        <f t="shared" si="0"/>
        <v>84</v>
      </c>
      <c r="N25" s="105"/>
      <c r="O25" s="105"/>
      <c r="P25" s="105"/>
      <c r="Q25" s="96"/>
    </row>
    <row r="26" spans="1:17">
      <c r="A26" s="143"/>
      <c r="B26" s="121">
        <v>5</v>
      </c>
      <c r="C26" s="135" t="s">
        <v>28</v>
      </c>
      <c r="D26" s="105"/>
      <c r="E26" s="121" t="s">
        <v>87</v>
      </c>
      <c r="F26" s="105"/>
      <c r="G26" s="121">
        <v>4</v>
      </c>
      <c r="H26" s="121">
        <v>4</v>
      </c>
      <c r="I26" s="4" t="s">
        <v>12</v>
      </c>
      <c r="J26" s="105">
        <v>25</v>
      </c>
      <c r="K26" s="105">
        <v>14</v>
      </c>
      <c r="L26" s="105">
        <v>7</v>
      </c>
      <c r="M26" s="57">
        <f t="shared" si="0"/>
        <v>21</v>
      </c>
      <c r="N26" s="105">
        <f>SUM(K26:K27)</f>
        <v>80</v>
      </c>
      <c r="O26" s="105">
        <f>SUM(L26:L27)</f>
        <v>37</v>
      </c>
      <c r="P26" s="105">
        <f>SUM(J26:J27)</f>
        <v>75</v>
      </c>
      <c r="Q26" s="95"/>
    </row>
    <row r="27" spans="1:17" ht="17" thickBot="1">
      <c r="A27" s="143"/>
      <c r="B27" s="120"/>
      <c r="C27" s="136"/>
      <c r="D27" s="104"/>
      <c r="E27" s="120"/>
      <c r="F27" s="104"/>
      <c r="G27" s="120"/>
      <c r="H27" s="120"/>
      <c r="I27" s="16"/>
      <c r="J27" s="104">
        <v>50</v>
      </c>
      <c r="K27" s="104">
        <v>66</v>
      </c>
      <c r="L27" s="104">
        <v>30</v>
      </c>
      <c r="M27" s="58">
        <f t="shared" si="0"/>
        <v>96</v>
      </c>
      <c r="N27" s="105"/>
      <c r="O27" s="105"/>
      <c r="P27" s="105"/>
      <c r="Q27" s="107"/>
    </row>
    <row r="28" spans="1:17">
      <c r="A28" s="143"/>
      <c r="B28" s="121">
        <v>6</v>
      </c>
      <c r="C28" s="135" t="s">
        <v>28</v>
      </c>
      <c r="D28" s="105"/>
      <c r="E28" s="121" t="s">
        <v>87</v>
      </c>
      <c r="F28" s="105"/>
      <c r="G28" s="122">
        <v>4</v>
      </c>
      <c r="H28" s="122">
        <v>4</v>
      </c>
      <c r="I28" s="4" t="s">
        <v>12</v>
      </c>
      <c r="J28" s="105">
        <v>25</v>
      </c>
      <c r="K28" s="105">
        <v>27</v>
      </c>
      <c r="L28" s="105">
        <v>10</v>
      </c>
      <c r="M28" s="57">
        <f t="shared" si="0"/>
        <v>37</v>
      </c>
      <c r="N28" s="105">
        <f>SUM(K28:K29)</f>
        <v>104</v>
      </c>
      <c r="O28" s="105">
        <f>SUM(L28:L29)</f>
        <v>37</v>
      </c>
      <c r="P28" s="105">
        <f>SUM(J28:J29)</f>
        <v>75</v>
      </c>
      <c r="Q28" s="107"/>
    </row>
    <row r="29" spans="1:17" ht="17" thickBot="1">
      <c r="A29" s="144"/>
      <c r="B29" s="123"/>
      <c r="C29" s="136"/>
      <c r="D29" s="106"/>
      <c r="E29" s="120"/>
      <c r="F29" s="106"/>
      <c r="G29" s="123"/>
      <c r="H29" s="123"/>
      <c r="I29" s="21"/>
      <c r="J29" s="106">
        <v>50</v>
      </c>
      <c r="K29" s="106">
        <v>77</v>
      </c>
      <c r="L29" s="106">
        <v>27</v>
      </c>
      <c r="M29" s="59">
        <f t="shared" si="0"/>
        <v>104</v>
      </c>
      <c r="N29" s="106"/>
      <c r="O29" s="106"/>
      <c r="P29" s="106"/>
      <c r="Q29" s="108"/>
    </row>
    <row r="30" spans="1:17">
      <c r="A30" s="145">
        <v>16</v>
      </c>
      <c r="B30" s="121">
        <v>1</v>
      </c>
      <c r="C30" s="135" t="s">
        <v>28</v>
      </c>
      <c r="D30" s="105"/>
      <c r="E30" s="124" t="s">
        <v>88</v>
      </c>
      <c r="F30" s="105"/>
      <c r="G30" s="121">
        <v>4</v>
      </c>
      <c r="H30" s="121">
        <v>4</v>
      </c>
      <c r="I30" s="4" t="s">
        <v>12</v>
      </c>
      <c r="J30" s="105">
        <v>25</v>
      </c>
      <c r="K30" s="105">
        <v>16</v>
      </c>
      <c r="L30" s="105">
        <v>10</v>
      </c>
      <c r="M30" s="57">
        <f t="shared" si="0"/>
        <v>26</v>
      </c>
      <c r="N30" s="105">
        <f>SUM(K30:K31)</f>
        <v>61</v>
      </c>
      <c r="O30" s="105">
        <f>SUM(L30:L31)</f>
        <v>46</v>
      </c>
      <c r="P30" s="105">
        <f>SUM(J30:J31)</f>
        <v>75</v>
      </c>
      <c r="Q30" s="95" t="s">
        <v>91</v>
      </c>
    </row>
    <row r="31" spans="1:17" ht="17" thickBot="1">
      <c r="A31" s="117"/>
      <c r="B31" s="120"/>
      <c r="C31" s="136"/>
      <c r="D31" s="104"/>
      <c r="E31" s="125"/>
      <c r="F31" s="104"/>
      <c r="G31" s="120"/>
      <c r="H31" s="120"/>
      <c r="I31" s="16"/>
      <c r="J31" s="104">
        <v>50</v>
      </c>
      <c r="K31" s="104">
        <v>45</v>
      </c>
      <c r="L31" s="104">
        <v>36</v>
      </c>
      <c r="M31" s="58">
        <f t="shared" si="0"/>
        <v>81</v>
      </c>
      <c r="N31" s="105"/>
      <c r="O31" s="105"/>
      <c r="P31" s="105"/>
      <c r="Q31" s="95" t="s">
        <v>163</v>
      </c>
    </row>
    <row r="32" spans="1:17">
      <c r="A32" s="117"/>
      <c r="B32" s="121">
        <v>2</v>
      </c>
      <c r="C32" s="135" t="s">
        <v>28</v>
      </c>
      <c r="D32" s="105"/>
      <c r="E32" s="124" t="s">
        <v>88</v>
      </c>
      <c r="F32" s="105"/>
      <c r="G32" s="121">
        <v>4</v>
      </c>
      <c r="H32" s="121">
        <v>4</v>
      </c>
      <c r="I32" s="4" t="s">
        <v>12</v>
      </c>
      <c r="J32" s="105">
        <v>25</v>
      </c>
      <c r="K32" s="105">
        <v>34</v>
      </c>
      <c r="L32" s="105">
        <v>9</v>
      </c>
      <c r="M32" s="57">
        <f t="shared" si="0"/>
        <v>43</v>
      </c>
      <c r="N32" s="105">
        <f>SUM(K32:K33)</f>
        <v>90</v>
      </c>
      <c r="O32" s="105">
        <f>SUM(L32:L33)</f>
        <v>25</v>
      </c>
      <c r="P32" s="105">
        <f>SUM(J32:J33)</f>
        <v>75</v>
      </c>
      <c r="Q32" s="107"/>
    </row>
    <row r="33" spans="1:19" ht="17" thickBot="1">
      <c r="A33" s="117"/>
      <c r="B33" s="120"/>
      <c r="C33" s="136"/>
      <c r="D33" s="104"/>
      <c r="E33" s="125"/>
      <c r="F33" s="104"/>
      <c r="G33" s="120"/>
      <c r="H33" s="120"/>
      <c r="I33" s="16"/>
      <c r="J33" s="104">
        <v>50</v>
      </c>
      <c r="K33" s="104">
        <v>56</v>
      </c>
      <c r="L33" s="104">
        <v>16</v>
      </c>
      <c r="M33" s="58">
        <f t="shared" si="0"/>
        <v>72</v>
      </c>
      <c r="N33" s="105"/>
      <c r="O33" s="105"/>
      <c r="P33" s="105"/>
      <c r="Q33" s="107"/>
    </row>
    <row r="34" spans="1:19">
      <c r="A34" s="117"/>
      <c r="B34" s="121">
        <v>3</v>
      </c>
      <c r="C34" s="135" t="s">
        <v>28</v>
      </c>
      <c r="D34" s="105"/>
      <c r="E34" s="124" t="s">
        <v>88</v>
      </c>
      <c r="F34" s="105"/>
      <c r="G34" s="122">
        <v>4</v>
      </c>
      <c r="H34" s="122">
        <v>4</v>
      </c>
      <c r="I34" s="4" t="s">
        <v>12</v>
      </c>
      <c r="J34" s="105">
        <v>25</v>
      </c>
      <c r="K34" s="105">
        <v>24</v>
      </c>
      <c r="L34" s="105">
        <v>10</v>
      </c>
      <c r="M34" s="57">
        <f t="shared" si="0"/>
        <v>34</v>
      </c>
      <c r="N34" s="105">
        <f>SUM(K34:K35)</f>
        <v>67</v>
      </c>
      <c r="O34" s="105">
        <f>SUM(L34:L35)</f>
        <v>31</v>
      </c>
      <c r="P34" s="105">
        <f>SUM(J34:J35)</f>
        <v>75</v>
      </c>
      <c r="Q34" s="107"/>
    </row>
    <row r="35" spans="1:19" ht="17" thickBot="1">
      <c r="A35" s="117"/>
      <c r="B35" s="147"/>
      <c r="C35" s="148"/>
      <c r="D35" s="109"/>
      <c r="E35" s="149"/>
      <c r="F35" s="109"/>
      <c r="G35" s="147"/>
      <c r="H35" s="147"/>
      <c r="I35" s="110"/>
      <c r="J35" s="109">
        <v>50</v>
      </c>
      <c r="K35" s="109">
        <v>43</v>
      </c>
      <c r="L35" s="109">
        <v>21</v>
      </c>
      <c r="M35" s="59">
        <f t="shared" si="0"/>
        <v>64</v>
      </c>
      <c r="N35" s="105"/>
      <c r="O35" s="105"/>
      <c r="P35" s="105"/>
      <c r="Q35" s="107"/>
    </row>
    <row r="36" spans="1:19">
      <c r="A36" s="143"/>
      <c r="B36" s="121">
        <v>4</v>
      </c>
      <c r="C36" s="146" t="s">
        <v>28</v>
      </c>
      <c r="D36" s="105"/>
      <c r="E36" s="124" t="s">
        <v>88</v>
      </c>
      <c r="F36" s="105"/>
      <c r="G36" s="121">
        <v>4</v>
      </c>
      <c r="H36" s="121">
        <v>4</v>
      </c>
      <c r="I36" s="4" t="s">
        <v>12</v>
      </c>
      <c r="J36" s="105">
        <v>25</v>
      </c>
      <c r="K36" s="105">
        <v>10</v>
      </c>
      <c r="L36" s="105">
        <v>7</v>
      </c>
      <c r="M36" s="57">
        <f t="shared" si="0"/>
        <v>17</v>
      </c>
      <c r="N36" s="105">
        <f>SUM(K36:K37)</f>
        <v>54</v>
      </c>
      <c r="O36" s="105">
        <f>SUM(L36:L37)</f>
        <v>27</v>
      </c>
      <c r="P36" s="105">
        <f>SUM(J36:J37)</f>
        <v>75</v>
      </c>
      <c r="Q36" s="95"/>
    </row>
    <row r="37" spans="1:19" ht="17" thickBot="1">
      <c r="A37" s="143"/>
      <c r="B37" s="120"/>
      <c r="C37" s="136"/>
      <c r="D37" s="104"/>
      <c r="E37" s="125"/>
      <c r="F37" s="104"/>
      <c r="G37" s="120"/>
      <c r="H37" s="120"/>
      <c r="I37" s="16"/>
      <c r="J37" s="104">
        <v>50</v>
      </c>
      <c r="K37" s="104">
        <v>44</v>
      </c>
      <c r="L37" s="104">
        <v>20</v>
      </c>
      <c r="M37" s="58">
        <f t="shared" si="0"/>
        <v>64</v>
      </c>
      <c r="N37" s="105"/>
      <c r="O37" s="105"/>
      <c r="P37" s="105"/>
      <c r="Q37" s="96"/>
    </row>
    <row r="38" spans="1:19">
      <c r="A38" s="143"/>
      <c r="B38" s="121">
        <v>5</v>
      </c>
      <c r="C38" s="135" t="s">
        <v>28</v>
      </c>
      <c r="D38" s="105"/>
      <c r="E38" s="124" t="s">
        <v>88</v>
      </c>
      <c r="F38" s="105"/>
      <c r="G38" s="121">
        <v>4</v>
      </c>
      <c r="H38" s="121">
        <v>4</v>
      </c>
      <c r="I38" s="4" t="s">
        <v>12</v>
      </c>
      <c r="J38" s="105">
        <v>25</v>
      </c>
      <c r="K38" s="105">
        <v>13</v>
      </c>
      <c r="L38" s="105">
        <v>6</v>
      </c>
      <c r="M38" s="57">
        <f t="shared" si="0"/>
        <v>19</v>
      </c>
      <c r="N38" s="105">
        <f>SUM(K38:K39)</f>
        <v>36</v>
      </c>
      <c r="O38" s="105">
        <f>SUM(L38:L39)</f>
        <v>22</v>
      </c>
      <c r="P38" s="105">
        <f>SUM(J38:J39)</f>
        <v>75</v>
      </c>
      <c r="Q38" s="95"/>
    </row>
    <row r="39" spans="1:19" ht="17" thickBot="1">
      <c r="A39" s="143"/>
      <c r="B39" s="120"/>
      <c r="C39" s="136"/>
      <c r="D39" s="104"/>
      <c r="E39" s="125"/>
      <c r="F39" s="104"/>
      <c r="G39" s="120"/>
      <c r="H39" s="120"/>
      <c r="I39" s="16"/>
      <c r="J39" s="104">
        <v>50</v>
      </c>
      <c r="K39" s="104">
        <v>23</v>
      </c>
      <c r="L39" s="104">
        <v>16</v>
      </c>
      <c r="M39" s="58">
        <f t="shared" si="0"/>
        <v>39</v>
      </c>
      <c r="N39" s="105"/>
      <c r="O39" s="105"/>
      <c r="P39" s="105"/>
      <c r="Q39" s="107"/>
    </row>
    <row r="40" spans="1:19">
      <c r="A40" s="143"/>
      <c r="B40" s="121">
        <v>6</v>
      </c>
      <c r="C40" s="135" t="s">
        <v>28</v>
      </c>
      <c r="D40" s="105"/>
      <c r="E40" s="124" t="s">
        <v>88</v>
      </c>
      <c r="F40" s="105"/>
      <c r="G40" s="122">
        <v>4</v>
      </c>
      <c r="H40" s="122">
        <v>4</v>
      </c>
      <c r="I40" s="4" t="s">
        <v>12</v>
      </c>
      <c r="J40" s="105">
        <v>25</v>
      </c>
      <c r="K40" s="105">
        <v>38</v>
      </c>
      <c r="L40" s="105">
        <v>10</v>
      </c>
      <c r="M40" s="57">
        <f t="shared" si="0"/>
        <v>48</v>
      </c>
      <c r="N40" s="105">
        <f>SUM(K40:K41)</f>
        <v>99</v>
      </c>
      <c r="O40" s="105">
        <f>SUM(L40:L41)</f>
        <v>43</v>
      </c>
      <c r="P40" s="105">
        <f>SUM(J40:J41)</f>
        <v>75</v>
      </c>
      <c r="Q40" s="107"/>
    </row>
    <row r="41" spans="1:19" ht="17" thickBot="1">
      <c r="A41" s="144"/>
      <c r="B41" s="123"/>
      <c r="C41" s="136"/>
      <c r="D41" s="106"/>
      <c r="E41" s="125"/>
      <c r="F41" s="106"/>
      <c r="G41" s="123"/>
      <c r="H41" s="123"/>
      <c r="I41" s="21"/>
      <c r="J41" s="106">
        <v>50</v>
      </c>
      <c r="K41" s="106">
        <v>61</v>
      </c>
      <c r="L41" s="106">
        <v>33</v>
      </c>
      <c r="M41" s="59">
        <f t="shared" si="0"/>
        <v>94</v>
      </c>
      <c r="N41" s="106"/>
      <c r="O41" s="106"/>
      <c r="P41" s="106"/>
      <c r="Q41" s="108"/>
    </row>
    <row r="42" spans="1:19">
      <c r="L42" s="2"/>
      <c r="M42" s="65" t="s">
        <v>157</v>
      </c>
      <c r="N42" s="2" t="s">
        <v>40</v>
      </c>
      <c r="O42" s="2"/>
      <c r="P42" s="2"/>
      <c r="Q42" s="2"/>
      <c r="R42" s="2"/>
      <c r="S42" s="2"/>
    </row>
    <row r="43" spans="1:19">
      <c r="L43" s="2"/>
      <c r="M43" s="2"/>
      <c r="N43" s="2"/>
      <c r="O43" s="2"/>
      <c r="P43" s="2"/>
      <c r="Q43" s="2"/>
      <c r="R43" s="2"/>
      <c r="S43" s="2"/>
    </row>
    <row r="44" spans="1:19">
      <c r="L44" s="2"/>
      <c r="M44" s="2"/>
      <c r="N44" s="2"/>
      <c r="O44" s="2"/>
      <c r="P44" s="2"/>
      <c r="Q44" s="2"/>
      <c r="R44" s="2"/>
      <c r="S44" s="2"/>
    </row>
  </sheetData>
  <mergeCells count="93">
    <mergeCell ref="H6:H7"/>
    <mergeCell ref="B8:B9"/>
    <mergeCell ref="C8:C9"/>
    <mergeCell ref="E8:E9"/>
    <mergeCell ref="G8:G9"/>
    <mergeCell ref="H8:H9"/>
    <mergeCell ref="A6:A17"/>
    <mergeCell ref="B6:B7"/>
    <mergeCell ref="C6:C7"/>
    <mergeCell ref="E6:E7"/>
    <mergeCell ref="G6:G7"/>
    <mergeCell ref="B10:B11"/>
    <mergeCell ref="C10:C11"/>
    <mergeCell ref="E10:E11"/>
    <mergeCell ref="G10:G11"/>
    <mergeCell ref="B16:B17"/>
    <mergeCell ref="C16:C17"/>
    <mergeCell ref="E16:E17"/>
    <mergeCell ref="G16:G17"/>
    <mergeCell ref="H10:H11"/>
    <mergeCell ref="B14:B15"/>
    <mergeCell ref="C14:C15"/>
    <mergeCell ref="E14:E15"/>
    <mergeCell ref="G14:G15"/>
    <mergeCell ref="H14:H15"/>
    <mergeCell ref="B12:B13"/>
    <mergeCell ref="C12:C13"/>
    <mergeCell ref="E12:E13"/>
    <mergeCell ref="G12:G13"/>
    <mergeCell ref="H12:H13"/>
    <mergeCell ref="A18:A29"/>
    <mergeCell ref="B18:B19"/>
    <mergeCell ref="C18:C19"/>
    <mergeCell ref="E18:E19"/>
    <mergeCell ref="G18:G19"/>
    <mergeCell ref="B24:B25"/>
    <mergeCell ref="C24:C25"/>
    <mergeCell ref="E24:E25"/>
    <mergeCell ref="G24:G25"/>
    <mergeCell ref="B28:B29"/>
    <mergeCell ref="C28:C29"/>
    <mergeCell ref="E28:E29"/>
    <mergeCell ref="G28:G29"/>
    <mergeCell ref="H16:H17"/>
    <mergeCell ref="H18:H19"/>
    <mergeCell ref="B20:B21"/>
    <mergeCell ref="C20:C21"/>
    <mergeCell ref="E20:E21"/>
    <mergeCell ref="G20:G21"/>
    <mergeCell ref="H20:H21"/>
    <mergeCell ref="H24:H25"/>
    <mergeCell ref="B22:B23"/>
    <mergeCell ref="C22:C23"/>
    <mergeCell ref="E22:E23"/>
    <mergeCell ref="G22:G23"/>
    <mergeCell ref="H22:H23"/>
    <mergeCell ref="H28:H29"/>
    <mergeCell ref="B26:B27"/>
    <mergeCell ref="C26:C27"/>
    <mergeCell ref="E26:E27"/>
    <mergeCell ref="G26:G27"/>
    <mergeCell ref="H26:H27"/>
    <mergeCell ref="H30:H31"/>
    <mergeCell ref="B32:B33"/>
    <mergeCell ref="C32:C33"/>
    <mergeCell ref="E32:E33"/>
    <mergeCell ref="G32:G33"/>
    <mergeCell ref="H32:H33"/>
    <mergeCell ref="A30:A41"/>
    <mergeCell ref="B30:B31"/>
    <mergeCell ref="C30:C31"/>
    <mergeCell ref="E30:E31"/>
    <mergeCell ref="G30:G31"/>
    <mergeCell ref="B34:B35"/>
    <mergeCell ref="C34:C35"/>
    <mergeCell ref="E34:E35"/>
    <mergeCell ref="G34:G35"/>
    <mergeCell ref="B40:B41"/>
    <mergeCell ref="C40:C41"/>
    <mergeCell ref="E40:E41"/>
    <mergeCell ref="G40:G41"/>
    <mergeCell ref="H40:H41"/>
    <mergeCell ref="H34:H35"/>
    <mergeCell ref="B38:B39"/>
    <mergeCell ref="C38:C39"/>
    <mergeCell ref="E38:E39"/>
    <mergeCell ref="G38:G39"/>
    <mergeCell ref="H38:H39"/>
    <mergeCell ref="B36:B37"/>
    <mergeCell ref="C36:C37"/>
    <mergeCell ref="E36:E37"/>
    <mergeCell ref="G36:G37"/>
    <mergeCell ref="H36:H3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00C7C-63B8-7F43-98AB-49D3EC777989}">
  <sheetPr>
    <tabColor rgb="FF7030A0"/>
  </sheetPr>
  <dimension ref="A1:N50"/>
  <sheetViews>
    <sheetView workbookViewId="0">
      <selection activeCell="D6" sqref="D6:D7"/>
    </sheetView>
  </sheetViews>
  <sheetFormatPr baseColWidth="10" defaultRowHeight="16"/>
  <cols>
    <col min="1" max="1" width="13.5" style="1" customWidth="1"/>
    <col min="2" max="3" width="9.1640625" style="1" customWidth="1"/>
    <col min="4" max="4" width="9" style="1" customWidth="1"/>
    <col min="5" max="5" width="10.83203125" style="32"/>
    <col min="6" max="6" width="8.33203125" style="1" customWidth="1"/>
    <col min="7" max="7" width="8.6640625" style="1" customWidth="1"/>
    <col min="8" max="9" width="10.83203125" style="1"/>
    <col min="10" max="13" width="9.1640625" style="1" customWidth="1"/>
    <col min="14" max="14" width="55.5" style="1" customWidth="1"/>
    <col min="15" max="16384" width="10.83203125" style="32"/>
  </cols>
  <sheetData>
    <row r="1" spans="1:14" s="1" customFormat="1">
      <c r="A1" s="87" t="s">
        <v>158</v>
      </c>
    </row>
    <row r="2" spans="1:14" s="1" customFormat="1">
      <c r="A2" s="87" t="s">
        <v>159</v>
      </c>
    </row>
    <row r="3" spans="1:14" s="1" customFormat="1"/>
    <row r="4" spans="1:14" s="1" customFormat="1">
      <c r="A4" s="88" t="s">
        <v>160</v>
      </c>
    </row>
    <row r="5" spans="1:14" ht="52" thickBot="1">
      <c r="A5" s="7" t="s">
        <v>13</v>
      </c>
      <c r="B5" s="7" t="s">
        <v>5</v>
      </c>
      <c r="C5" s="89" t="s">
        <v>3</v>
      </c>
      <c r="D5" s="7" t="s">
        <v>4</v>
      </c>
      <c r="E5" s="7" t="s">
        <v>6</v>
      </c>
      <c r="F5" s="7" t="s">
        <v>108</v>
      </c>
      <c r="G5" s="7" t="s">
        <v>11</v>
      </c>
      <c r="H5" s="7" t="s">
        <v>8</v>
      </c>
      <c r="I5" s="7" t="s">
        <v>9</v>
      </c>
      <c r="J5" s="7" t="s">
        <v>10</v>
      </c>
      <c r="K5" s="7" t="s">
        <v>37</v>
      </c>
      <c r="L5" s="7" t="s">
        <v>38</v>
      </c>
      <c r="M5" s="7" t="s">
        <v>39</v>
      </c>
      <c r="N5" s="7" t="s">
        <v>0</v>
      </c>
    </row>
    <row r="6" spans="1:14" ht="17" customHeight="1" thickTop="1">
      <c r="A6" s="142">
        <v>14</v>
      </c>
      <c r="B6" s="119">
        <v>1</v>
      </c>
      <c r="C6" s="137" t="s">
        <v>28</v>
      </c>
      <c r="D6" s="121" t="s">
        <v>86</v>
      </c>
      <c r="E6" s="112">
        <v>0.58899999999999997</v>
      </c>
      <c r="F6" s="4" t="s">
        <v>12</v>
      </c>
      <c r="G6" s="112">
        <v>25</v>
      </c>
      <c r="H6" s="112">
        <v>35</v>
      </c>
      <c r="I6" s="112">
        <v>33</v>
      </c>
      <c r="J6" s="57">
        <f t="shared" ref="J6:J41" si="0">SUM(H6:I6)</f>
        <v>68</v>
      </c>
      <c r="K6" s="112">
        <f>SUM(H6:H7)</f>
        <v>98</v>
      </c>
      <c r="L6" s="112">
        <f>SUM(I6:I7)</f>
        <v>81</v>
      </c>
      <c r="M6" s="112">
        <f>SUM(G6:G7)</f>
        <v>75</v>
      </c>
      <c r="N6" s="3" t="s">
        <v>91</v>
      </c>
    </row>
    <row r="7" spans="1:14" ht="17" customHeight="1" thickBot="1">
      <c r="A7" s="117"/>
      <c r="B7" s="120"/>
      <c r="C7" s="136"/>
      <c r="D7" s="123"/>
      <c r="E7" s="115"/>
      <c r="F7" s="4"/>
      <c r="G7" s="115">
        <v>50</v>
      </c>
      <c r="H7" s="115">
        <v>63</v>
      </c>
      <c r="I7" s="115">
        <v>48</v>
      </c>
      <c r="J7" s="66">
        <f t="shared" si="0"/>
        <v>111</v>
      </c>
      <c r="K7" s="112"/>
      <c r="L7" s="112"/>
      <c r="M7" s="112"/>
      <c r="N7" s="95" t="s">
        <v>161</v>
      </c>
    </row>
    <row r="8" spans="1:14" ht="16" customHeight="1">
      <c r="A8" s="117"/>
      <c r="B8" s="121">
        <v>2</v>
      </c>
      <c r="C8" s="135" t="s">
        <v>28</v>
      </c>
      <c r="D8" s="121" t="s">
        <v>86</v>
      </c>
      <c r="E8" s="112">
        <v>0.57499999999999996</v>
      </c>
      <c r="F8" s="4" t="s">
        <v>12</v>
      </c>
      <c r="G8" s="112">
        <v>25</v>
      </c>
      <c r="H8" s="112">
        <v>26</v>
      </c>
      <c r="I8" s="112">
        <v>11</v>
      </c>
      <c r="J8" s="57">
        <f t="shared" si="0"/>
        <v>37</v>
      </c>
      <c r="K8" s="112">
        <f>SUM(H8:H9)</f>
        <v>111</v>
      </c>
      <c r="L8" s="112">
        <f>SUM(I8:I9)</f>
        <v>44</v>
      </c>
      <c r="M8" s="112">
        <f>SUM(G8:G9)</f>
        <v>75</v>
      </c>
      <c r="N8" s="114"/>
    </row>
    <row r="9" spans="1:14" ht="17" customHeight="1" thickBot="1">
      <c r="A9" s="117"/>
      <c r="B9" s="120"/>
      <c r="C9" s="136"/>
      <c r="D9" s="123"/>
      <c r="E9" s="115"/>
      <c r="F9" s="4"/>
      <c r="G9" s="115">
        <v>50</v>
      </c>
      <c r="H9" s="115">
        <v>85</v>
      </c>
      <c r="I9" s="115">
        <v>33</v>
      </c>
      <c r="J9" s="66">
        <f t="shared" si="0"/>
        <v>118</v>
      </c>
      <c r="K9" s="112"/>
      <c r="L9" s="112"/>
      <c r="M9" s="112"/>
      <c r="N9" s="114"/>
    </row>
    <row r="10" spans="1:14" ht="16" customHeight="1">
      <c r="A10" s="117"/>
      <c r="B10" s="122">
        <v>3</v>
      </c>
      <c r="C10" s="135" t="s">
        <v>28</v>
      </c>
      <c r="D10" s="121" t="s">
        <v>86</v>
      </c>
      <c r="E10" s="112">
        <v>0.54700000000000004</v>
      </c>
      <c r="F10" s="4" t="s">
        <v>12</v>
      </c>
      <c r="G10" s="112">
        <v>25</v>
      </c>
      <c r="H10" s="112">
        <v>20</v>
      </c>
      <c r="I10" s="112">
        <v>16</v>
      </c>
      <c r="J10" s="57">
        <f t="shared" si="0"/>
        <v>36</v>
      </c>
      <c r="K10" s="112">
        <f>SUM(H10:H11)</f>
        <v>87</v>
      </c>
      <c r="L10" s="112">
        <f>SUM(I10:I11)</f>
        <v>65</v>
      </c>
      <c r="M10" s="112">
        <f>SUM(G10:G11)</f>
        <v>75</v>
      </c>
      <c r="N10" s="114"/>
    </row>
    <row r="11" spans="1:14" ht="17" customHeight="1" thickBot="1">
      <c r="A11" s="117"/>
      <c r="B11" s="147"/>
      <c r="C11" s="148"/>
      <c r="D11" s="123"/>
      <c r="E11" s="113"/>
      <c r="F11" s="21"/>
      <c r="G11" s="113">
        <v>50</v>
      </c>
      <c r="H11" s="113">
        <v>67</v>
      </c>
      <c r="I11" s="113">
        <v>49</v>
      </c>
      <c r="J11" s="59">
        <f t="shared" si="0"/>
        <v>116</v>
      </c>
      <c r="K11" s="113"/>
      <c r="L11" s="113"/>
      <c r="M11" s="113"/>
      <c r="N11" s="114"/>
    </row>
    <row r="12" spans="1:14" ht="16" customHeight="1">
      <c r="A12" s="143"/>
      <c r="B12" s="121">
        <v>4</v>
      </c>
      <c r="C12" s="146" t="s">
        <v>28</v>
      </c>
      <c r="D12" s="121" t="s">
        <v>86</v>
      </c>
      <c r="E12" s="112">
        <v>0.54200000000000004</v>
      </c>
      <c r="F12" s="4" t="s">
        <v>12</v>
      </c>
      <c r="G12" s="112">
        <v>25</v>
      </c>
      <c r="H12" s="112">
        <v>23</v>
      </c>
      <c r="I12" s="112">
        <v>4</v>
      </c>
      <c r="J12" s="57">
        <f t="shared" si="0"/>
        <v>27</v>
      </c>
      <c r="K12" s="112">
        <f>SUM(H12:H13)</f>
        <v>127</v>
      </c>
      <c r="L12" s="112">
        <f>SUM(I12:I13)</f>
        <v>48</v>
      </c>
      <c r="M12" s="112">
        <f>SUM(G12:G13)</f>
        <v>75</v>
      </c>
      <c r="N12" s="95"/>
    </row>
    <row r="13" spans="1:14" ht="17" customHeight="1" thickBot="1">
      <c r="A13" s="143"/>
      <c r="B13" s="120"/>
      <c r="C13" s="136"/>
      <c r="D13" s="123"/>
      <c r="E13" s="115"/>
      <c r="F13" s="4"/>
      <c r="G13" s="115">
        <v>50</v>
      </c>
      <c r="H13" s="115">
        <v>104</v>
      </c>
      <c r="I13" s="115">
        <v>44</v>
      </c>
      <c r="J13" s="66">
        <f t="shared" si="0"/>
        <v>148</v>
      </c>
      <c r="K13" s="112"/>
      <c r="L13" s="112"/>
      <c r="M13" s="112"/>
      <c r="N13" s="95"/>
    </row>
    <row r="14" spans="1:14" ht="16" customHeight="1">
      <c r="A14" s="143"/>
      <c r="B14" s="121">
        <v>5</v>
      </c>
      <c r="C14" s="135" t="s">
        <v>28</v>
      </c>
      <c r="D14" s="121" t="s">
        <v>86</v>
      </c>
      <c r="E14" s="112">
        <v>0.54900000000000004</v>
      </c>
      <c r="F14" s="4" t="s">
        <v>12</v>
      </c>
      <c r="G14" s="112">
        <v>25</v>
      </c>
      <c r="H14" s="112">
        <v>23</v>
      </c>
      <c r="I14" s="112">
        <v>9</v>
      </c>
      <c r="J14" s="57">
        <f t="shared" si="0"/>
        <v>32</v>
      </c>
      <c r="K14" s="112">
        <f>SUM(H14:H15)</f>
        <v>108</v>
      </c>
      <c r="L14" s="112">
        <f>SUM(I14:I15)</f>
        <v>49</v>
      </c>
      <c r="M14" s="112">
        <f>SUM(G14:G15)</f>
        <v>75</v>
      </c>
      <c r="N14" s="114"/>
    </row>
    <row r="15" spans="1:14" ht="17" customHeight="1" thickBot="1">
      <c r="A15" s="143"/>
      <c r="B15" s="120"/>
      <c r="C15" s="136"/>
      <c r="D15" s="123"/>
      <c r="E15" s="115"/>
      <c r="F15" s="4"/>
      <c r="G15" s="115">
        <v>50</v>
      </c>
      <c r="H15" s="115">
        <v>85</v>
      </c>
      <c r="I15" s="115">
        <v>40</v>
      </c>
      <c r="J15" s="66">
        <f t="shared" si="0"/>
        <v>125</v>
      </c>
      <c r="K15" s="112"/>
      <c r="L15" s="112"/>
      <c r="M15" s="112"/>
      <c r="N15" s="114"/>
    </row>
    <row r="16" spans="1:14" ht="16" customHeight="1">
      <c r="A16" s="143"/>
      <c r="B16" s="121">
        <v>6</v>
      </c>
      <c r="C16" s="135" t="s">
        <v>28</v>
      </c>
      <c r="D16" s="121" t="s">
        <v>86</v>
      </c>
      <c r="E16" s="112">
        <v>0.53600000000000003</v>
      </c>
      <c r="F16" s="4" t="s">
        <v>12</v>
      </c>
      <c r="G16" s="112">
        <v>25</v>
      </c>
      <c r="H16" s="112">
        <v>18</v>
      </c>
      <c r="I16" s="112">
        <v>13</v>
      </c>
      <c r="J16" s="57">
        <f t="shared" si="0"/>
        <v>31</v>
      </c>
      <c r="K16" s="112">
        <f>SUM(H16:H17)</f>
        <v>87</v>
      </c>
      <c r="L16" s="112">
        <f>SUM(I16:I17)</f>
        <v>42</v>
      </c>
      <c r="M16" s="112">
        <f>SUM(G16:G17)</f>
        <v>75</v>
      </c>
      <c r="N16" s="114"/>
    </row>
    <row r="17" spans="1:14" ht="17" customHeight="1" thickBot="1">
      <c r="A17" s="144"/>
      <c r="B17" s="123"/>
      <c r="C17" s="136"/>
      <c r="D17" s="123"/>
      <c r="E17" s="113"/>
      <c r="F17" s="21"/>
      <c r="G17" s="113">
        <v>50</v>
      </c>
      <c r="H17" s="113">
        <v>69</v>
      </c>
      <c r="I17" s="113">
        <v>29</v>
      </c>
      <c r="J17" s="59">
        <f t="shared" si="0"/>
        <v>98</v>
      </c>
      <c r="K17" s="113"/>
      <c r="L17" s="113"/>
      <c r="M17" s="113"/>
      <c r="N17" s="116"/>
    </row>
    <row r="18" spans="1:14" ht="16" customHeight="1">
      <c r="A18" s="145">
        <v>15</v>
      </c>
      <c r="B18" s="121">
        <v>1</v>
      </c>
      <c r="C18" s="135" t="s">
        <v>28</v>
      </c>
      <c r="D18" s="121" t="s">
        <v>87</v>
      </c>
      <c r="E18" s="112">
        <v>0.50900000000000001</v>
      </c>
      <c r="F18" s="4" t="s">
        <v>12</v>
      </c>
      <c r="G18" s="112">
        <v>25</v>
      </c>
      <c r="H18" s="112">
        <v>26</v>
      </c>
      <c r="I18" s="112">
        <v>11</v>
      </c>
      <c r="J18" s="57">
        <f t="shared" si="0"/>
        <v>37</v>
      </c>
      <c r="K18" s="112">
        <f>SUM(H18:H19)</f>
        <v>90</v>
      </c>
      <c r="L18" s="112">
        <f>SUM(I18:I19)</f>
        <v>41</v>
      </c>
      <c r="M18" s="112">
        <f>SUM(G18:G19)</f>
        <v>75</v>
      </c>
      <c r="N18" s="95" t="s">
        <v>91</v>
      </c>
    </row>
    <row r="19" spans="1:14" ht="17" customHeight="1" thickBot="1">
      <c r="A19" s="117"/>
      <c r="B19" s="120"/>
      <c r="C19" s="136"/>
      <c r="D19" s="123"/>
      <c r="E19" s="115"/>
      <c r="F19" s="4"/>
      <c r="G19" s="115">
        <v>50</v>
      </c>
      <c r="H19" s="115">
        <v>64</v>
      </c>
      <c r="I19" s="115">
        <v>30</v>
      </c>
      <c r="J19" s="66">
        <f t="shared" si="0"/>
        <v>94</v>
      </c>
      <c r="K19" s="112"/>
      <c r="L19" s="112"/>
      <c r="M19" s="112"/>
      <c r="N19" s="95" t="s">
        <v>162</v>
      </c>
    </row>
    <row r="20" spans="1:14" ht="16" customHeight="1">
      <c r="A20" s="117"/>
      <c r="B20" s="121">
        <v>2</v>
      </c>
      <c r="C20" s="135" t="s">
        <v>28</v>
      </c>
      <c r="D20" s="121" t="s">
        <v>87</v>
      </c>
      <c r="E20" s="112">
        <v>0.52700000000000002</v>
      </c>
      <c r="F20" s="4" t="s">
        <v>12</v>
      </c>
      <c r="G20" s="112">
        <v>25</v>
      </c>
      <c r="H20" s="112">
        <v>39</v>
      </c>
      <c r="I20" s="112">
        <v>20</v>
      </c>
      <c r="J20" s="57">
        <f t="shared" si="0"/>
        <v>59</v>
      </c>
      <c r="K20" s="112">
        <f>SUM(H20:H21)</f>
        <v>103</v>
      </c>
      <c r="L20" s="112">
        <f>SUM(I20:I21)</f>
        <v>45</v>
      </c>
      <c r="M20" s="112">
        <f>SUM(G20:G21)</f>
        <v>75</v>
      </c>
      <c r="N20" s="114"/>
    </row>
    <row r="21" spans="1:14" ht="17" customHeight="1" thickBot="1">
      <c r="A21" s="117"/>
      <c r="B21" s="120"/>
      <c r="C21" s="136"/>
      <c r="D21" s="123"/>
      <c r="E21" s="115"/>
      <c r="F21" s="4"/>
      <c r="G21" s="115">
        <v>50</v>
      </c>
      <c r="H21" s="115">
        <v>64</v>
      </c>
      <c r="I21" s="115">
        <v>25</v>
      </c>
      <c r="J21" s="66">
        <f t="shared" si="0"/>
        <v>89</v>
      </c>
      <c r="K21" s="112"/>
      <c r="L21" s="112"/>
      <c r="M21" s="112"/>
      <c r="N21" s="114"/>
    </row>
    <row r="22" spans="1:14" ht="16" customHeight="1">
      <c r="A22" s="117"/>
      <c r="B22" s="121">
        <v>3</v>
      </c>
      <c r="C22" s="135" t="s">
        <v>28</v>
      </c>
      <c r="D22" s="121" t="s">
        <v>87</v>
      </c>
      <c r="E22" s="112">
        <v>0.54400000000000004</v>
      </c>
      <c r="F22" s="4" t="s">
        <v>12</v>
      </c>
      <c r="G22" s="112">
        <v>25</v>
      </c>
      <c r="H22" s="112">
        <v>14</v>
      </c>
      <c r="I22" s="112">
        <v>6</v>
      </c>
      <c r="J22" s="57">
        <f t="shared" si="0"/>
        <v>20</v>
      </c>
      <c r="K22" s="112">
        <f>SUM(H22:H23)</f>
        <v>97</v>
      </c>
      <c r="L22" s="112">
        <f>SUM(I22:I23)</f>
        <v>33</v>
      </c>
      <c r="M22" s="112">
        <f>SUM(G22:G23)</f>
        <v>75</v>
      </c>
      <c r="N22" s="114"/>
    </row>
    <row r="23" spans="1:14" ht="17" customHeight="1" thickBot="1">
      <c r="A23" s="117"/>
      <c r="B23" s="147"/>
      <c r="C23" s="148"/>
      <c r="D23" s="123"/>
      <c r="E23" s="113"/>
      <c r="F23" s="21"/>
      <c r="G23" s="113">
        <v>50</v>
      </c>
      <c r="H23" s="113">
        <v>83</v>
      </c>
      <c r="I23" s="113">
        <v>27</v>
      </c>
      <c r="J23" s="59">
        <f t="shared" si="0"/>
        <v>110</v>
      </c>
      <c r="K23" s="113"/>
      <c r="L23" s="113"/>
      <c r="M23" s="113"/>
      <c r="N23" s="114"/>
    </row>
    <row r="24" spans="1:14" ht="16" customHeight="1">
      <c r="A24" s="143"/>
      <c r="B24" s="121">
        <v>4</v>
      </c>
      <c r="C24" s="146" t="s">
        <v>28</v>
      </c>
      <c r="D24" s="121" t="s">
        <v>87</v>
      </c>
      <c r="E24" s="112">
        <v>0.52600000000000002</v>
      </c>
      <c r="F24" s="4" t="s">
        <v>12</v>
      </c>
      <c r="G24" s="112">
        <v>25</v>
      </c>
      <c r="H24" s="112">
        <v>24</v>
      </c>
      <c r="I24" s="112">
        <v>4</v>
      </c>
      <c r="J24" s="57">
        <f t="shared" si="0"/>
        <v>28</v>
      </c>
      <c r="K24" s="112">
        <f>SUM(H24:H25)</f>
        <v>88</v>
      </c>
      <c r="L24" s="112">
        <f>SUM(I24:I25)</f>
        <v>24</v>
      </c>
      <c r="M24" s="112">
        <f>SUM(G24:G25)</f>
        <v>75</v>
      </c>
      <c r="N24" s="95"/>
    </row>
    <row r="25" spans="1:14" ht="17" customHeight="1" thickBot="1">
      <c r="A25" s="143"/>
      <c r="B25" s="120"/>
      <c r="C25" s="136"/>
      <c r="D25" s="123"/>
      <c r="E25" s="115"/>
      <c r="F25" s="4"/>
      <c r="G25" s="115">
        <v>50</v>
      </c>
      <c r="H25" s="115">
        <v>64</v>
      </c>
      <c r="I25" s="115">
        <v>20</v>
      </c>
      <c r="J25" s="66">
        <f t="shared" si="0"/>
        <v>84</v>
      </c>
      <c r="K25" s="112"/>
      <c r="L25" s="112"/>
      <c r="M25" s="112"/>
      <c r="N25" s="96"/>
    </row>
    <row r="26" spans="1:14" ht="16" customHeight="1">
      <c r="A26" s="143"/>
      <c r="B26" s="121">
        <v>5</v>
      </c>
      <c r="C26" s="135" t="s">
        <v>28</v>
      </c>
      <c r="D26" s="121" t="s">
        <v>87</v>
      </c>
      <c r="E26" s="112">
        <v>0.503</v>
      </c>
      <c r="F26" s="4" t="s">
        <v>12</v>
      </c>
      <c r="G26" s="112">
        <v>25</v>
      </c>
      <c r="H26" s="112">
        <v>14</v>
      </c>
      <c r="I26" s="112">
        <v>7</v>
      </c>
      <c r="J26" s="57">
        <f t="shared" si="0"/>
        <v>21</v>
      </c>
      <c r="K26" s="112">
        <f>SUM(H26:H27)</f>
        <v>80</v>
      </c>
      <c r="L26" s="112">
        <f>SUM(I26:I27)</f>
        <v>37</v>
      </c>
      <c r="M26" s="112">
        <f>SUM(G26:G27)</f>
        <v>75</v>
      </c>
      <c r="N26" s="95"/>
    </row>
    <row r="27" spans="1:14" ht="17" customHeight="1" thickBot="1">
      <c r="A27" s="143"/>
      <c r="B27" s="120"/>
      <c r="C27" s="136"/>
      <c r="D27" s="123"/>
      <c r="E27" s="115"/>
      <c r="F27" s="4"/>
      <c r="G27" s="115">
        <v>50</v>
      </c>
      <c r="H27" s="115">
        <v>66</v>
      </c>
      <c r="I27" s="115">
        <v>30</v>
      </c>
      <c r="J27" s="66">
        <f t="shared" si="0"/>
        <v>96</v>
      </c>
      <c r="K27" s="112"/>
      <c r="L27" s="112"/>
      <c r="M27" s="112"/>
      <c r="N27" s="114"/>
    </row>
    <row r="28" spans="1:14" ht="16" customHeight="1">
      <c r="A28" s="143"/>
      <c r="B28" s="121">
        <v>6</v>
      </c>
      <c r="C28" s="135" t="s">
        <v>28</v>
      </c>
      <c r="D28" s="121" t="s">
        <v>87</v>
      </c>
      <c r="E28" s="112">
        <v>0.56499999999999995</v>
      </c>
      <c r="F28" s="4" t="s">
        <v>12</v>
      </c>
      <c r="G28" s="112">
        <v>25</v>
      </c>
      <c r="H28" s="112">
        <v>27</v>
      </c>
      <c r="I28" s="112">
        <v>10</v>
      </c>
      <c r="J28" s="57">
        <f t="shared" si="0"/>
        <v>37</v>
      </c>
      <c r="K28" s="112">
        <f>SUM(H28:H29)</f>
        <v>104</v>
      </c>
      <c r="L28" s="112">
        <f>SUM(I28:I29)</f>
        <v>37</v>
      </c>
      <c r="M28" s="112">
        <f>SUM(G28:G29)</f>
        <v>75</v>
      </c>
      <c r="N28" s="114"/>
    </row>
    <row r="29" spans="1:14" ht="17" customHeight="1" thickBot="1">
      <c r="A29" s="144"/>
      <c r="B29" s="123"/>
      <c r="C29" s="136"/>
      <c r="D29" s="123"/>
      <c r="E29" s="113"/>
      <c r="F29" s="21"/>
      <c r="G29" s="113">
        <v>50</v>
      </c>
      <c r="H29" s="113">
        <v>77</v>
      </c>
      <c r="I29" s="113">
        <v>27</v>
      </c>
      <c r="J29" s="59">
        <f t="shared" si="0"/>
        <v>104</v>
      </c>
      <c r="K29" s="113"/>
      <c r="L29" s="113"/>
      <c r="M29" s="113"/>
      <c r="N29" s="116"/>
    </row>
    <row r="30" spans="1:14" ht="16" customHeight="1">
      <c r="A30" s="145">
        <v>16</v>
      </c>
      <c r="B30" s="121">
        <v>1</v>
      </c>
      <c r="C30" s="135" t="s">
        <v>28</v>
      </c>
      <c r="D30" s="121" t="s">
        <v>88</v>
      </c>
      <c r="E30" s="112">
        <v>0.53300000000000003</v>
      </c>
      <c r="F30" s="4" t="s">
        <v>12</v>
      </c>
      <c r="G30" s="112">
        <v>25</v>
      </c>
      <c r="H30" s="112">
        <v>16</v>
      </c>
      <c r="I30" s="112">
        <v>10</v>
      </c>
      <c r="J30" s="57">
        <f t="shared" si="0"/>
        <v>26</v>
      </c>
      <c r="K30" s="112">
        <f>SUM(H30:H31)</f>
        <v>61</v>
      </c>
      <c r="L30" s="112">
        <f>SUM(I30:I31)</f>
        <v>46</v>
      </c>
      <c r="M30" s="112">
        <f>SUM(G30:G31)</f>
        <v>75</v>
      </c>
      <c r="N30" s="95" t="s">
        <v>91</v>
      </c>
    </row>
    <row r="31" spans="1:14" ht="17" customHeight="1" thickBot="1">
      <c r="A31" s="117"/>
      <c r="B31" s="120"/>
      <c r="C31" s="136"/>
      <c r="D31" s="123"/>
      <c r="E31" s="115"/>
      <c r="F31" s="4"/>
      <c r="G31" s="115">
        <v>50</v>
      </c>
      <c r="H31" s="115">
        <v>45</v>
      </c>
      <c r="I31" s="115">
        <v>36</v>
      </c>
      <c r="J31" s="66">
        <f t="shared" si="0"/>
        <v>81</v>
      </c>
      <c r="K31" s="112"/>
      <c r="L31" s="112"/>
      <c r="M31" s="112"/>
      <c r="N31" s="95" t="s">
        <v>163</v>
      </c>
    </row>
    <row r="32" spans="1:14" ht="16" customHeight="1">
      <c r="A32" s="117"/>
      <c r="B32" s="121">
        <v>2</v>
      </c>
      <c r="C32" s="135" t="s">
        <v>28</v>
      </c>
      <c r="D32" s="121" t="s">
        <v>88</v>
      </c>
      <c r="E32" s="112">
        <v>0.55600000000000005</v>
      </c>
      <c r="F32" s="4" t="s">
        <v>12</v>
      </c>
      <c r="G32" s="112">
        <v>25</v>
      </c>
      <c r="H32" s="112">
        <v>34</v>
      </c>
      <c r="I32" s="112">
        <v>9</v>
      </c>
      <c r="J32" s="57">
        <f t="shared" si="0"/>
        <v>43</v>
      </c>
      <c r="K32" s="112">
        <f>SUM(H32:H33)</f>
        <v>90</v>
      </c>
      <c r="L32" s="112">
        <f>SUM(I32:I33)</f>
        <v>25</v>
      </c>
      <c r="M32" s="112">
        <f>SUM(G32:G33)</f>
        <v>75</v>
      </c>
      <c r="N32" s="114"/>
    </row>
    <row r="33" spans="1:14" ht="17" customHeight="1" thickBot="1">
      <c r="A33" s="117"/>
      <c r="B33" s="120"/>
      <c r="C33" s="136"/>
      <c r="D33" s="123"/>
      <c r="E33" s="115"/>
      <c r="F33" s="4"/>
      <c r="G33" s="115">
        <v>50</v>
      </c>
      <c r="H33" s="115">
        <v>56</v>
      </c>
      <c r="I33" s="115">
        <v>16</v>
      </c>
      <c r="J33" s="66">
        <f t="shared" si="0"/>
        <v>72</v>
      </c>
      <c r="K33" s="112"/>
      <c r="L33" s="112"/>
      <c r="M33" s="112"/>
      <c r="N33" s="114"/>
    </row>
    <row r="34" spans="1:14" ht="16" customHeight="1">
      <c r="A34" s="117"/>
      <c r="B34" s="121">
        <v>3</v>
      </c>
      <c r="C34" s="135" t="s">
        <v>28</v>
      </c>
      <c r="D34" s="121" t="s">
        <v>88</v>
      </c>
      <c r="E34" s="112">
        <v>0.55500000000000005</v>
      </c>
      <c r="F34" s="4" t="s">
        <v>12</v>
      </c>
      <c r="G34" s="112">
        <v>25</v>
      </c>
      <c r="H34" s="112">
        <v>24</v>
      </c>
      <c r="I34" s="112">
        <v>10</v>
      </c>
      <c r="J34" s="57">
        <f t="shared" si="0"/>
        <v>34</v>
      </c>
      <c r="K34" s="112">
        <f>SUM(H34:H35)</f>
        <v>67</v>
      </c>
      <c r="L34" s="112">
        <f>SUM(I34:I35)</f>
        <v>31</v>
      </c>
      <c r="M34" s="112">
        <f>SUM(G34:G35)</f>
        <v>75</v>
      </c>
      <c r="N34" s="114"/>
    </row>
    <row r="35" spans="1:14" ht="17" customHeight="1" thickBot="1">
      <c r="A35" s="117"/>
      <c r="B35" s="147"/>
      <c r="C35" s="148"/>
      <c r="D35" s="123"/>
      <c r="E35" s="113"/>
      <c r="F35" s="21"/>
      <c r="G35" s="113">
        <v>50</v>
      </c>
      <c r="H35" s="113">
        <v>43</v>
      </c>
      <c r="I35" s="113">
        <v>21</v>
      </c>
      <c r="J35" s="59">
        <f t="shared" si="0"/>
        <v>64</v>
      </c>
      <c r="K35" s="113"/>
      <c r="L35" s="113"/>
      <c r="M35" s="113"/>
      <c r="N35" s="114"/>
    </row>
    <row r="36" spans="1:14" ht="16" customHeight="1">
      <c r="A36" s="143"/>
      <c r="B36" s="121">
        <v>4</v>
      </c>
      <c r="C36" s="146" t="s">
        <v>28</v>
      </c>
      <c r="D36" s="121" t="s">
        <v>88</v>
      </c>
      <c r="E36" s="112">
        <v>0.56000000000000005</v>
      </c>
      <c r="F36" s="4" t="s">
        <v>12</v>
      </c>
      <c r="G36" s="112">
        <v>25</v>
      </c>
      <c r="H36" s="112">
        <v>10</v>
      </c>
      <c r="I36" s="112">
        <v>7</v>
      </c>
      <c r="J36" s="57">
        <f t="shared" si="0"/>
        <v>17</v>
      </c>
      <c r="K36" s="112">
        <f>SUM(H36:H37)</f>
        <v>54</v>
      </c>
      <c r="L36" s="112">
        <f>SUM(I36:I37)</f>
        <v>27</v>
      </c>
      <c r="M36" s="112">
        <f>SUM(G36:G37)</f>
        <v>75</v>
      </c>
      <c r="N36" s="95"/>
    </row>
    <row r="37" spans="1:14" ht="17" customHeight="1" thickBot="1">
      <c r="A37" s="143"/>
      <c r="B37" s="120"/>
      <c r="C37" s="136"/>
      <c r="D37" s="123"/>
      <c r="E37" s="115"/>
      <c r="F37" s="4"/>
      <c r="G37" s="115">
        <v>50</v>
      </c>
      <c r="H37" s="115">
        <v>44</v>
      </c>
      <c r="I37" s="115">
        <v>20</v>
      </c>
      <c r="J37" s="66">
        <f t="shared" si="0"/>
        <v>64</v>
      </c>
      <c r="K37" s="112"/>
      <c r="L37" s="112"/>
      <c r="M37" s="112"/>
      <c r="N37" s="96"/>
    </row>
    <row r="38" spans="1:14" ht="16" customHeight="1">
      <c r="A38" s="143"/>
      <c r="B38" s="121">
        <v>5</v>
      </c>
      <c r="C38" s="135" t="s">
        <v>28</v>
      </c>
      <c r="D38" s="121" t="s">
        <v>88</v>
      </c>
      <c r="E38" s="112">
        <v>0.53800000000000003</v>
      </c>
      <c r="F38" s="4" t="s">
        <v>12</v>
      </c>
      <c r="G38" s="112">
        <v>25</v>
      </c>
      <c r="H38" s="112">
        <v>13</v>
      </c>
      <c r="I38" s="112">
        <v>6</v>
      </c>
      <c r="J38" s="57">
        <f t="shared" si="0"/>
        <v>19</v>
      </c>
      <c r="K38" s="112">
        <f>SUM(H38:H39)</f>
        <v>36</v>
      </c>
      <c r="L38" s="112">
        <f>SUM(I38:I39)</f>
        <v>22</v>
      </c>
      <c r="M38" s="112">
        <f>SUM(G38:G39)</f>
        <v>75</v>
      </c>
      <c r="N38" s="95"/>
    </row>
    <row r="39" spans="1:14" ht="17" customHeight="1" thickBot="1">
      <c r="A39" s="143"/>
      <c r="B39" s="120"/>
      <c r="C39" s="136"/>
      <c r="D39" s="123"/>
      <c r="E39" s="115"/>
      <c r="F39" s="4"/>
      <c r="G39" s="115">
        <v>50</v>
      </c>
      <c r="H39" s="115">
        <v>23</v>
      </c>
      <c r="I39" s="115">
        <v>16</v>
      </c>
      <c r="J39" s="66">
        <f t="shared" si="0"/>
        <v>39</v>
      </c>
      <c r="K39" s="112"/>
      <c r="L39" s="112"/>
      <c r="M39" s="112"/>
      <c r="N39" s="114"/>
    </row>
    <row r="40" spans="1:14" ht="16" customHeight="1">
      <c r="A40" s="143"/>
      <c r="B40" s="121">
        <v>6</v>
      </c>
      <c r="C40" s="135" t="s">
        <v>28</v>
      </c>
      <c r="D40" s="121" t="s">
        <v>88</v>
      </c>
      <c r="E40" s="112">
        <v>0.58199999999999996</v>
      </c>
      <c r="F40" s="4" t="s">
        <v>12</v>
      </c>
      <c r="G40" s="112">
        <v>25</v>
      </c>
      <c r="H40" s="112">
        <v>38</v>
      </c>
      <c r="I40" s="112">
        <v>10</v>
      </c>
      <c r="J40" s="57">
        <f t="shared" si="0"/>
        <v>48</v>
      </c>
      <c r="K40" s="112">
        <f>SUM(H40:H41)</f>
        <v>99</v>
      </c>
      <c r="L40" s="112">
        <f>SUM(I40:I41)</f>
        <v>43</v>
      </c>
      <c r="M40" s="112">
        <f>SUM(G40:G41)</f>
        <v>75</v>
      </c>
      <c r="N40" s="114"/>
    </row>
    <row r="41" spans="1:14" ht="17" customHeight="1" thickBot="1">
      <c r="A41" s="144"/>
      <c r="B41" s="123"/>
      <c r="C41" s="136"/>
      <c r="D41" s="123"/>
      <c r="E41" s="113"/>
      <c r="F41" s="21"/>
      <c r="G41" s="113">
        <v>50</v>
      </c>
      <c r="H41" s="113">
        <v>61</v>
      </c>
      <c r="I41" s="113">
        <v>33</v>
      </c>
      <c r="J41" s="59">
        <f t="shared" si="0"/>
        <v>94</v>
      </c>
      <c r="K41" s="113"/>
      <c r="L41" s="113"/>
      <c r="M41" s="113"/>
      <c r="N41" s="116"/>
    </row>
    <row r="42" spans="1:14">
      <c r="F42" s="20"/>
      <c r="I42" s="2"/>
      <c r="J42" s="65" t="s">
        <v>157</v>
      </c>
      <c r="K42" s="2" t="s">
        <v>40</v>
      </c>
      <c r="L42" s="2"/>
      <c r="M42" s="2"/>
      <c r="N42" s="2"/>
    </row>
    <row r="43" spans="1:14">
      <c r="F43" s="5"/>
      <c r="I43" s="2"/>
      <c r="J43" s="2"/>
      <c r="K43" s="2"/>
      <c r="L43" s="2"/>
      <c r="M43" s="2"/>
      <c r="N43" s="2"/>
    </row>
    <row r="44" spans="1:14">
      <c r="I44" s="2"/>
      <c r="J44" s="2"/>
      <c r="K44" s="2"/>
      <c r="L44" s="2"/>
      <c r="M44" s="2"/>
      <c r="N44" s="2"/>
    </row>
    <row r="45" spans="1:14">
      <c r="I45" s="2"/>
      <c r="J45" s="2"/>
      <c r="K45" s="2"/>
      <c r="L45" s="2"/>
      <c r="M45" s="2"/>
    </row>
    <row r="46" spans="1:14">
      <c r="I46" s="2"/>
      <c r="J46" s="2"/>
      <c r="K46" s="2"/>
      <c r="L46" s="2"/>
      <c r="M46" s="2"/>
    </row>
    <row r="47" spans="1:14">
      <c r="I47" s="2"/>
      <c r="J47" s="2"/>
      <c r="K47" s="2"/>
      <c r="L47" s="2"/>
      <c r="M47" s="2"/>
    </row>
    <row r="48" spans="1:14">
      <c r="I48" s="2"/>
      <c r="J48" s="2"/>
      <c r="K48" s="2"/>
      <c r="L48" s="2"/>
      <c r="M48" s="2"/>
    </row>
    <row r="49" spans="9:13">
      <c r="I49" s="2"/>
      <c r="J49" s="2"/>
      <c r="K49" s="2"/>
      <c r="L49" s="2"/>
      <c r="M49" s="2"/>
    </row>
    <row r="50" spans="9:13">
      <c r="I50" s="2"/>
      <c r="J50" s="2"/>
      <c r="K50" s="2"/>
      <c r="L50" s="2"/>
      <c r="M50" s="2"/>
    </row>
  </sheetData>
  <mergeCells count="57">
    <mergeCell ref="D6:D7"/>
    <mergeCell ref="B8:B9"/>
    <mergeCell ref="C8:C9"/>
    <mergeCell ref="D8:D9"/>
    <mergeCell ref="B10:B11"/>
    <mergeCell ref="C10:C11"/>
    <mergeCell ref="D10:D11"/>
    <mergeCell ref="D12:D13"/>
    <mergeCell ref="B14:B15"/>
    <mergeCell ref="C14:C15"/>
    <mergeCell ref="D14:D15"/>
    <mergeCell ref="B16:B17"/>
    <mergeCell ref="C16:C17"/>
    <mergeCell ref="D16:D17"/>
    <mergeCell ref="D18:D19"/>
    <mergeCell ref="B20:B21"/>
    <mergeCell ref="C20:C21"/>
    <mergeCell ref="D20:D21"/>
    <mergeCell ref="B22:B23"/>
    <mergeCell ref="C22:C23"/>
    <mergeCell ref="D22:D23"/>
    <mergeCell ref="D24:D25"/>
    <mergeCell ref="B26:B27"/>
    <mergeCell ref="C26:C27"/>
    <mergeCell ref="D26:D27"/>
    <mergeCell ref="B28:B29"/>
    <mergeCell ref="C28:C29"/>
    <mergeCell ref="D28:D29"/>
    <mergeCell ref="D30:D31"/>
    <mergeCell ref="B32:B33"/>
    <mergeCell ref="C32:C33"/>
    <mergeCell ref="D32:D33"/>
    <mergeCell ref="B34:B35"/>
    <mergeCell ref="C34:C35"/>
    <mergeCell ref="D34:D35"/>
    <mergeCell ref="D36:D37"/>
    <mergeCell ref="B38:B39"/>
    <mergeCell ref="C38:C39"/>
    <mergeCell ref="D38:D39"/>
    <mergeCell ref="B40:B41"/>
    <mergeCell ref="C40:C41"/>
    <mergeCell ref="D40:D41"/>
    <mergeCell ref="A6:A17"/>
    <mergeCell ref="A18:A29"/>
    <mergeCell ref="A30:A41"/>
    <mergeCell ref="B36:B37"/>
    <mergeCell ref="C36:C37"/>
    <mergeCell ref="B30:B31"/>
    <mergeCell ref="C30:C31"/>
    <mergeCell ref="B24:B25"/>
    <mergeCell ref="C24:C25"/>
    <mergeCell ref="B18:B19"/>
    <mergeCell ref="C18:C19"/>
    <mergeCell ref="B12:B13"/>
    <mergeCell ref="C12:C13"/>
    <mergeCell ref="B6:B7"/>
    <mergeCell ref="C6:C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174"/>
  <sheetViews>
    <sheetView tabSelected="1" workbookViewId="0"/>
  </sheetViews>
  <sheetFormatPr baseColWidth="10" defaultRowHeight="16"/>
  <cols>
    <col min="13" max="13" width="18.5" customWidth="1"/>
    <col min="21" max="21" width="21.5" customWidth="1"/>
  </cols>
  <sheetData>
    <row r="1" spans="1:23">
      <c r="A1" t="s">
        <v>151</v>
      </c>
    </row>
    <row r="2" spans="1:23">
      <c r="S2" s="45" t="s">
        <v>150</v>
      </c>
    </row>
    <row r="3" spans="1:23">
      <c r="A3" s="42" t="s">
        <v>119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S3" s="45" t="s">
        <v>30</v>
      </c>
      <c r="T3" s="45" t="s">
        <v>33</v>
      </c>
      <c r="U3" s="45" t="s">
        <v>31</v>
      </c>
      <c r="V3" s="45" t="s">
        <v>32</v>
      </c>
      <c r="W3" s="45" t="s">
        <v>23</v>
      </c>
    </row>
    <row r="4" spans="1:23">
      <c r="B4" s="34"/>
      <c r="C4" t="s">
        <v>18</v>
      </c>
      <c r="F4" s="34"/>
      <c r="G4" t="s">
        <v>19</v>
      </c>
      <c r="J4" s="34"/>
      <c r="K4" t="s">
        <v>20</v>
      </c>
      <c r="M4" t="s">
        <v>21</v>
      </c>
      <c r="S4">
        <v>1</v>
      </c>
      <c r="T4" t="s">
        <v>34</v>
      </c>
      <c r="U4" t="s">
        <v>122</v>
      </c>
      <c r="V4">
        <f>P6</f>
        <v>0.62402956268686094</v>
      </c>
      <c r="W4">
        <f>Q6</f>
        <v>2.3906253879163491E-2</v>
      </c>
    </row>
    <row r="5" spans="1:23">
      <c r="A5" s="33" t="s">
        <v>17</v>
      </c>
      <c r="B5" s="35" t="s">
        <v>14</v>
      </c>
      <c r="C5" s="33" t="s">
        <v>15</v>
      </c>
      <c r="D5" s="33" t="s">
        <v>16</v>
      </c>
      <c r="E5" s="39" t="s">
        <v>24</v>
      </c>
      <c r="F5" s="43" t="s">
        <v>120</v>
      </c>
      <c r="G5" s="33" t="s">
        <v>15</v>
      </c>
      <c r="H5" s="33" t="s">
        <v>16</v>
      </c>
      <c r="I5" s="39" t="s">
        <v>24</v>
      </c>
      <c r="J5" s="43" t="s">
        <v>120</v>
      </c>
      <c r="K5" s="33" t="s">
        <v>28</v>
      </c>
      <c r="L5" s="43" t="s">
        <v>120</v>
      </c>
      <c r="M5" s="33" t="s">
        <v>122</v>
      </c>
      <c r="N5" s="39" t="s">
        <v>42</v>
      </c>
      <c r="O5" s="39" t="s">
        <v>43</v>
      </c>
      <c r="P5" s="69" t="s">
        <v>41</v>
      </c>
      <c r="Q5" s="69" t="s">
        <v>44</v>
      </c>
      <c r="R5" s="37"/>
      <c r="S5">
        <v>2</v>
      </c>
      <c r="T5" t="s">
        <v>34</v>
      </c>
      <c r="U5" t="s">
        <v>123</v>
      </c>
      <c r="V5">
        <f>P16</f>
        <v>0.66763016988264923</v>
      </c>
      <c r="W5">
        <f>Q16</f>
        <v>2.2199219762837501E-2</v>
      </c>
    </row>
    <row r="6" spans="1:23">
      <c r="A6" s="33">
        <v>1</v>
      </c>
      <c r="B6" s="35">
        <v>1</v>
      </c>
      <c r="C6" s="33">
        <v>3</v>
      </c>
      <c r="D6" s="33">
        <v>150</v>
      </c>
      <c r="E6" s="36">
        <f>raw_block1_T0!N6</f>
        <v>139</v>
      </c>
      <c r="F6" s="34">
        <f>raw_block1_T0!O6</f>
        <v>78</v>
      </c>
      <c r="G6" s="33">
        <v>5</v>
      </c>
      <c r="H6" s="33">
        <v>75</v>
      </c>
      <c r="I6" s="36">
        <f>raw_block1_T24!K6</f>
        <v>135</v>
      </c>
      <c r="J6" s="35">
        <f>raw_block1_T24!L6</f>
        <v>8</v>
      </c>
      <c r="K6" s="33">
        <f t="shared" ref="K6:K11" si="0">LN((I6*10^G6*(1000/H6))/(E6*10^C6*(1000/D6)))</f>
        <v>5.2691182118557744</v>
      </c>
      <c r="L6" s="36">
        <f t="shared" ref="L6:L11" si="1">LN((J6*10^G6*(1000/H6))/(F6*10^C6*(1000/D6)))</f>
        <v>3.0210500815382808</v>
      </c>
      <c r="M6" s="33">
        <f t="shared" ref="M6:M11" si="2">L6/K6</f>
        <v>0.57335021915825879</v>
      </c>
      <c r="N6" s="33">
        <f>AVERAGE(M6:M8)</f>
        <v>0.6144286259856595</v>
      </c>
      <c r="O6" s="33">
        <f>STDEV(M6:M8)/SQRT(3)</f>
        <v>3.1600352499993802E-2</v>
      </c>
      <c r="P6" s="36">
        <f>AVERAGE(M6:M11)</f>
        <v>0.62402956268686094</v>
      </c>
      <c r="Q6">
        <f>STDEV(M6:M11)/SQRT(6)</f>
        <v>2.3906253879163491E-2</v>
      </c>
      <c r="S6">
        <v>3</v>
      </c>
      <c r="T6" t="s">
        <v>34</v>
      </c>
      <c r="U6" t="s">
        <v>127</v>
      </c>
      <c r="V6">
        <f>P27</f>
        <v>1.5042661248395142</v>
      </c>
      <c r="W6">
        <f>Q27</f>
        <v>4.5308076070292094E-2</v>
      </c>
    </row>
    <row r="7" spans="1:23">
      <c r="A7">
        <v>1</v>
      </c>
      <c r="B7" s="34">
        <v>2</v>
      </c>
      <c r="C7" s="36">
        <v>3</v>
      </c>
      <c r="D7">
        <v>150</v>
      </c>
      <c r="E7" s="36">
        <f>raw_block1_T0!N8</f>
        <v>185</v>
      </c>
      <c r="F7" s="34">
        <f>raw_block1_T0!O8</f>
        <v>111</v>
      </c>
      <c r="G7" s="37">
        <v>5</v>
      </c>
      <c r="H7" s="37">
        <v>75</v>
      </c>
      <c r="I7" s="36">
        <f>raw_block1_T24!K8</f>
        <v>133</v>
      </c>
      <c r="J7" s="34">
        <f>raw_block1_T24!L8</f>
        <v>16</v>
      </c>
      <c r="K7" s="36">
        <f t="shared" si="0"/>
        <v>4.9683106696914656</v>
      </c>
      <c r="L7" s="36">
        <f t="shared" si="1"/>
        <v>3.361375887475484</v>
      </c>
      <c r="M7" s="36">
        <f t="shared" si="2"/>
        <v>0.67656314408459228</v>
      </c>
      <c r="S7">
        <v>4</v>
      </c>
      <c r="T7" t="s">
        <v>34</v>
      </c>
      <c r="U7" t="s">
        <v>129</v>
      </c>
      <c r="V7">
        <f>P38</f>
        <v>1.4826210286148063</v>
      </c>
      <c r="W7">
        <f>Q38</f>
        <v>5.759658934146826E-2</v>
      </c>
    </row>
    <row r="8" spans="1:23">
      <c r="A8">
        <v>1</v>
      </c>
      <c r="B8" s="34">
        <v>3</v>
      </c>
      <c r="C8" s="36">
        <v>3</v>
      </c>
      <c r="D8">
        <v>150</v>
      </c>
      <c r="E8" s="36">
        <f>raw_block1_T0!N10</f>
        <v>156</v>
      </c>
      <c r="F8" s="34">
        <f>raw_block1_T0!O10</f>
        <v>93</v>
      </c>
      <c r="G8" s="37">
        <v>5</v>
      </c>
      <c r="H8" s="37">
        <v>75</v>
      </c>
      <c r="I8" s="36">
        <f>raw_block1_T24!K10</f>
        <v>115</v>
      </c>
      <c r="J8" s="34">
        <f>raw_block1_T24!L10</f>
        <v>9</v>
      </c>
      <c r="K8" s="36">
        <f t="shared" si="0"/>
        <v>4.9933934876617503</v>
      </c>
      <c r="L8" s="36">
        <f t="shared" si="1"/>
        <v>2.962942450731</v>
      </c>
      <c r="M8" s="36">
        <f t="shared" si="2"/>
        <v>0.59337251471412744</v>
      </c>
      <c r="N8" s="36"/>
      <c r="O8" s="36"/>
      <c r="S8">
        <v>5</v>
      </c>
      <c r="T8" t="s">
        <v>34</v>
      </c>
      <c r="U8" t="s">
        <v>131</v>
      </c>
      <c r="V8">
        <f>P49</f>
        <v>1.4172012378441157</v>
      </c>
      <c r="W8">
        <f>Q49</f>
        <v>7.8349258202703637E-2</v>
      </c>
    </row>
    <row r="9" spans="1:23">
      <c r="A9">
        <v>2</v>
      </c>
      <c r="B9" s="41">
        <v>1</v>
      </c>
      <c r="C9" s="37">
        <v>3</v>
      </c>
      <c r="D9" s="37">
        <v>150</v>
      </c>
      <c r="E9" s="36">
        <f>raw_block2_T0!N6</f>
        <v>96</v>
      </c>
      <c r="F9" s="34">
        <f>raw_block2_T0!O6</f>
        <v>78</v>
      </c>
      <c r="G9" s="37">
        <v>5</v>
      </c>
      <c r="H9" s="37">
        <v>75</v>
      </c>
      <c r="I9" s="36">
        <f>raw_block2_T24!K6</f>
        <v>138</v>
      </c>
      <c r="J9" s="34">
        <f>raw_block2_T24!L6</f>
        <v>15</v>
      </c>
      <c r="K9" s="36">
        <f t="shared" si="0"/>
        <v>5.6612228602374053</v>
      </c>
      <c r="L9" s="36">
        <f t="shared" si="1"/>
        <v>3.6496587409606551</v>
      </c>
      <c r="M9" s="36">
        <f t="shared" si="2"/>
        <v>0.64467674759717997</v>
      </c>
      <c r="N9" s="36">
        <f>AVERAGE(M9:M11)</f>
        <v>0.63363049938806248</v>
      </c>
      <c r="O9" s="36">
        <f>STDEV(M9:M11)/SQRT(3)</f>
        <v>4.2033137035091206E-2</v>
      </c>
      <c r="P9" s="36"/>
      <c r="S9">
        <v>6</v>
      </c>
      <c r="T9" t="s">
        <v>34</v>
      </c>
      <c r="U9" s="44" t="s">
        <v>133</v>
      </c>
      <c r="V9">
        <f>P60</f>
        <v>1.4398145697349463</v>
      </c>
      <c r="W9">
        <f>Q60</f>
        <v>4.2761871331922351E-2</v>
      </c>
    </row>
    <row r="10" spans="1:23">
      <c r="A10">
        <v>2</v>
      </c>
      <c r="B10" s="34">
        <v>2</v>
      </c>
      <c r="C10" s="37">
        <v>3</v>
      </c>
      <c r="D10" s="37">
        <v>150</v>
      </c>
      <c r="E10" s="36">
        <f>raw_block2_T0!N8</f>
        <v>78</v>
      </c>
      <c r="F10" s="34">
        <f>raw_block2_T0!O8</f>
        <v>63</v>
      </c>
      <c r="G10" s="37">
        <v>5</v>
      </c>
      <c r="H10" s="37">
        <v>75</v>
      </c>
      <c r="I10" s="36">
        <f>raw_block2_T24!K8</f>
        <v>136</v>
      </c>
      <c r="J10" s="34">
        <f>raw_block2_T24!L8</f>
        <v>19</v>
      </c>
      <c r="K10" s="36">
        <f t="shared" si="0"/>
        <v>5.854263425594497</v>
      </c>
      <c r="L10" s="36">
        <f t="shared" si="1"/>
        <v>4.0996216193229449</v>
      </c>
      <c r="M10" s="36">
        <f t="shared" si="2"/>
        <v>0.70027966309128475</v>
      </c>
      <c r="S10">
        <v>7</v>
      </c>
      <c r="T10" t="s">
        <v>34</v>
      </c>
      <c r="U10" s="44" t="s">
        <v>137</v>
      </c>
      <c r="V10">
        <f>P71</f>
        <v>1.4995606009369851</v>
      </c>
      <c r="W10">
        <f>Q71</f>
        <v>6.7226886616346043E-2</v>
      </c>
    </row>
    <row r="11" spans="1:23">
      <c r="A11">
        <v>2</v>
      </c>
      <c r="B11" s="34">
        <v>3</v>
      </c>
      <c r="C11" s="37">
        <v>3</v>
      </c>
      <c r="D11" s="37">
        <v>150</v>
      </c>
      <c r="E11" s="36">
        <f>raw_block2_T0!N10</f>
        <v>96</v>
      </c>
      <c r="F11" s="34">
        <f>raw_block2_T0!O10</f>
        <v>63</v>
      </c>
      <c r="G11" s="37">
        <v>5</v>
      </c>
      <c r="H11" s="37">
        <v>75</v>
      </c>
      <c r="I11" s="36">
        <f>raw_block2_T24!K10</f>
        <v>127</v>
      </c>
      <c r="J11" s="34">
        <f>raw_block2_T24!L10</f>
        <v>7</v>
      </c>
      <c r="K11" s="40">
        <f t="shared" si="0"/>
        <v>5.5781562615387923</v>
      </c>
      <c r="L11" s="36">
        <f t="shared" si="1"/>
        <v>3.1010927892118176</v>
      </c>
      <c r="M11" s="36">
        <f t="shared" si="2"/>
        <v>0.55593508747572251</v>
      </c>
      <c r="S11">
        <v>8</v>
      </c>
      <c r="T11" t="s">
        <v>34</v>
      </c>
      <c r="U11" t="s">
        <v>139</v>
      </c>
      <c r="V11">
        <f>P82</f>
        <v>1.018373381328495</v>
      </c>
      <c r="W11">
        <f>Q82</f>
        <v>3.7457865381861487E-2</v>
      </c>
    </row>
    <row r="12" spans="1:23">
      <c r="S12">
        <v>9</v>
      </c>
      <c r="T12" t="s">
        <v>34</v>
      </c>
      <c r="U12" t="s">
        <v>142</v>
      </c>
      <c r="V12">
        <f>P93</f>
        <v>0.97439400919969898</v>
      </c>
      <c r="W12">
        <f>Q93</f>
        <v>1.1960951940650121E-2</v>
      </c>
    </row>
    <row r="13" spans="1:23">
      <c r="A13" s="42" t="s">
        <v>124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S13">
        <v>10</v>
      </c>
      <c r="T13" t="s">
        <v>35</v>
      </c>
      <c r="U13" t="s">
        <v>122</v>
      </c>
      <c r="V13">
        <f>P104</f>
        <v>0.94430826272616109</v>
      </c>
      <c r="W13">
        <f>Q104</f>
        <v>2.4098877039075494E-2</v>
      </c>
    </row>
    <row r="14" spans="1:23">
      <c r="B14" s="34"/>
      <c r="C14" t="s">
        <v>18</v>
      </c>
      <c r="F14" s="34"/>
      <c r="G14" t="s">
        <v>19</v>
      </c>
      <c r="J14" s="34"/>
      <c r="K14" t="s">
        <v>20</v>
      </c>
      <c r="M14" t="s">
        <v>21</v>
      </c>
      <c r="S14">
        <v>11</v>
      </c>
      <c r="T14" t="s">
        <v>35</v>
      </c>
      <c r="U14" t="s">
        <v>123</v>
      </c>
      <c r="V14">
        <f>P114</f>
        <v>0.93277491284828351</v>
      </c>
      <c r="W14">
        <f>Q114</f>
        <v>1.6275123783888078E-2</v>
      </c>
    </row>
    <row r="15" spans="1:23">
      <c r="A15" s="33" t="s">
        <v>17</v>
      </c>
      <c r="B15" s="35" t="s">
        <v>14</v>
      </c>
      <c r="C15" s="33" t="s">
        <v>15</v>
      </c>
      <c r="D15" s="33" t="s">
        <v>16</v>
      </c>
      <c r="E15" s="39" t="s">
        <v>24</v>
      </c>
      <c r="F15" s="43" t="s">
        <v>121</v>
      </c>
      <c r="G15" s="33" t="s">
        <v>15</v>
      </c>
      <c r="H15" s="33" t="s">
        <v>16</v>
      </c>
      <c r="I15" s="33" t="s">
        <v>24</v>
      </c>
      <c r="J15" s="43" t="s">
        <v>121</v>
      </c>
      <c r="K15" s="33" t="s">
        <v>28</v>
      </c>
      <c r="L15" s="43" t="s">
        <v>121</v>
      </c>
      <c r="M15" s="33" t="s">
        <v>123</v>
      </c>
      <c r="N15" s="39" t="s">
        <v>22</v>
      </c>
      <c r="O15" s="39" t="s">
        <v>23</v>
      </c>
      <c r="P15" s="69" t="s">
        <v>41</v>
      </c>
      <c r="Q15" s="69" t="s">
        <v>44</v>
      </c>
      <c r="S15">
        <v>12</v>
      </c>
      <c r="T15" t="s">
        <v>35</v>
      </c>
      <c r="U15" s="44" t="s">
        <v>139</v>
      </c>
      <c r="V15">
        <f>P125</f>
        <v>0.97812187335673284</v>
      </c>
      <c r="W15">
        <f>Q125</f>
        <v>2.2841615367350635E-2</v>
      </c>
    </row>
    <row r="16" spans="1:23">
      <c r="A16" s="33">
        <v>1</v>
      </c>
      <c r="B16" s="35">
        <v>1</v>
      </c>
      <c r="C16" s="33">
        <v>3</v>
      </c>
      <c r="D16" s="33">
        <v>150</v>
      </c>
      <c r="E16" s="33">
        <f>raw_block1_T0!N12</f>
        <v>132</v>
      </c>
      <c r="F16" s="35">
        <f>raw_block1_T0!O12</f>
        <v>86</v>
      </c>
      <c r="G16" s="33">
        <v>5</v>
      </c>
      <c r="H16" s="33">
        <v>75</v>
      </c>
      <c r="I16" s="33">
        <f>raw_block1_T24!K12</f>
        <v>124</v>
      </c>
      <c r="J16" s="35">
        <f>raw_block1_T24!L12</f>
        <v>19</v>
      </c>
      <c r="K16" s="38">
        <f t="shared" ref="K16:K21" si="3">LN((I16*10^G16*(1000/H16))/(E16*10^C16*(1000/D16)))</f>
        <v>5.2357970095667028</v>
      </c>
      <c r="L16" s="36">
        <f t="shared" ref="L16:L21" si="4">LN((J16*10^G16*(1000/H16))/(F16*10^C16*(1000/D16)))</f>
        <v>3.7884090494609692</v>
      </c>
      <c r="M16" s="33">
        <f t="shared" ref="M16:M21" si="5">L16/K16</f>
        <v>0.72355919118691836</v>
      </c>
      <c r="N16" s="33">
        <f>AVERAGE(M16:M18)</f>
        <v>0.70720293405098855</v>
      </c>
      <c r="O16" s="33">
        <f>STDEV(M16:M18)/SQRT(3)</f>
        <v>1.0678438754213615E-2</v>
      </c>
      <c r="P16" s="36">
        <f>AVERAGE(M16:M21)</f>
        <v>0.66763016988264923</v>
      </c>
      <c r="Q16">
        <f>STDEV(M16:M21)/SQRT(6)</f>
        <v>2.2199219762837501E-2</v>
      </c>
      <c r="S16">
        <v>13</v>
      </c>
      <c r="T16" t="s">
        <v>35</v>
      </c>
      <c r="U16" s="44" t="s">
        <v>142</v>
      </c>
      <c r="V16">
        <f>P136</f>
        <v>0.97991423452464532</v>
      </c>
      <c r="W16">
        <f>Q136</f>
        <v>2.6076922443660059E-2</v>
      </c>
    </row>
    <row r="17" spans="1:23">
      <c r="A17">
        <v>1</v>
      </c>
      <c r="B17" s="34">
        <v>2</v>
      </c>
      <c r="C17" s="36">
        <v>3</v>
      </c>
      <c r="D17">
        <v>150</v>
      </c>
      <c r="E17" s="37">
        <f>raw_block1_T0!N14</f>
        <v>155</v>
      </c>
      <c r="F17" s="34">
        <f>raw_block1_T0!O14</f>
        <v>78</v>
      </c>
      <c r="G17" s="37">
        <v>5</v>
      </c>
      <c r="H17" s="37">
        <v>75</v>
      </c>
      <c r="I17" s="37">
        <f>raw_block1_T24!K14</f>
        <v>100</v>
      </c>
      <c r="J17" s="34">
        <f>raw_block1_T24!L14</f>
        <v>11</v>
      </c>
      <c r="K17" s="40">
        <f t="shared" si="3"/>
        <v>4.8600624356168813</v>
      </c>
      <c r="L17" s="36">
        <f t="shared" si="4"/>
        <v>3.3395038126568157</v>
      </c>
      <c r="M17" s="36">
        <f t="shared" si="5"/>
        <v>0.68713187472311488</v>
      </c>
    </row>
    <row r="18" spans="1:23">
      <c r="A18">
        <v>1</v>
      </c>
      <c r="B18" s="34">
        <v>3</v>
      </c>
      <c r="C18" s="36">
        <v>3</v>
      </c>
      <c r="D18">
        <v>150</v>
      </c>
      <c r="E18" s="37">
        <f>raw_block1_T0!N16</f>
        <v>144</v>
      </c>
      <c r="F18" s="34">
        <f>raw_block1_T0!O16</f>
        <v>71</v>
      </c>
      <c r="G18" s="37">
        <v>5</v>
      </c>
      <c r="H18" s="37">
        <v>75</v>
      </c>
      <c r="I18" s="37">
        <f>raw_block1_T24!K16</f>
        <v>114</v>
      </c>
      <c r="J18" s="34">
        <f>raw_block1_T24!L16</f>
        <v>13</v>
      </c>
      <c r="K18" s="40">
        <f t="shared" si="3"/>
        <v>5.0647025153665313</v>
      </c>
      <c r="L18" s="36">
        <f t="shared" si="4"/>
        <v>3.600586846968258</v>
      </c>
      <c r="M18" s="36">
        <f t="shared" si="5"/>
        <v>0.71091773624293197</v>
      </c>
      <c r="S18" s="45" t="s">
        <v>36</v>
      </c>
    </row>
    <row r="19" spans="1:23">
      <c r="A19">
        <v>2</v>
      </c>
      <c r="B19" s="41">
        <v>1</v>
      </c>
      <c r="C19" s="37">
        <v>3</v>
      </c>
      <c r="D19" s="37">
        <v>150</v>
      </c>
      <c r="E19">
        <f>raw_block2_T0!N12</f>
        <v>94</v>
      </c>
      <c r="F19" s="34">
        <f>raw_block2_T0!O12</f>
        <v>55</v>
      </c>
      <c r="G19" s="37">
        <v>5</v>
      </c>
      <c r="H19" s="37">
        <v>75</v>
      </c>
      <c r="I19">
        <f>raw_block2_T24!K12</f>
        <v>101</v>
      </c>
      <c r="J19" s="34">
        <f>raw_block2_T24!L12</f>
        <v>6</v>
      </c>
      <c r="K19" s="36">
        <f t="shared" si="3"/>
        <v>5.3701431011192922</v>
      </c>
      <c r="L19" s="36">
        <f t="shared" si="4"/>
        <v>3.0827436505436205</v>
      </c>
      <c r="M19" s="36">
        <f t="shared" si="5"/>
        <v>0.57405242141519253</v>
      </c>
      <c r="N19" s="36">
        <f>AVERAGE(M19:M21)</f>
        <v>0.62805740571430979</v>
      </c>
      <c r="O19" s="36">
        <f>STDEV(M19:M21)/SQRT(3)</f>
        <v>2.7999894147001422E-2</v>
      </c>
      <c r="P19" s="71"/>
      <c r="S19" s="45" t="s">
        <v>30</v>
      </c>
      <c r="T19" s="45" t="s">
        <v>33</v>
      </c>
      <c r="U19" s="45" t="s">
        <v>31</v>
      </c>
      <c r="V19" s="45" t="s">
        <v>32</v>
      </c>
      <c r="W19" s="45" t="s">
        <v>23</v>
      </c>
    </row>
    <row r="20" spans="1:23">
      <c r="A20">
        <v>2</v>
      </c>
      <c r="B20" s="34">
        <v>2</v>
      </c>
      <c r="C20" s="37">
        <v>3</v>
      </c>
      <c r="D20" s="37">
        <v>150</v>
      </c>
      <c r="E20">
        <f>raw_block2_T0!N14</f>
        <v>129</v>
      </c>
      <c r="F20" s="34">
        <f>raw_block2_T0!O14</f>
        <v>74</v>
      </c>
      <c r="G20" s="37">
        <v>5</v>
      </c>
      <c r="H20" s="37">
        <v>75</v>
      </c>
      <c r="I20">
        <f>raw_block2_T24!K14</f>
        <v>118</v>
      </c>
      <c r="J20" s="34">
        <f>raw_block2_T24!L14</f>
        <v>12</v>
      </c>
      <c r="K20" s="36">
        <f t="shared" si="3"/>
        <v>5.2091895866520295</v>
      </c>
      <c r="L20" s="36">
        <f t="shared" si="4"/>
        <v>3.4791589231318669</v>
      </c>
      <c r="M20" s="36">
        <f t="shared" si="5"/>
        <v>0.66788871191150845</v>
      </c>
      <c r="S20">
        <v>1</v>
      </c>
      <c r="T20" t="s">
        <v>34</v>
      </c>
      <c r="U20" t="s">
        <v>122</v>
      </c>
      <c r="V20">
        <f>P6</f>
        <v>0.62402956268686094</v>
      </c>
      <c r="W20">
        <f>Q6</f>
        <v>2.3906253879163491E-2</v>
      </c>
    </row>
    <row r="21" spans="1:23">
      <c r="A21">
        <v>2</v>
      </c>
      <c r="B21" s="34">
        <v>3</v>
      </c>
      <c r="C21" s="37">
        <v>3</v>
      </c>
      <c r="D21" s="37">
        <v>150</v>
      </c>
      <c r="E21">
        <f>raw_block2_T0!N16</f>
        <v>111</v>
      </c>
      <c r="F21" s="34">
        <f>raw_block2_T0!O16</f>
        <v>64</v>
      </c>
      <c r="G21" s="37">
        <v>5</v>
      </c>
      <c r="H21" s="37">
        <v>75</v>
      </c>
      <c r="I21">
        <f>raw_block2_T24!K16</f>
        <v>118</v>
      </c>
      <c r="J21" s="34">
        <f>raw_block2_T24!L16</f>
        <v>10</v>
      </c>
      <c r="K21" s="40">
        <f t="shared" si="3"/>
        <v>5.3594717897013675</v>
      </c>
      <c r="L21" s="36">
        <f t="shared" si="4"/>
        <v>3.4420193761824107</v>
      </c>
      <c r="M21" s="36">
        <f t="shared" si="5"/>
        <v>0.6422310838162284</v>
      </c>
      <c r="S21">
        <v>2</v>
      </c>
      <c r="T21" t="s">
        <v>34</v>
      </c>
      <c r="U21" t="s">
        <v>123</v>
      </c>
      <c r="V21">
        <f>P16</f>
        <v>0.66763016988264923</v>
      </c>
      <c r="W21">
        <f>Q16</f>
        <v>2.2199219762837501E-2</v>
      </c>
    </row>
    <row r="22" spans="1:23">
      <c r="S22">
        <v>8</v>
      </c>
      <c r="T22" t="s">
        <v>34</v>
      </c>
      <c r="U22" t="s">
        <v>139</v>
      </c>
      <c r="V22">
        <f>P82</f>
        <v>1.018373381328495</v>
      </c>
      <c r="W22">
        <f>Q82</f>
        <v>3.7457865381861487E-2</v>
      </c>
    </row>
    <row r="23" spans="1:23">
      <c r="S23">
        <v>9</v>
      </c>
      <c r="T23" t="s">
        <v>34</v>
      </c>
      <c r="U23" t="s">
        <v>142</v>
      </c>
      <c r="V23">
        <f>P93</f>
        <v>0.97439400919969898</v>
      </c>
      <c r="W23">
        <f>Q93</f>
        <v>1.1960951940650121E-2</v>
      </c>
    </row>
    <row r="24" spans="1:23">
      <c r="A24" s="42" t="s">
        <v>125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S24">
        <v>10</v>
      </c>
      <c r="T24" t="s">
        <v>35</v>
      </c>
      <c r="U24" t="s">
        <v>122</v>
      </c>
      <c r="V24">
        <f>P104</f>
        <v>0.94430826272616109</v>
      </c>
      <c r="W24">
        <f>Q104</f>
        <v>2.4098877039075494E-2</v>
      </c>
    </row>
    <row r="25" spans="1:23">
      <c r="B25" s="34"/>
      <c r="C25" t="s">
        <v>18</v>
      </c>
      <c r="F25" s="34"/>
      <c r="G25" t="s">
        <v>19</v>
      </c>
      <c r="J25" s="34"/>
      <c r="K25" t="s">
        <v>20</v>
      </c>
      <c r="M25" t="s">
        <v>21</v>
      </c>
      <c r="S25">
        <v>11</v>
      </c>
      <c r="T25" t="s">
        <v>35</v>
      </c>
      <c r="U25" t="s">
        <v>123</v>
      </c>
      <c r="V25">
        <f>P114</f>
        <v>0.93277491284828351</v>
      </c>
      <c r="W25">
        <f>Q114</f>
        <v>1.6275123783888078E-2</v>
      </c>
    </row>
    <row r="26" spans="1:23">
      <c r="A26" s="33" t="s">
        <v>17</v>
      </c>
      <c r="B26" s="35" t="s">
        <v>14</v>
      </c>
      <c r="C26" s="33" t="s">
        <v>15</v>
      </c>
      <c r="D26" s="33" t="s">
        <v>16</v>
      </c>
      <c r="E26" s="39" t="s">
        <v>83</v>
      </c>
      <c r="F26" s="43" t="s">
        <v>126</v>
      </c>
      <c r="G26" s="33" t="s">
        <v>15</v>
      </c>
      <c r="H26" s="33" t="s">
        <v>16</v>
      </c>
      <c r="I26" s="39" t="s">
        <v>83</v>
      </c>
      <c r="J26" s="43" t="s">
        <v>126</v>
      </c>
      <c r="K26" s="39" t="s">
        <v>83</v>
      </c>
      <c r="L26" s="43" t="s">
        <v>126</v>
      </c>
      <c r="M26" s="33" t="s">
        <v>127</v>
      </c>
      <c r="N26" s="39" t="s">
        <v>22</v>
      </c>
      <c r="O26" s="39" t="s">
        <v>23</v>
      </c>
      <c r="P26" s="69" t="s">
        <v>41</v>
      </c>
      <c r="Q26" s="69" t="s">
        <v>44</v>
      </c>
      <c r="S26">
        <v>12</v>
      </c>
      <c r="T26" t="s">
        <v>35</v>
      </c>
      <c r="U26" t="s">
        <v>139</v>
      </c>
      <c r="V26">
        <f>P125</f>
        <v>0.97812187335673284</v>
      </c>
      <c r="W26">
        <f>Q125</f>
        <v>2.2841615367350635E-2</v>
      </c>
    </row>
    <row r="27" spans="1:23">
      <c r="A27" s="33">
        <v>1</v>
      </c>
      <c r="B27" s="35">
        <v>1</v>
      </c>
      <c r="C27" s="33">
        <v>3</v>
      </c>
      <c r="D27" s="33">
        <v>150</v>
      </c>
      <c r="E27" s="33">
        <f>raw_block1_T0!N18</f>
        <v>106</v>
      </c>
      <c r="F27" s="35">
        <f>raw_block1_T0!O18</f>
        <v>113</v>
      </c>
      <c r="G27" s="33">
        <v>5</v>
      </c>
      <c r="H27" s="33">
        <v>75</v>
      </c>
      <c r="I27" s="33">
        <f>raw_block1_T24!K18</f>
        <v>13</v>
      </c>
      <c r="J27" s="35">
        <f>raw_block1_T24!L18</f>
        <v>122</v>
      </c>
      <c r="K27" s="38">
        <f t="shared" ref="K27:K32" si="6">LN((I27*10^G27*(1000/H27))/(E27*10^C27*(1000/D27)))</f>
        <v>3.1998276298975066</v>
      </c>
      <c r="L27" s="36">
        <f t="shared" ref="L27:L32" si="7">LN((J27*10^G27*(1000/H27))/(F27*10^C27*(1000/D27)))</f>
        <v>5.3749505925689531</v>
      </c>
      <c r="M27" s="33">
        <f t="shared" ref="M27:M32" si="8">L27/K27</f>
        <v>1.6797625416907591</v>
      </c>
      <c r="N27" s="33">
        <f>AVERAGE(M27:M29)</f>
        <v>1.5926767490678344</v>
      </c>
      <c r="O27" s="33">
        <f>STDEV(M27:M29)/SQRT(3)</f>
        <v>4.3850132062026231E-2</v>
      </c>
      <c r="P27" s="36">
        <f>AVERAGE(M27:M32)</f>
        <v>1.5042661248395142</v>
      </c>
      <c r="Q27">
        <f>STDEV(M27:M32)/SQRT(6)</f>
        <v>4.5308076070292094E-2</v>
      </c>
      <c r="S27">
        <v>13</v>
      </c>
      <c r="T27" t="s">
        <v>35</v>
      </c>
      <c r="U27" t="s">
        <v>142</v>
      </c>
      <c r="V27">
        <f>P136</f>
        <v>0.97991423452464532</v>
      </c>
      <c r="W27">
        <f>Q136</f>
        <v>2.6076922443660059E-2</v>
      </c>
    </row>
    <row r="28" spans="1:23">
      <c r="A28">
        <v>1</v>
      </c>
      <c r="B28" s="34">
        <v>2</v>
      </c>
      <c r="C28" s="36">
        <v>3</v>
      </c>
      <c r="D28">
        <v>150</v>
      </c>
      <c r="E28" s="37">
        <f>raw_block1_T0!N20</f>
        <v>72</v>
      </c>
      <c r="F28" s="34">
        <f>raw_block1_T0!O20</f>
        <v>86</v>
      </c>
      <c r="G28" s="37">
        <v>5</v>
      </c>
      <c r="H28" s="37">
        <v>75</v>
      </c>
      <c r="I28" s="37">
        <f>raw_block1_T24!K20</f>
        <v>14</v>
      </c>
      <c r="J28" s="34">
        <f>raw_block1_T24!L20</f>
        <v>129</v>
      </c>
      <c r="K28" s="40">
        <f t="shared" si="6"/>
        <v>3.6607085771472403</v>
      </c>
      <c r="L28" s="36">
        <f t="shared" si="7"/>
        <v>5.7037824746562009</v>
      </c>
      <c r="M28" s="36">
        <f t="shared" si="8"/>
        <v>1.5581088618371013</v>
      </c>
    </row>
    <row r="29" spans="1:23">
      <c r="A29">
        <v>1</v>
      </c>
      <c r="B29" s="34">
        <v>3</v>
      </c>
      <c r="C29" s="36">
        <v>3</v>
      </c>
      <c r="D29">
        <v>150</v>
      </c>
      <c r="E29" s="37">
        <f>raw_block1_T0!N22</f>
        <v>98</v>
      </c>
      <c r="F29" s="34">
        <f>raw_block1_T0!O22</f>
        <v>136</v>
      </c>
      <c r="G29" s="37">
        <v>5</v>
      </c>
      <c r="H29" s="37">
        <v>75</v>
      </c>
      <c r="I29" s="37">
        <f>raw_block1_T24!K22</f>
        <v>13</v>
      </c>
      <c r="J29" s="34">
        <f>raw_block1_T24!L22</f>
        <v>106</v>
      </c>
      <c r="K29" s="40">
        <f t="shared" si="6"/>
        <v>3.2782992453390016</v>
      </c>
      <c r="L29" s="36">
        <f t="shared" si="7"/>
        <v>5.0491015749240518</v>
      </c>
      <c r="M29" s="36">
        <f t="shared" si="8"/>
        <v>1.5401588436756435</v>
      </c>
    </row>
    <row r="30" spans="1:23">
      <c r="A30">
        <v>2</v>
      </c>
      <c r="B30" s="41">
        <v>1</v>
      </c>
      <c r="C30" s="37">
        <v>3</v>
      </c>
      <c r="D30" s="37">
        <v>150</v>
      </c>
      <c r="E30">
        <f>raw_block2_T0!N18</f>
        <v>49</v>
      </c>
      <c r="F30" s="34">
        <f>raw_block2_T0!O18</f>
        <v>74</v>
      </c>
      <c r="G30" s="37">
        <v>5</v>
      </c>
      <c r="H30" s="37">
        <v>75</v>
      </c>
      <c r="I30">
        <f>raw_block2_T24!K18</f>
        <v>14</v>
      </c>
      <c r="J30" s="34">
        <f>raw_block2_T24!L18</f>
        <v>97</v>
      </c>
      <c r="K30" s="36">
        <f t="shared" si="6"/>
        <v>4.0455543980526691</v>
      </c>
      <c r="L30" s="36">
        <f t="shared" si="7"/>
        <v>5.5689632518472498</v>
      </c>
      <c r="M30" s="36">
        <f t="shared" si="8"/>
        <v>1.3765636805002239</v>
      </c>
      <c r="N30" s="36">
        <f>AVERAGE(M30:M32)</f>
        <v>1.4158555006111939</v>
      </c>
      <c r="O30" s="36">
        <f>STDEV(M30:M32)/SQRT(3)</f>
        <v>2.2909304390540997E-2</v>
      </c>
    </row>
    <row r="31" spans="1:23">
      <c r="A31">
        <v>2</v>
      </c>
      <c r="B31" s="34">
        <v>2</v>
      </c>
      <c r="C31" s="37">
        <v>3</v>
      </c>
      <c r="D31" s="37">
        <v>150</v>
      </c>
      <c r="E31">
        <f>raw_block2_T0!N20</f>
        <v>49</v>
      </c>
      <c r="F31" s="34">
        <f>raw_block2_T0!O20</f>
        <v>56</v>
      </c>
      <c r="G31" s="37">
        <v>5</v>
      </c>
      <c r="H31" s="37">
        <v>75</v>
      </c>
      <c r="I31">
        <f>raw_block2_T24!K20</f>
        <v>10</v>
      </c>
      <c r="J31" s="34">
        <f>raw_block2_T24!L20</f>
        <v>62</v>
      </c>
      <c r="K31" s="36">
        <f t="shared" si="6"/>
        <v>3.7090821614314557</v>
      </c>
      <c r="L31" s="36">
        <f t="shared" si="7"/>
        <v>5.4001000608579792</v>
      </c>
      <c r="M31" s="36">
        <f t="shared" si="8"/>
        <v>1.4559127638126799</v>
      </c>
    </row>
    <row r="32" spans="1:23">
      <c r="A32">
        <v>2</v>
      </c>
      <c r="B32" s="34">
        <v>3</v>
      </c>
      <c r="C32" s="37">
        <v>3</v>
      </c>
      <c r="D32" s="37">
        <v>150</v>
      </c>
      <c r="E32">
        <f>raw_block2_T0!N22</f>
        <v>55</v>
      </c>
      <c r="F32" s="34">
        <f>raw_block2_T0!O22</f>
        <v>99</v>
      </c>
      <c r="G32" s="37">
        <v>5</v>
      </c>
      <c r="H32" s="37">
        <v>75</v>
      </c>
      <c r="I32">
        <f>raw_block2_T24!K22</f>
        <v>10</v>
      </c>
      <c r="J32" s="34">
        <f>raw_block2_T24!L22</f>
        <v>80</v>
      </c>
      <c r="K32" s="40">
        <f t="shared" si="6"/>
        <v>3.5935692743096115</v>
      </c>
      <c r="L32" s="36">
        <f t="shared" si="7"/>
        <v>5.0852241510873286</v>
      </c>
      <c r="M32" s="36">
        <f t="shared" si="8"/>
        <v>1.4150900575206777</v>
      </c>
    </row>
    <row r="35" spans="1:25" ht="17" thickBot="1">
      <c r="A35" s="42" t="s">
        <v>128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S35" s="45" t="s">
        <v>146</v>
      </c>
    </row>
    <row r="36" spans="1:25" ht="17" thickBot="1">
      <c r="B36" s="34"/>
      <c r="C36" t="s">
        <v>18</v>
      </c>
      <c r="F36" s="34"/>
      <c r="G36" t="s">
        <v>19</v>
      </c>
      <c r="J36" s="34"/>
      <c r="K36" t="s">
        <v>20</v>
      </c>
      <c r="M36" t="s">
        <v>21</v>
      </c>
      <c r="S36" s="72" t="s">
        <v>31</v>
      </c>
      <c r="T36" s="72" t="s">
        <v>33</v>
      </c>
      <c r="U36" s="72" t="s">
        <v>45</v>
      </c>
      <c r="V36" s="72" t="s">
        <v>46</v>
      </c>
      <c r="W36" s="72" t="s">
        <v>47</v>
      </c>
      <c r="X36" s="72" t="s">
        <v>48</v>
      </c>
      <c r="Y36" s="73" t="s">
        <v>49</v>
      </c>
    </row>
    <row r="37" spans="1:25" ht="17" thickBot="1">
      <c r="A37" s="33" t="s">
        <v>17</v>
      </c>
      <c r="B37" s="35" t="s">
        <v>14</v>
      </c>
      <c r="C37" s="33" t="s">
        <v>15</v>
      </c>
      <c r="D37" s="33" t="s">
        <v>16</v>
      </c>
      <c r="E37" s="39" t="s">
        <v>83</v>
      </c>
      <c r="F37" s="43" t="s">
        <v>86</v>
      </c>
      <c r="G37" s="33" t="s">
        <v>15</v>
      </c>
      <c r="H37" s="33" t="s">
        <v>16</v>
      </c>
      <c r="I37" s="39" t="s">
        <v>83</v>
      </c>
      <c r="J37" s="43" t="s">
        <v>86</v>
      </c>
      <c r="K37" s="39" t="s">
        <v>83</v>
      </c>
      <c r="L37" s="43" t="s">
        <v>86</v>
      </c>
      <c r="M37" s="33" t="s">
        <v>129</v>
      </c>
      <c r="N37" s="39" t="s">
        <v>22</v>
      </c>
      <c r="O37" s="39" t="s">
        <v>23</v>
      </c>
      <c r="P37" s="69" t="s">
        <v>41</v>
      </c>
      <c r="Q37" s="69" t="s">
        <v>44</v>
      </c>
      <c r="S37" s="155" t="s">
        <v>147</v>
      </c>
      <c r="T37" s="155"/>
      <c r="U37" s="155"/>
      <c r="V37" s="155"/>
      <c r="W37" s="155"/>
      <c r="X37" s="155"/>
      <c r="Y37" s="155"/>
    </row>
    <row r="38" spans="1:25" ht="17">
      <c r="A38" s="33">
        <v>1</v>
      </c>
      <c r="B38" s="35">
        <v>1</v>
      </c>
      <c r="C38" s="33">
        <v>3</v>
      </c>
      <c r="D38" s="33">
        <v>150</v>
      </c>
      <c r="E38" s="33">
        <f>raw_block1_T0!N24</f>
        <v>71</v>
      </c>
      <c r="F38" s="35">
        <f>raw_block1_T0!O24</f>
        <v>131</v>
      </c>
      <c r="G38" s="33">
        <v>5</v>
      </c>
      <c r="H38" s="33">
        <v>75</v>
      </c>
      <c r="I38" s="33">
        <f>raw_block1_T24!K24</f>
        <v>20</v>
      </c>
      <c r="J38" s="35">
        <f>raw_block1_T24!L24</f>
        <v>131</v>
      </c>
      <c r="K38" s="38">
        <f t="shared" ref="K38:K43" si="9">LN((I38*10^G38*(1000/H38))/(E38*10^C38*(1000/D38)))</f>
        <v>4.0313697630607122</v>
      </c>
      <c r="L38" s="36">
        <f t="shared" ref="L38:L43" si="10">LN((J38*10^G38*(1000/H38))/(F38*10^C38*(1000/D38)))</f>
        <v>5.2983173665480363</v>
      </c>
      <c r="M38" s="33">
        <f t="shared" ref="M38:M43" si="11">L38/K38</f>
        <v>1.3142722394498061</v>
      </c>
      <c r="N38" s="33">
        <f>AVERAGE(M38:M40)</f>
        <v>1.3863176417859904</v>
      </c>
      <c r="O38" s="33">
        <f>STDEV(M38:M40)/SQRT(3)</f>
        <v>3.6681904433549441E-2</v>
      </c>
      <c r="P38" s="36">
        <f>AVERAGE(M38:M43)</f>
        <v>1.4826210286148063</v>
      </c>
      <c r="Q38">
        <f>STDEV(M38:M43)/SQRT(6)</f>
        <v>5.759658934146826E-2</v>
      </c>
      <c r="S38" s="74" t="s">
        <v>50</v>
      </c>
      <c r="T38" s="74" t="s">
        <v>34</v>
      </c>
      <c r="U38" s="74" t="s">
        <v>83</v>
      </c>
      <c r="V38" s="74" t="s">
        <v>28</v>
      </c>
      <c r="W38" s="74">
        <v>0.58420000000000005</v>
      </c>
      <c r="X38" s="74" t="s">
        <v>51</v>
      </c>
      <c r="Y38" s="75" t="s">
        <v>52</v>
      </c>
    </row>
    <row r="39" spans="1:25">
      <c r="A39">
        <v>1</v>
      </c>
      <c r="B39" s="34">
        <v>2</v>
      </c>
      <c r="C39" s="36">
        <v>3</v>
      </c>
      <c r="D39">
        <v>150</v>
      </c>
      <c r="E39" s="37">
        <f>raw_block1_T0!N26</f>
        <v>83</v>
      </c>
      <c r="F39" s="34">
        <f>raw_block1_T0!O26</f>
        <v>113</v>
      </c>
      <c r="G39" s="37">
        <v>5</v>
      </c>
      <c r="H39" s="37">
        <v>75</v>
      </c>
      <c r="I39" s="37">
        <f>raw_block1_T24!K26</f>
        <v>18</v>
      </c>
      <c r="J39" s="34">
        <f>raw_block1_T24!L26</f>
        <v>126</v>
      </c>
      <c r="K39" s="40">
        <f t="shared" si="9"/>
        <v>3.7698485166476035</v>
      </c>
      <c r="L39" s="36">
        <f t="shared" si="10"/>
        <v>5.4072114547871744</v>
      </c>
      <c r="M39" s="36">
        <f t="shared" si="11"/>
        <v>1.4343312286711247</v>
      </c>
      <c r="S39" s="76" t="s">
        <v>53</v>
      </c>
      <c r="T39" s="76" t="s">
        <v>35</v>
      </c>
      <c r="U39" s="76" t="s">
        <v>83</v>
      </c>
      <c r="V39" s="76" t="s">
        <v>28</v>
      </c>
      <c r="W39" s="76">
        <v>0.50060000000000004</v>
      </c>
      <c r="X39" s="76" t="s">
        <v>51</v>
      </c>
      <c r="Y39" s="77" t="s">
        <v>54</v>
      </c>
    </row>
    <row r="40" spans="1:25" ht="17">
      <c r="A40">
        <v>1</v>
      </c>
      <c r="B40" s="34">
        <v>3</v>
      </c>
      <c r="C40" s="36">
        <v>3</v>
      </c>
      <c r="D40">
        <v>150</v>
      </c>
      <c r="E40" s="37">
        <f>raw_block1_T0!N28</f>
        <v>58</v>
      </c>
      <c r="F40" s="34">
        <f>raw_block1_T0!O28</f>
        <v>86</v>
      </c>
      <c r="G40" s="37">
        <v>5</v>
      </c>
      <c r="H40" s="37">
        <v>75</v>
      </c>
      <c r="I40" s="37">
        <f>raw_block1_T24!K28</f>
        <v>16</v>
      </c>
      <c r="J40" s="34">
        <f>raw_block1_T24!L28</f>
        <v>123</v>
      </c>
      <c r="K40" s="40">
        <f t="shared" si="9"/>
        <v>4.0104630782413988</v>
      </c>
      <c r="L40" s="36">
        <f t="shared" si="10"/>
        <v>5.656154425666946</v>
      </c>
      <c r="M40" s="36">
        <f t="shared" si="11"/>
        <v>1.4103494572370401</v>
      </c>
      <c r="S40" s="74" t="s">
        <v>55</v>
      </c>
      <c r="T40" s="74" t="s">
        <v>34</v>
      </c>
      <c r="U40" s="74" t="s">
        <v>84</v>
      </c>
      <c r="V40" s="74" t="s">
        <v>28</v>
      </c>
      <c r="W40" s="74">
        <v>0.56200000000000006</v>
      </c>
      <c r="X40" s="74" t="s">
        <v>51</v>
      </c>
      <c r="Y40" s="75" t="s">
        <v>56</v>
      </c>
    </row>
    <row r="41" spans="1:25" ht="17" thickBot="1">
      <c r="A41">
        <v>2</v>
      </c>
      <c r="B41" s="41">
        <v>1</v>
      </c>
      <c r="C41" s="37">
        <v>3</v>
      </c>
      <c r="D41" s="37">
        <v>150</v>
      </c>
      <c r="E41">
        <f>raw_block2_T0!N24</f>
        <v>72</v>
      </c>
      <c r="F41" s="34">
        <f>raw_block2_T0!O24</f>
        <v>121</v>
      </c>
      <c r="G41" s="37">
        <v>5</v>
      </c>
      <c r="H41" s="37">
        <v>75</v>
      </c>
      <c r="I41">
        <f>raw_block2_T24!K24</f>
        <v>9</v>
      </c>
      <c r="J41" s="34">
        <f>raw_block2_T24!L24</f>
        <v>87</v>
      </c>
      <c r="K41" s="36">
        <f t="shared" si="9"/>
        <v>3.2188758248682006</v>
      </c>
      <c r="L41" s="36">
        <f t="shared" si="10"/>
        <v>4.9684349396058796</v>
      </c>
      <c r="M41" s="36">
        <f t="shared" si="11"/>
        <v>1.543531099031854</v>
      </c>
      <c r="N41" s="36">
        <f>AVERAGE(M41:M43)</f>
        <v>1.5789244154436224</v>
      </c>
      <c r="O41" s="36">
        <f>STDEV(M41:M43)/SQRT(3)</f>
        <v>7.7245913104034516E-2</v>
      </c>
      <c r="S41" s="78" t="s">
        <v>57</v>
      </c>
      <c r="T41" s="78" t="s">
        <v>35</v>
      </c>
      <c r="U41" s="78" t="s">
        <v>84</v>
      </c>
      <c r="V41" s="78" t="s">
        <v>28</v>
      </c>
      <c r="W41" s="78">
        <v>0.72330000000000005</v>
      </c>
      <c r="X41" s="78" t="s">
        <v>51</v>
      </c>
      <c r="Y41" s="79" t="s">
        <v>58</v>
      </c>
    </row>
    <row r="42" spans="1:25" ht="17" thickBot="1">
      <c r="A42">
        <v>2</v>
      </c>
      <c r="B42" s="34">
        <v>2</v>
      </c>
      <c r="C42" s="37">
        <v>3</v>
      </c>
      <c r="D42" s="37">
        <v>150</v>
      </c>
      <c r="E42">
        <f>raw_block2_T0!N26</f>
        <v>73</v>
      </c>
      <c r="F42" s="34">
        <f>raw_block2_T0!O26</f>
        <v>159</v>
      </c>
      <c r="G42" s="37">
        <v>5</v>
      </c>
      <c r="H42" s="37">
        <v>75</v>
      </c>
      <c r="I42">
        <f>raw_block2_T24!K26</f>
        <v>10</v>
      </c>
      <c r="J42" s="34">
        <f>raw_block2_T24!L26</f>
        <v>102</v>
      </c>
      <c r="K42" s="36">
        <f t="shared" si="9"/>
        <v>3.3104430183936913</v>
      </c>
      <c r="L42" s="36">
        <f t="shared" si="10"/>
        <v>4.8543859776120764</v>
      </c>
      <c r="M42" s="36">
        <f t="shared" si="11"/>
        <v>1.4663856017577805</v>
      </c>
      <c r="S42" s="155" t="s">
        <v>59</v>
      </c>
      <c r="T42" s="155"/>
      <c r="U42" s="155"/>
      <c r="V42" s="155"/>
      <c r="W42" s="155"/>
      <c r="X42" s="155"/>
      <c r="Y42" s="155"/>
    </row>
    <row r="43" spans="1:25" ht="17">
      <c r="A43">
        <v>2</v>
      </c>
      <c r="B43" s="34">
        <v>3</v>
      </c>
      <c r="C43" s="37">
        <v>3</v>
      </c>
      <c r="D43" s="37">
        <v>150</v>
      </c>
      <c r="E43">
        <f>raw_block2_T0!N28</f>
        <v>82</v>
      </c>
      <c r="F43" s="34">
        <f>raw_block2_T0!O28</f>
        <v>140</v>
      </c>
      <c r="G43" s="37">
        <v>5</v>
      </c>
      <c r="H43" s="37">
        <v>75</v>
      </c>
      <c r="I43">
        <f>raw_block2_T24!K28</f>
        <v>7</v>
      </c>
      <c r="J43" s="34">
        <f>raw_block2_T24!L28</f>
        <v>94</v>
      </c>
      <c r="K43" s="40">
        <f t="shared" si="9"/>
        <v>2.8375082683390969</v>
      </c>
      <c r="L43" s="36">
        <f t="shared" si="10"/>
        <v>4.8999697262087363</v>
      </c>
      <c r="M43" s="36">
        <f t="shared" si="11"/>
        <v>1.7268565455412321</v>
      </c>
      <c r="S43" s="74" t="s">
        <v>60</v>
      </c>
      <c r="T43" s="74" t="s">
        <v>34</v>
      </c>
      <c r="U43" s="74" t="s">
        <v>85</v>
      </c>
      <c r="V43" s="74" t="s">
        <v>83</v>
      </c>
      <c r="W43" s="74">
        <v>0.78149999999999997</v>
      </c>
      <c r="X43" s="74" t="s">
        <v>61</v>
      </c>
      <c r="Y43" s="75" t="s">
        <v>62</v>
      </c>
    </row>
    <row r="44" spans="1:25">
      <c r="S44" s="76" t="s">
        <v>63</v>
      </c>
      <c r="T44" s="76" t="s">
        <v>34</v>
      </c>
      <c r="U44" s="76" t="s">
        <v>86</v>
      </c>
      <c r="V44" s="76" t="s">
        <v>83</v>
      </c>
      <c r="W44" s="76">
        <v>0.64119999999999999</v>
      </c>
      <c r="X44" s="76" t="s">
        <v>61</v>
      </c>
      <c r="Y44" s="77" t="s">
        <v>64</v>
      </c>
    </row>
    <row r="45" spans="1:25">
      <c r="S45" s="74" t="s">
        <v>65</v>
      </c>
      <c r="T45" s="74" t="s">
        <v>34</v>
      </c>
      <c r="U45" s="74" t="s">
        <v>87</v>
      </c>
      <c r="V45" s="74" t="s">
        <v>83</v>
      </c>
      <c r="W45" s="74">
        <v>0.46870000000000001</v>
      </c>
      <c r="X45" s="74" t="s">
        <v>61</v>
      </c>
      <c r="Y45" s="75" t="s">
        <v>66</v>
      </c>
    </row>
    <row r="46" spans="1:25" ht="17">
      <c r="A46" s="42" t="s">
        <v>130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S46" s="76" t="s">
        <v>67</v>
      </c>
      <c r="T46" s="76" t="s">
        <v>34</v>
      </c>
      <c r="U46" s="76" t="s">
        <v>88</v>
      </c>
      <c r="V46" s="90" t="s">
        <v>84</v>
      </c>
      <c r="W46" s="76">
        <v>4.8309999999999999E-2</v>
      </c>
      <c r="X46" s="76" t="s">
        <v>61</v>
      </c>
      <c r="Y46" s="77" t="s">
        <v>68</v>
      </c>
    </row>
    <row r="47" spans="1:25" ht="17" thickBot="1">
      <c r="B47" s="34"/>
      <c r="C47" t="s">
        <v>18</v>
      </c>
      <c r="F47" s="34"/>
      <c r="G47" t="s">
        <v>19</v>
      </c>
      <c r="J47" s="34"/>
      <c r="K47" t="s">
        <v>20</v>
      </c>
      <c r="M47" t="s">
        <v>21</v>
      </c>
      <c r="S47" s="80" t="s">
        <v>69</v>
      </c>
      <c r="T47" s="80" t="s">
        <v>34</v>
      </c>
      <c r="U47" s="80" t="s">
        <v>89</v>
      </c>
      <c r="V47" s="91" t="s">
        <v>84</v>
      </c>
      <c r="W47" s="80">
        <v>0.75409999999999999</v>
      </c>
      <c r="X47" s="80" t="s">
        <v>61</v>
      </c>
      <c r="Y47" s="81" t="s">
        <v>70</v>
      </c>
    </row>
    <row r="48" spans="1:25" ht="17" thickBot="1">
      <c r="A48" s="33" t="s">
        <v>17</v>
      </c>
      <c r="B48" s="35" t="s">
        <v>14</v>
      </c>
      <c r="C48" s="33" t="s">
        <v>15</v>
      </c>
      <c r="D48" s="33" t="s">
        <v>16</v>
      </c>
      <c r="E48" s="39" t="s">
        <v>83</v>
      </c>
      <c r="F48" s="43" t="s">
        <v>87</v>
      </c>
      <c r="G48" s="33" t="s">
        <v>15</v>
      </c>
      <c r="H48" s="33" t="s">
        <v>16</v>
      </c>
      <c r="I48" s="39" t="s">
        <v>83</v>
      </c>
      <c r="J48" s="43" t="s">
        <v>87</v>
      </c>
      <c r="K48" s="39" t="s">
        <v>83</v>
      </c>
      <c r="L48" s="43" t="s">
        <v>87</v>
      </c>
      <c r="M48" s="33" t="s">
        <v>131</v>
      </c>
      <c r="N48" s="39" t="s">
        <v>22</v>
      </c>
      <c r="O48" s="39" t="s">
        <v>23</v>
      </c>
      <c r="P48" s="69" t="s">
        <v>41</v>
      </c>
      <c r="Q48" s="69" t="s">
        <v>44</v>
      </c>
      <c r="S48" s="155" t="s">
        <v>149</v>
      </c>
      <c r="T48" s="155"/>
      <c r="U48" s="155"/>
      <c r="V48" s="155"/>
      <c r="W48" s="155"/>
      <c r="X48" s="155"/>
      <c r="Y48" s="155"/>
    </row>
    <row r="49" spans="1:25">
      <c r="A49" s="33">
        <v>1</v>
      </c>
      <c r="B49" s="35">
        <v>1</v>
      </c>
      <c r="C49" s="33">
        <v>3</v>
      </c>
      <c r="D49" s="33">
        <v>150</v>
      </c>
      <c r="E49" s="33">
        <f>raw_block1_T0!N30</f>
        <v>73</v>
      </c>
      <c r="F49" s="35">
        <f>raw_block1_T0!O30</f>
        <v>72</v>
      </c>
      <c r="G49" s="33">
        <v>5</v>
      </c>
      <c r="H49" s="33">
        <v>75</v>
      </c>
      <c r="I49" s="33">
        <f>raw_block1_T24!K30</f>
        <v>14</v>
      </c>
      <c r="J49" s="35">
        <f>raw_block1_T24!L30</f>
        <v>87</v>
      </c>
      <c r="K49" s="38">
        <f t="shared" ref="K49:K54" si="12">LN((I49*10^G49*(1000/H49))/(E49*10^C49*(1000/D49)))</f>
        <v>3.6469152550149042</v>
      </c>
      <c r="L49" s="36">
        <f t="shared" ref="L49:L54" si="13">LN((J49*10^G49*(1000/H49))/(F49*10^C49*(1000/D49)))</f>
        <v>5.4875593661865647</v>
      </c>
      <c r="M49" s="33">
        <f t="shared" ref="M49:M54" si="14">L49/K49</f>
        <v>1.5047126084546592</v>
      </c>
      <c r="N49" s="33">
        <f>AVERAGE(M49:M51)</f>
        <v>1.5649159365375933</v>
      </c>
      <c r="O49" s="33">
        <f>STDEV(M49:M51)/SQRT(3)</f>
        <v>3.0516131752448713E-2</v>
      </c>
      <c r="P49" s="36">
        <f>AVERAGE(M49:M54)</f>
        <v>1.4172012378441157</v>
      </c>
      <c r="Q49">
        <f>STDEV(M49:M54)/SQRT(6)</f>
        <v>7.8349258202703637E-2</v>
      </c>
      <c r="S49" s="74" t="s">
        <v>71</v>
      </c>
      <c r="T49" s="74" t="s">
        <v>34</v>
      </c>
      <c r="U49" s="74" t="s">
        <v>85</v>
      </c>
      <c r="V49" s="74" t="s">
        <v>28</v>
      </c>
      <c r="W49" s="74">
        <v>0.67379999999999995</v>
      </c>
      <c r="X49" s="74" t="s">
        <v>72</v>
      </c>
      <c r="Y49" s="75">
        <v>0.64449999999999996</v>
      </c>
    </row>
    <row r="50" spans="1:25">
      <c r="A50">
        <v>1</v>
      </c>
      <c r="B50" s="34">
        <v>2</v>
      </c>
      <c r="C50" s="36">
        <v>3</v>
      </c>
      <c r="D50">
        <v>150</v>
      </c>
      <c r="E50" s="37">
        <f>raw_block1_T0!N32</f>
        <v>74</v>
      </c>
      <c r="F50" s="34">
        <f>raw_block1_T0!O32</f>
        <v>81</v>
      </c>
      <c r="G50" s="37">
        <v>5</v>
      </c>
      <c r="H50" s="37">
        <v>75</v>
      </c>
      <c r="I50" s="37">
        <f>raw_block1_T24!K32</f>
        <v>13</v>
      </c>
      <c r="J50" s="34">
        <f>raw_block1_T24!L32</f>
        <v>122</v>
      </c>
      <c r="K50" s="40">
        <f t="shared" si="12"/>
        <v>3.5592016308054037</v>
      </c>
      <c r="L50" s="36">
        <f t="shared" si="13"/>
        <v>5.7078892566088548</v>
      </c>
      <c r="M50" s="36">
        <f t="shared" si="14"/>
        <v>1.6036993260528567</v>
      </c>
      <c r="S50" s="76" t="s">
        <v>73</v>
      </c>
      <c r="T50" s="76" t="s">
        <v>35</v>
      </c>
      <c r="U50" s="76" t="s">
        <v>85</v>
      </c>
      <c r="V50" s="76" t="s">
        <v>28</v>
      </c>
      <c r="W50" s="76">
        <v>0.95230000000000004</v>
      </c>
      <c r="X50" s="76" t="s">
        <v>72</v>
      </c>
      <c r="Y50" s="77">
        <v>0.3821</v>
      </c>
    </row>
    <row r="51" spans="1:25">
      <c r="A51">
        <v>1</v>
      </c>
      <c r="B51" s="34">
        <v>3</v>
      </c>
      <c r="C51" s="36">
        <v>3</v>
      </c>
      <c r="D51">
        <v>150</v>
      </c>
      <c r="E51" s="37">
        <f>raw_block1_T0!N34</f>
        <v>70</v>
      </c>
      <c r="F51" s="34">
        <f>raw_block1_T0!O34</f>
        <v>97</v>
      </c>
      <c r="G51" s="37">
        <v>5</v>
      </c>
      <c r="H51" s="37">
        <v>75</v>
      </c>
      <c r="I51" s="37">
        <f>raw_block1_T24!K34</f>
        <v>13</v>
      </c>
      <c r="J51" s="34">
        <f>raw_block1_T24!L34</f>
        <v>150</v>
      </c>
      <c r="K51" s="40">
        <f t="shared" si="12"/>
        <v>3.6147714819602146</v>
      </c>
      <c r="L51" s="36">
        <f t="shared" si="13"/>
        <v>5.7342416821409099</v>
      </c>
      <c r="M51" s="36">
        <f t="shared" si="14"/>
        <v>1.5863358751052643</v>
      </c>
      <c r="S51" s="74" t="s">
        <v>74</v>
      </c>
      <c r="T51" s="74" t="s">
        <v>34</v>
      </c>
      <c r="U51" s="74" t="s">
        <v>89</v>
      </c>
      <c r="V51" s="74" t="s">
        <v>28</v>
      </c>
      <c r="W51" s="74">
        <v>0.86160000000000003</v>
      </c>
      <c r="X51" s="74" t="s">
        <v>72</v>
      </c>
      <c r="Y51" s="75">
        <v>8.523E-2</v>
      </c>
    </row>
    <row r="52" spans="1:25" ht="17" thickBot="1">
      <c r="A52">
        <v>2</v>
      </c>
      <c r="B52" s="41">
        <v>1</v>
      </c>
      <c r="C52" s="37">
        <v>3</v>
      </c>
      <c r="D52" s="37">
        <v>150</v>
      </c>
      <c r="E52">
        <f>raw_block2_T0!N30</f>
        <v>42</v>
      </c>
      <c r="F52" s="34">
        <f>raw_block2_T0!O30</f>
        <v>143</v>
      </c>
      <c r="G52" s="37">
        <v>5</v>
      </c>
      <c r="H52" s="37">
        <v>75</v>
      </c>
      <c r="I52">
        <f>raw_block2_T24!K30</f>
        <v>19</v>
      </c>
      <c r="J52" s="34">
        <f>raw_block2_T24!L30</f>
        <v>99</v>
      </c>
      <c r="K52" s="36">
        <f t="shared" si="12"/>
        <v>4.5050867274311086</v>
      </c>
      <c r="L52" s="36">
        <f t="shared" si="13"/>
        <v>4.9305925864227191</v>
      </c>
      <c r="M52" s="36">
        <f t="shared" si="14"/>
        <v>1.094450092692054</v>
      </c>
      <c r="N52" s="36">
        <f>AVERAGE(M52:M54)</f>
        <v>1.269486539150638</v>
      </c>
      <c r="O52" s="36">
        <f>STDEV(M52:M54)/SQRT(3)</f>
        <v>8.9118824034725097E-2</v>
      </c>
      <c r="S52" s="78" t="s">
        <v>75</v>
      </c>
      <c r="T52" s="78" t="s">
        <v>35</v>
      </c>
      <c r="U52" s="78" t="s">
        <v>148</v>
      </c>
      <c r="V52" s="78" t="s">
        <v>28</v>
      </c>
      <c r="W52" s="78">
        <v>0.5907</v>
      </c>
      <c r="X52" s="78" t="s">
        <v>72</v>
      </c>
      <c r="Y52" s="79">
        <v>0.45789999999999997</v>
      </c>
    </row>
    <row r="53" spans="1:25">
      <c r="A53">
        <v>2</v>
      </c>
      <c r="B53" s="34">
        <v>2</v>
      </c>
      <c r="C53" s="37">
        <v>3</v>
      </c>
      <c r="D53" s="37">
        <v>150</v>
      </c>
      <c r="E53">
        <f>raw_block2_T0!N32</f>
        <v>60</v>
      </c>
      <c r="F53" s="34">
        <f>raw_block2_T0!O32</f>
        <v>126</v>
      </c>
      <c r="G53" s="37">
        <v>5</v>
      </c>
      <c r="H53" s="37">
        <v>75</v>
      </c>
      <c r="I53">
        <f>raw_block2_T24!K32</f>
        <v>13</v>
      </c>
      <c r="J53" s="34">
        <f>raw_block2_T24!L32</f>
        <v>117</v>
      </c>
      <c r="K53" s="36">
        <f t="shared" si="12"/>
        <v>3.7689221617874731</v>
      </c>
      <c r="L53" s="36">
        <f t="shared" si="13"/>
        <v>5.2242093943943146</v>
      </c>
      <c r="M53" s="36">
        <f t="shared" si="14"/>
        <v>1.3861282271525204</v>
      </c>
    </row>
    <row r="54" spans="1:25">
      <c r="A54">
        <v>2</v>
      </c>
      <c r="B54" s="34">
        <v>3</v>
      </c>
      <c r="C54" s="37">
        <v>3</v>
      </c>
      <c r="D54" s="37">
        <v>150</v>
      </c>
      <c r="E54">
        <f>raw_block2_T0!N34</f>
        <v>51</v>
      </c>
      <c r="F54" s="34">
        <f>raw_block2_T0!O34</f>
        <v>112</v>
      </c>
      <c r="G54" s="37">
        <v>5</v>
      </c>
      <c r="H54" s="37">
        <v>75</v>
      </c>
      <c r="I54">
        <f>raw_block2_T24!K34</f>
        <v>11</v>
      </c>
      <c r="J54" s="34">
        <f>raw_block2_T24!L34</f>
        <v>83</v>
      </c>
      <c r="K54" s="40">
        <f t="shared" si="12"/>
        <v>3.7643870066220817</v>
      </c>
      <c r="L54" s="36">
        <f t="shared" si="13"/>
        <v>4.9986591030495395</v>
      </c>
      <c r="M54" s="36">
        <f t="shared" si="14"/>
        <v>1.3278812976073398</v>
      </c>
    </row>
    <row r="57" spans="1:25">
      <c r="A57" s="42" t="s">
        <v>132</v>
      </c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</row>
    <row r="58" spans="1:25">
      <c r="B58" s="34"/>
      <c r="C58" t="s">
        <v>18</v>
      </c>
      <c r="F58" s="34"/>
      <c r="G58" t="s">
        <v>19</v>
      </c>
      <c r="J58" s="34"/>
      <c r="K58" t="s">
        <v>20</v>
      </c>
      <c r="M58" t="s">
        <v>21</v>
      </c>
    </row>
    <row r="59" spans="1:25">
      <c r="A59" s="33" t="s">
        <v>17</v>
      </c>
      <c r="B59" s="35" t="s">
        <v>14</v>
      </c>
      <c r="C59" s="33" t="s">
        <v>15</v>
      </c>
      <c r="D59" s="33" t="s">
        <v>16</v>
      </c>
      <c r="E59" s="39" t="s">
        <v>84</v>
      </c>
      <c r="F59" s="43" t="s">
        <v>88</v>
      </c>
      <c r="G59" s="33" t="s">
        <v>15</v>
      </c>
      <c r="H59" s="33" t="s">
        <v>16</v>
      </c>
      <c r="I59" s="39" t="s">
        <v>84</v>
      </c>
      <c r="J59" s="43" t="s">
        <v>88</v>
      </c>
      <c r="K59" s="39" t="s">
        <v>84</v>
      </c>
      <c r="L59" s="43" t="s">
        <v>88</v>
      </c>
      <c r="M59" s="33" t="s">
        <v>133</v>
      </c>
      <c r="N59" s="39" t="s">
        <v>22</v>
      </c>
      <c r="O59" s="39" t="s">
        <v>23</v>
      </c>
      <c r="P59" s="69" t="s">
        <v>41</v>
      </c>
      <c r="Q59" s="69" t="s">
        <v>44</v>
      </c>
    </row>
    <row r="60" spans="1:25">
      <c r="A60" s="33">
        <v>1</v>
      </c>
      <c r="B60" s="35">
        <v>1</v>
      </c>
      <c r="C60" s="33">
        <v>3</v>
      </c>
      <c r="D60" s="33">
        <v>150</v>
      </c>
      <c r="E60" s="33">
        <f>raw_block1_T0!N36</f>
        <v>57</v>
      </c>
      <c r="F60" s="35">
        <f>raw_block1_T0!O36</f>
        <v>102</v>
      </c>
      <c r="G60" s="33">
        <v>5</v>
      </c>
      <c r="H60" s="33">
        <v>75</v>
      </c>
      <c r="I60" s="33">
        <f>raw_block1_T24!K36</f>
        <v>10</v>
      </c>
      <c r="J60" s="35">
        <f>raw_block1_T24!L36</f>
        <v>121</v>
      </c>
      <c r="K60" s="38">
        <f t="shared" ref="K60:K65" si="15">LN((I60*10^G60*(1000/H60))/(E60*10^C60*(1000/D60)))</f>
        <v>3.5578511917075324</v>
      </c>
      <c r="L60" s="36">
        <f t="shared" ref="L60:L65" si="16">LN((J60*10^G60*(1000/H60))/(F60*10^C60*(1000/D60)))</f>
        <v>5.469135098860507</v>
      </c>
      <c r="M60" s="33">
        <f t="shared" ref="M60:M65" si="17">L60/K60</f>
        <v>1.5372017558260174</v>
      </c>
      <c r="N60" s="33">
        <f>AVERAGE(M60:M62)</f>
        <v>1.5141500575676357</v>
      </c>
      <c r="O60" s="33">
        <f>STDEV(M60:M62)/SQRT(3)</f>
        <v>1.1526833490992244E-2</v>
      </c>
      <c r="P60" s="36">
        <f>AVERAGE(M60:M65)</f>
        <v>1.4398145697349463</v>
      </c>
      <c r="Q60">
        <f>STDEV(M60:M65)/SQRT(6)</f>
        <v>4.2761871331922351E-2</v>
      </c>
    </row>
    <row r="61" spans="1:25">
      <c r="A61">
        <v>1</v>
      </c>
      <c r="B61" s="34">
        <v>2</v>
      </c>
      <c r="C61" s="36">
        <v>3</v>
      </c>
      <c r="D61">
        <v>150</v>
      </c>
      <c r="E61" s="37">
        <f>raw_block1_T0!N38</f>
        <v>75</v>
      </c>
      <c r="F61" s="34">
        <f>raw_block1_T0!O38</f>
        <v>169</v>
      </c>
      <c r="G61" s="37">
        <v>5</v>
      </c>
      <c r="H61" s="37">
        <v>75</v>
      </c>
      <c r="I61" s="37">
        <f>raw_block1_T24!K38</f>
        <v>8</v>
      </c>
      <c r="J61" s="34">
        <f>raw_block1_T24!L38</f>
        <v>84</v>
      </c>
      <c r="K61" s="40">
        <f t="shared" si="15"/>
        <v>3.0602707946915624</v>
      </c>
      <c r="L61" s="36">
        <f t="shared" si="16"/>
        <v>4.5992354504682771</v>
      </c>
      <c r="M61" s="36">
        <f t="shared" si="17"/>
        <v>1.5028851232532261</v>
      </c>
    </row>
    <row r="62" spans="1:25">
      <c r="A62">
        <v>1</v>
      </c>
      <c r="B62" s="34">
        <v>3</v>
      </c>
      <c r="C62" s="36">
        <v>3</v>
      </c>
      <c r="D62">
        <v>150</v>
      </c>
      <c r="E62" s="37">
        <f>raw_block1_T0!N40</f>
        <v>88</v>
      </c>
      <c r="F62" s="34">
        <f>raw_block1_T0!O40</f>
        <v>126</v>
      </c>
      <c r="G62" s="37">
        <v>5</v>
      </c>
      <c r="H62" s="37">
        <v>75</v>
      </c>
      <c r="I62" s="37">
        <f>raw_block1_T24!K40</f>
        <v>14</v>
      </c>
      <c r="J62" s="34">
        <f>raw_block1_T24!L40</f>
        <v>114</v>
      </c>
      <c r="K62" s="40">
        <f t="shared" si="15"/>
        <v>3.4600378816850887</v>
      </c>
      <c r="L62" s="36">
        <f t="shared" si="16"/>
        <v>5.198233907991054</v>
      </c>
      <c r="M62" s="36">
        <f t="shared" si="17"/>
        <v>1.5023632936236635</v>
      </c>
    </row>
    <row r="63" spans="1:25">
      <c r="A63">
        <v>2</v>
      </c>
      <c r="B63" s="41">
        <v>1</v>
      </c>
      <c r="C63" s="37">
        <v>3</v>
      </c>
      <c r="D63" s="37">
        <v>150</v>
      </c>
      <c r="E63">
        <f>raw_block2_T0!N36</f>
        <v>45</v>
      </c>
      <c r="F63" s="34">
        <f>raw_block2_T0!O36</f>
        <v>84</v>
      </c>
      <c r="G63" s="37">
        <v>5</v>
      </c>
      <c r="H63" s="37">
        <v>75</v>
      </c>
      <c r="I63">
        <f>raw_block2_T24!K36</f>
        <v>18</v>
      </c>
      <c r="J63" s="34">
        <f>raw_block2_T24!L36</f>
        <v>134</v>
      </c>
      <c r="K63" s="36">
        <f t="shared" si="15"/>
        <v>4.3820266346738812</v>
      </c>
      <c r="L63" s="36">
        <f t="shared" si="16"/>
        <v>5.765340367655635</v>
      </c>
      <c r="M63" s="36">
        <f t="shared" si="17"/>
        <v>1.3156789878993291</v>
      </c>
      <c r="N63" s="36">
        <f>AVERAGE(M63:M65)</f>
        <v>1.3654790819022569</v>
      </c>
      <c r="O63" s="36">
        <f>STDEV(M63:M65)/SQRT(3)</f>
        <v>5.9027583021723409E-2</v>
      </c>
    </row>
    <row r="64" spans="1:25">
      <c r="A64">
        <v>2</v>
      </c>
      <c r="B64" s="34">
        <v>2</v>
      </c>
      <c r="C64" s="37">
        <v>3</v>
      </c>
      <c r="D64" s="37">
        <v>150</v>
      </c>
      <c r="E64">
        <f>raw_block2_T0!N38</f>
        <v>67</v>
      </c>
      <c r="F64" s="34">
        <f>raw_block2_T0!O38</f>
        <v>119</v>
      </c>
      <c r="G64" s="37">
        <v>5</v>
      </c>
      <c r="H64" s="37">
        <v>75</v>
      </c>
      <c r="I64">
        <f>raw_block2_T24!K38</f>
        <v>20</v>
      </c>
      <c r="J64" s="34">
        <f>raw_block2_T24!L38</f>
        <v>120</v>
      </c>
      <c r="K64" s="36">
        <f t="shared" si="15"/>
        <v>4.0893570207110619</v>
      </c>
      <c r="L64" s="36">
        <f t="shared" si="16"/>
        <v>5.3066856162185534</v>
      </c>
      <c r="M64" s="36">
        <f t="shared" si="17"/>
        <v>1.297682151336305</v>
      </c>
    </row>
    <row r="65" spans="1:17">
      <c r="A65">
        <v>2</v>
      </c>
      <c r="B65" s="34">
        <v>3</v>
      </c>
      <c r="C65" s="37">
        <v>3</v>
      </c>
      <c r="D65" s="37">
        <v>150</v>
      </c>
      <c r="E65">
        <f>raw_block2_T0!N40</f>
        <v>67</v>
      </c>
      <c r="F65" s="34">
        <f>raw_block2_T0!O40</f>
        <v>113</v>
      </c>
      <c r="G65" s="37">
        <v>5</v>
      </c>
      <c r="H65" s="37">
        <v>75</v>
      </c>
      <c r="I65">
        <f>raw_block2_T24!K40</f>
        <v>10</v>
      </c>
      <c r="J65" s="34">
        <f>raw_block2_T24!L40</f>
        <v>87</v>
      </c>
      <c r="K65" s="40">
        <f t="shared" si="15"/>
        <v>3.3962098401511165</v>
      </c>
      <c r="L65" s="36">
        <f t="shared" si="16"/>
        <v>5.0368376664902801</v>
      </c>
      <c r="M65" s="36">
        <f t="shared" si="17"/>
        <v>1.4830761064711369</v>
      </c>
    </row>
    <row r="68" spans="1:17">
      <c r="A68" s="42" t="s">
        <v>134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</row>
    <row r="69" spans="1:17">
      <c r="B69" s="34"/>
      <c r="C69" t="s">
        <v>18</v>
      </c>
      <c r="F69" s="34"/>
      <c r="G69" t="s">
        <v>19</v>
      </c>
      <c r="J69" s="34"/>
      <c r="K69" t="s">
        <v>20</v>
      </c>
      <c r="M69" t="s">
        <v>21</v>
      </c>
    </row>
    <row r="70" spans="1:17">
      <c r="A70" s="33" t="s">
        <v>17</v>
      </c>
      <c r="B70" s="35" t="s">
        <v>14</v>
      </c>
      <c r="C70" s="33" t="s">
        <v>15</v>
      </c>
      <c r="D70" s="33" t="s">
        <v>16</v>
      </c>
      <c r="E70" s="39" t="s">
        <v>136</v>
      </c>
      <c r="F70" s="43" t="s">
        <v>135</v>
      </c>
      <c r="G70" s="33" t="s">
        <v>15</v>
      </c>
      <c r="H70" s="33" t="s">
        <v>16</v>
      </c>
      <c r="I70" s="39" t="s">
        <v>136</v>
      </c>
      <c r="J70" s="43" t="s">
        <v>135</v>
      </c>
      <c r="K70" s="39" t="s">
        <v>136</v>
      </c>
      <c r="L70" s="43" t="s">
        <v>135</v>
      </c>
      <c r="M70" s="33" t="s">
        <v>137</v>
      </c>
      <c r="N70" s="39" t="s">
        <v>22</v>
      </c>
      <c r="O70" s="39" t="s">
        <v>23</v>
      </c>
      <c r="P70" s="69" t="s">
        <v>41</v>
      </c>
      <c r="Q70" s="69" t="s">
        <v>44</v>
      </c>
    </row>
    <row r="71" spans="1:17">
      <c r="A71" s="33">
        <v>1</v>
      </c>
      <c r="B71" s="35">
        <v>1</v>
      </c>
      <c r="C71" s="33">
        <v>3</v>
      </c>
      <c r="D71" s="33">
        <v>150</v>
      </c>
      <c r="E71" s="33">
        <f>raw_block1_T0!N42</f>
        <v>63</v>
      </c>
      <c r="F71" s="35">
        <f>raw_block1_T0!O42</f>
        <v>61</v>
      </c>
      <c r="G71" s="33">
        <v>5</v>
      </c>
      <c r="H71" s="33">
        <v>75</v>
      </c>
      <c r="I71" s="33">
        <f>raw_block1_T24!K42</f>
        <v>12</v>
      </c>
      <c r="J71" s="35">
        <f>raw_block1_T24!L42</f>
        <v>144</v>
      </c>
      <c r="K71" s="38">
        <f t="shared" ref="K71:K76" si="18">LN((I71*10^G71*(1000/H71))/(E71*10^C71*(1000/D71)))</f>
        <v>3.6400892899445041</v>
      </c>
      <c r="L71" s="36">
        <f t="shared" ref="L71:L76" si="19">LN((J71*10^G71*(1000/H71))/(F71*10^C71*(1000/D71)))</f>
        <v>6.1572568019507257</v>
      </c>
      <c r="M71" s="33">
        <f t="shared" ref="M71:M76" si="20">L71/K71</f>
        <v>1.691512573320584</v>
      </c>
      <c r="N71" s="33">
        <f>AVERAGE(M71:M73)</f>
        <v>1.6264798100905946</v>
      </c>
      <c r="O71" s="33">
        <f>STDEV(M71:M73)/SQRT(3)</f>
        <v>5.2309798390637041E-2</v>
      </c>
      <c r="P71" s="36">
        <f>AVERAGE(M71:M76)</f>
        <v>1.4995606009369851</v>
      </c>
      <c r="Q71">
        <f>STDEV(M71:M76)/SQRT(6)</f>
        <v>6.7226886616346043E-2</v>
      </c>
    </row>
    <row r="72" spans="1:17">
      <c r="A72">
        <v>1</v>
      </c>
      <c r="B72" s="34">
        <v>2</v>
      </c>
      <c r="C72" s="36">
        <v>3</v>
      </c>
      <c r="D72">
        <v>150</v>
      </c>
      <c r="E72" s="37">
        <f>raw_block1_T0!N44</f>
        <v>51</v>
      </c>
      <c r="F72" s="34">
        <f>raw_block1_T0!O44</f>
        <v>62</v>
      </c>
      <c r="G72" s="37">
        <v>5</v>
      </c>
      <c r="H72" s="37">
        <v>75</v>
      </c>
      <c r="I72" s="37">
        <f>raw_block1_T24!K44</f>
        <v>9</v>
      </c>
      <c r="J72" s="34">
        <f>raw_block1_T24!L44</f>
        <v>117</v>
      </c>
      <c r="K72" s="40">
        <f t="shared" si="18"/>
        <v>3.5637163111599302</v>
      </c>
      <c r="L72" s="36">
        <f t="shared" si="19"/>
        <v>5.9333569163007009</v>
      </c>
      <c r="M72" s="36">
        <f t="shared" si="20"/>
        <v>1.6649352524835213</v>
      </c>
    </row>
    <row r="73" spans="1:17">
      <c r="A73">
        <v>1</v>
      </c>
      <c r="B73" s="34">
        <v>3</v>
      </c>
      <c r="C73" s="36">
        <v>3</v>
      </c>
      <c r="D73">
        <v>150</v>
      </c>
      <c r="E73" s="37">
        <f>raw_block1_T0!N46</f>
        <v>63</v>
      </c>
      <c r="F73" s="34">
        <f>raw_block1_T0!O46</f>
        <v>61</v>
      </c>
      <c r="G73" s="37">
        <v>5</v>
      </c>
      <c r="H73" s="37">
        <v>75</v>
      </c>
      <c r="I73" s="37">
        <f>raw_block1_T24!K46</f>
        <v>19</v>
      </c>
      <c r="J73" s="34">
        <f>raw_block1_T24!L46</f>
        <v>157</v>
      </c>
      <c r="K73" s="40">
        <f t="shared" si="18"/>
        <v>4.0996216193229449</v>
      </c>
      <c r="L73" s="36">
        <f t="shared" si="19"/>
        <v>6.2436893077230335</v>
      </c>
      <c r="M73" s="36">
        <f t="shared" si="20"/>
        <v>1.5229916044676783</v>
      </c>
    </row>
    <row r="74" spans="1:17">
      <c r="A74">
        <v>2</v>
      </c>
      <c r="B74" s="41">
        <v>1</v>
      </c>
      <c r="C74" s="37">
        <v>3</v>
      </c>
      <c r="D74" s="37">
        <v>150</v>
      </c>
      <c r="E74">
        <f>raw_block2_T0!N42</f>
        <v>86</v>
      </c>
      <c r="F74" s="34">
        <f>raw_block2_T0!O42</f>
        <v>162</v>
      </c>
      <c r="G74" s="37">
        <v>5</v>
      </c>
      <c r="H74" s="37">
        <v>75</v>
      </c>
      <c r="I74">
        <f>raw_block2_T24!K42</f>
        <v>16</v>
      </c>
      <c r="J74" s="34">
        <f>raw_block2_T24!L42</f>
        <v>79</v>
      </c>
      <c r="K74" s="36">
        <f t="shared" si="18"/>
        <v>3.6165587925343101</v>
      </c>
      <c r="L74" s="36">
        <f t="shared" si="19"/>
        <v>4.5801688837826742</v>
      </c>
      <c r="M74" s="36">
        <f t="shared" si="20"/>
        <v>1.2664439171395614</v>
      </c>
      <c r="N74" s="36">
        <f>AVERAGE(M74:M76)</f>
        <v>1.3726413917833753</v>
      </c>
      <c r="O74" s="36">
        <f>STDEV(M74:M76)/SQRT(3)</f>
        <v>6.1257413925078615E-2</v>
      </c>
    </row>
    <row r="75" spans="1:17">
      <c r="A75">
        <v>2</v>
      </c>
      <c r="B75" s="34">
        <v>2</v>
      </c>
      <c r="C75" s="37">
        <v>3</v>
      </c>
      <c r="D75" s="37">
        <v>150</v>
      </c>
      <c r="E75">
        <f>raw_block2_T0!N44</f>
        <v>57</v>
      </c>
      <c r="F75" s="34">
        <f>raw_block2_T0!O44</f>
        <v>118</v>
      </c>
      <c r="G75" s="37">
        <v>5</v>
      </c>
      <c r="H75" s="37">
        <v>75</v>
      </c>
      <c r="I75">
        <f>raw_block2_T24!K44</f>
        <v>10</v>
      </c>
      <c r="J75" s="34">
        <f>raw_block2_T24!L44</f>
        <v>78</v>
      </c>
      <c r="K75" s="36">
        <f t="shared" si="18"/>
        <v>3.5578511917075324</v>
      </c>
      <c r="L75" s="36">
        <f t="shared" si="19"/>
        <v>4.8843415687719638</v>
      </c>
      <c r="M75" s="36">
        <f t="shared" si="20"/>
        <v>1.3728346986957045</v>
      </c>
    </row>
    <row r="76" spans="1:17">
      <c r="A76">
        <v>2</v>
      </c>
      <c r="B76" s="34">
        <v>3</v>
      </c>
      <c r="C76" s="37">
        <v>3</v>
      </c>
      <c r="D76" s="37">
        <v>150</v>
      </c>
      <c r="E76">
        <f>raw_block2_T0!N46</f>
        <v>76</v>
      </c>
      <c r="F76" s="34">
        <f>raw_block2_T0!O46</f>
        <v>137</v>
      </c>
      <c r="G76" s="37">
        <v>5</v>
      </c>
      <c r="H76" s="37">
        <v>75</v>
      </c>
      <c r="I76">
        <f>raw_block2_T24!K46</f>
        <v>8</v>
      </c>
      <c r="J76" s="34">
        <f>raw_block2_T24!L46</f>
        <v>62</v>
      </c>
      <c r="K76" s="40">
        <f t="shared" si="18"/>
        <v>3.0470255679415414</v>
      </c>
      <c r="L76" s="36">
        <f t="shared" si="19"/>
        <v>4.5054708257650029</v>
      </c>
      <c r="M76" s="36">
        <f t="shared" si="20"/>
        <v>1.4786455595148595</v>
      </c>
    </row>
    <row r="79" spans="1:17">
      <c r="A79" s="42" t="s">
        <v>138</v>
      </c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</row>
    <row r="80" spans="1:17">
      <c r="B80" s="34"/>
      <c r="C80" t="s">
        <v>18</v>
      </c>
      <c r="F80" s="34"/>
      <c r="G80" t="s">
        <v>19</v>
      </c>
      <c r="J80" s="34"/>
      <c r="K80" t="s">
        <v>20</v>
      </c>
      <c r="M80" t="s">
        <v>21</v>
      </c>
    </row>
    <row r="81" spans="1:17">
      <c r="A81" s="33" t="s">
        <v>17</v>
      </c>
      <c r="B81" s="35" t="s">
        <v>14</v>
      </c>
      <c r="C81" s="33" t="s">
        <v>15</v>
      </c>
      <c r="D81" s="33" t="s">
        <v>16</v>
      </c>
      <c r="E81" s="39" t="s">
        <v>28</v>
      </c>
      <c r="F81" s="43" t="s">
        <v>126</v>
      </c>
      <c r="G81" s="33" t="s">
        <v>15</v>
      </c>
      <c r="H81" s="33" t="s">
        <v>16</v>
      </c>
      <c r="I81" s="39" t="s">
        <v>28</v>
      </c>
      <c r="J81" s="43" t="s">
        <v>126</v>
      </c>
      <c r="K81" s="39" t="s">
        <v>28</v>
      </c>
      <c r="L81" s="43" t="s">
        <v>126</v>
      </c>
      <c r="M81" s="33" t="s">
        <v>139</v>
      </c>
      <c r="N81" s="39" t="s">
        <v>22</v>
      </c>
      <c r="O81" s="39" t="s">
        <v>23</v>
      </c>
      <c r="P81" s="69" t="s">
        <v>41</v>
      </c>
      <c r="Q81" s="69" t="s">
        <v>44</v>
      </c>
    </row>
    <row r="82" spans="1:17">
      <c r="A82" s="33">
        <v>1</v>
      </c>
      <c r="B82" s="35">
        <v>1</v>
      </c>
      <c r="C82" s="33">
        <v>3</v>
      </c>
      <c r="D82" s="33">
        <v>150</v>
      </c>
      <c r="E82" s="33">
        <f>raw_block1_T0!N48</f>
        <v>146</v>
      </c>
      <c r="F82" s="35">
        <f>raw_block1_T0!O48</f>
        <v>96</v>
      </c>
      <c r="G82" s="33">
        <v>5</v>
      </c>
      <c r="H82" s="33">
        <v>75</v>
      </c>
      <c r="I82" s="33">
        <f>raw_block1_T24!K48</f>
        <v>67</v>
      </c>
      <c r="J82" s="35">
        <f>raw_block1_T24!L48</f>
        <v>49</v>
      </c>
      <c r="K82" s="38">
        <f t="shared" ref="K82:K87" si="21">LN((I82*10^G82*(1000/H82))/(E82*10^C82*(1000/D82)))</f>
        <v>4.5194033642306666</v>
      </c>
      <c r="L82" s="36">
        <f t="shared" ref="L82:L87" si="22">LN((J82*10^G82*(1000/H82))/(F82*10^C82*(1000/D82)))</f>
        <v>4.6257894731908271</v>
      </c>
      <c r="M82" s="33">
        <f t="shared" ref="M82:M87" si="23">L82/K82</f>
        <v>1.0235398570090393</v>
      </c>
      <c r="N82" s="33">
        <f>AVERAGE(M82:M84)</f>
        <v>1.0913968240348515</v>
      </c>
      <c r="O82" s="33">
        <f>STDEV(M82:M84)/SQRT(3)</f>
        <v>3.778502326961649E-2</v>
      </c>
      <c r="P82" s="36">
        <f>AVERAGE(M82:M87)</f>
        <v>1.018373381328495</v>
      </c>
      <c r="Q82">
        <f>STDEV(M82:M87)/SQRT(6)</f>
        <v>3.7457865381861487E-2</v>
      </c>
    </row>
    <row r="83" spans="1:17">
      <c r="A83">
        <v>1</v>
      </c>
      <c r="B83" s="34">
        <v>2</v>
      </c>
      <c r="C83" s="36">
        <v>3</v>
      </c>
      <c r="D83">
        <v>150</v>
      </c>
      <c r="E83" s="37">
        <f>raw_block1_T0!N50</f>
        <v>91</v>
      </c>
      <c r="F83" s="34">
        <f>raw_block1_T0!O50</f>
        <v>64</v>
      </c>
      <c r="G83" s="37">
        <v>5</v>
      </c>
      <c r="H83" s="37">
        <v>75</v>
      </c>
      <c r="I83" s="37">
        <f>raw_block1_T24!K50</f>
        <v>53</v>
      </c>
      <c r="J83" s="34">
        <f>raw_block1_T24!L50</f>
        <v>59</v>
      </c>
      <c r="K83" s="40">
        <f t="shared" si="21"/>
        <v>4.7577497735833081</v>
      </c>
      <c r="L83" s="36">
        <f t="shared" si="22"/>
        <v>5.2169717270940845</v>
      </c>
      <c r="M83" s="36">
        <f t="shared" si="23"/>
        <v>1.0965208292501085</v>
      </c>
    </row>
    <row r="84" spans="1:17">
      <c r="A84">
        <v>1</v>
      </c>
      <c r="B84" s="34">
        <v>3</v>
      </c>
      <c r="C84" s="36">
        <v>3</v>
      </c>
      <c r="D84">
        <v>150</v>
      </c>
      <c r="E84" s="37">
        <f>raw_block1_T0!N52</f>
        <v>113</v>
      </c>
      <c r="F84" s="34">
        <f>raw_block1_T0!O52</f>
        <v>72</v>
      </c>
      <c r="G84" s="37">
        <v>5</v>
      </c>
      <c r="H84" s="37">
        <v>75</v>
      </c>
      <c r="I84" s="37">
        <f>raw_block1_T24!K52</f>
        <v>53</v>
      </c>
      <c r="J84" s="34">
        <f>raw_block1_T24!L52</f>
        <v>68</v>
      </c>
      <c r="K84" s="40">
        <f t="shared" si="21"/>
        <v>4.5412214613878179</v>
      </c>
      <c r="L84" s="36">
        <f t="shared" si="22"/>
        <v>5.241158952708088</v>
      </c>
      <c r="M84" s="36">
        <f t="shared" si="23"/>
        <v>1.1541297858454069</v>
      </c>
    </row>
    <row r="85" spans="1:17">
      <c r="A85">
        <v>2</v>
      </c>
      <c r="B85" s="41">
        <v>1</v>
      </c>
      <c r="C85" s="37">
        <v>3</v>
      </c>
      <c r="D85" s="37">
        <v>150</v>
      </c>
      <c r="E85">
        <f>raw_block2_T0!N48</f>
        <v>79</v>
      </c>
      <c r="F85" s="34">
        <f>raw_block2_T0!O48</f>
        <v>72</v>
      </c>
      <c r="G85" s="37">
        <v>5</v>
      </c>
      <c r="H85" s="37">
        <v>75</v>
      </c>
      <c r="I85">
        <f>raw_block2_T24!K48</f>
        <v>80</v>
      </c>
      <c r="J85" s="34">
        <f>raw_block2_T24!L48</f>
        <v>57</v>
      </c>
      <c r="K85" s="36">
        <f t="shared" si="21"/>
        <v>5.3108961487548969</v>
      </c>
      <c r="L85" s="36">
        <f t="shared" si="22"/>
        <v>5.0647025153665313</v>
      </c>
      <c r="M85" s="36">
        <f t="shared" si="23"/>
        <v>0.95364367396901861</v>
      </c>
      <c r="N85" s="36">
        <f>AVERAGE(M85:M87)</f>
        <v>0.94534993862213856</v>
      </c>
      <c r="O85" s="36">
        <f>STDEV(M85:M87)/SQRT(3)</f>
        <v>1.5978962001778833E-2</v>
      </c>
    </row>
    <row r="86" spans="1:17">
      <c r="A86">
        <v>2</v>
      </c>
      <c r="B86" s="34">
        <v>2</v>
      </c>
      <c r="C86" s="37">
        <v>3</v>
      </c>
      <c r="D86" s="37">
        <v>150</v>
      </c>
      <c r="E86">
        <f>raw_block2_T0!N50</f>
        <v>77</v>
      </c>
      <c r="F86" s="34">
        <f>raw_block2_T0!O50</f>
        <v>82</v>
      </c>
      <c r="G86" s="37">
        <v>5</v>
      </c>
      <c r="H86" s="37">
        <v>75</v>
      </c>
      <c r="I86">
        <f>raw_block2_T24!K50</f>
        <v>86</v>
      </c>
      <c r="J86" s="34">
        <f>raw_block2_T24!L50</f>
        <v>77</v>
      </c>
      <c r="K86" s="36">
        <f t="shared" si="21"/>
        <v>5.4088592409478604</v>
      </c>
      <c r="L86" s="36">
        <f t="shared" si="22"/>
        <v>5.2354035411374671</v>
      </c>
      <c r="M86" s="36">
        <f t="shared" si="23"/>
        <v>0.96793118621071816</v>
      </c>
    </row>
    <row r="87" spans="1:17">
      <c r="A87">
        <v>2</v>
      </c>
      <c r="B87" s="34">
        <v>3</v>
      </c>
      <c r="C87" s="37">
        <v>3</v>
      </c>
      <c r="D87" s="37">
        <v>150</v>
      </c>
      <c r="E87">
        <f>raw_block2_T0!N52</f>
        <v>69</v>
      </c>
      <c r="F87" s="34">
        <f>raw_block2_T0!O52</f>
        <v>84</v>
      </c>
      <c r="G87" s="37">
        <v>5</v>
      </c>
      <c r="H87" s="37">
        <v>75</v>
      </c>
      <c r="I87">
        <f>raw_block2_T24!K52</f>
        <v>87</v>
      </c>
      <c r="J87" s="34">
        <f>raw_block2_T24!L52</f>
        <v>66</v>
      </c>
      <c r="K87" s="40">
        <f t="shared" si="21"/>
        <v>5.5301189806053612</v>
      </c>
      <c r="L87" s="36">
        <f t="shared" si="22"/>
        <v>5.057155309731149</v>
      </c>
      <c r="M87" s="36">
        <f t="shared" si="23"/>
        <v>0.9144749556866788</v>
      </c>
    </row>
    <row r="90" spans="1:17">
      <c r="A90" s="42" t="s">
        <v>140</v>
      </c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</row>
    <row r="91" spans="1:17">
      <c r="B91" s="34"/>
      <c r="C91" t="s">
        <v>18</v>
      </c>
      <c r="F91" s="34"/>
      <c r="G91" t="s">
        <v>19</v>
      </c>
      <c r="J91" s="34"/>
      <c r="K91" t="s">
        <v>20</v>
      </c>
      <c r="M91" t="s">
        <v>21</v>
      </c>
    </row>
    <row r="92" spans="1:17">
      <c r="A92" s="33" t="s">
        <v>17</v>
      </c>
      <c r="B92" s="35" t="s">
        <v>14</v>
      </c>
      <c r="C92" s="33" t="s">
        <v>15</v>
      </c>
      <c r="D92" s="33" t="s">
        <v>16</v>
      </c>
      <c r="E92" s="39" t="s">
        <v>141</v>
      </c>
      <c r="F92" s="43" t="s">
        <v>135</v>
      </c>
      <c r="G92" s="33" t="s">
        <v>15</v>
      </c>
      <c r="H92" s="33" t="s">
        <v>16</v>
      </c>
      <c r="I92" s="39" t="s">
        <v>141</v>
      </c>
      <c r="J92" s="43" t="s">
        <v>135</v>
      </c>
      <c r="K92" s="39" t="s">
        <v>141</v>
      </c>
      <c r="L92" s="43" t="s">
        <v>135</v>
      </c>
      <c r="M92" s="33" t="s">
        <v>142</v>
      </c>
      <c r="N92" s="39" t="s">
        <v>22</v>
      </c>
      <c r="O92" s="39" t="s">
        <v>23</v>
      </c>
      <c r="P92" s="69" t="s">
        <v>41</v>
      </c>
      <c r="Q92" s="69" t="s">
        <v>44</v>
      </c>
    </row>
    <row r="93" spans="1:17">
      <c r="A93" s="33">
        <v>1</v>
      </c>
      <c r="B93" s="35">
        <v>1</v>
      </c>
      <c r="C93" s="33">
        <v>3</v>
      </c>
      <c r="D93" s="33">
        <v>150</v>
      </c>
      <c r="E93" s="33">
        <f>raw_block1_T0!N54</f>
        <v>124</v>
      </c>
      <c r="F93" s="35">
        <f>raw_block1_T0!O54</f>
        <v>80</v>
      </c>
      <c r="G93" s="33">
        <v>5</v>
      </c>
      <c r="H93" s="33">
        <v>75</v>
      </c>
      <c r="I93" s="33">
        <f>raw_block1_T24!K54</f>
        <v>104</v>
      </c>
      <c r="J93" s="35">
        <f>raw_block1_T24!L54</f>
        <v>46</v>
      </c>
      <c r="K93" s="38">
        <f t="shared" ref="K93:K98" si="24">LN((I93*10^G93*(1000/H93))/(E93*10^C93*(1000/D93)))</f>
        <v>5.1224267000843726</v>
      </c>
      <c r="L93" s="36">
        <f t="shared" ref="L93:L98" si="25">LN((J93*10^G93*(1000/H93))/(F93*10^C93*(1000/D93)))</f>
        <v>4.7449321283632502</v>
      </c>
      <c r="M93" s="33">
        <f t="shared" ref="M93:M98" si="26">L93/K93</f>
        <v>0.9263055200546052</v>
      </c>
      <c r="N93" s="33">
        <f>AVERAGE(M93:M95)</f>
        <v>0.9537949597965576</v>
      </c>
      <c r="O93" s="33">
        <f>STDEV(M93:M95)/SQRT(3)</f>
        <v>1.4805338637996974E-2</v>
      </c>
      <c r="P93" s="36">
        <f>AVERAGE(M93:M98)</f>
        <v>0.97439400919969898</v>
      </c>
      <c r="Q93">
        <f>STDEV(M93:M98)/SQRT(6)</f>
        <v>1.1960951940650121E-2</v>
      </c>
    </row>
    <row r="94" spans="1:17">
      <c r="A94">
        <v>1</v>
      </c>
      <c r="B94" s="34">
        <v>2</v>
      </c>
      <c r="C94" s="36">
        <v>3</v>
      </c>
      <c r="D94">
        <v>150</v>
      </c>
      <c r="E94" s="37">
        <f>raw_block1_T0!N56</f>
        <v>99</v>
      </c>
      <c r="F94" s="34">
        <f>raw_block1_T0!O56</f>
        <v>83</v>
      </c>
      <c r="G94" s="37">
        <v>5</v>
      </c>
      <c r="H94" s="37">
        <v>75</v>
      </c>
      <c r="I94" s="37">
        <f>raw_block1_T24!K56</f>
        <v>89</v>
      </c>
      <c r="J94" s="34">
        <f>raw_block1_T24!L56</f>
        <v>60</v>
      </c>
      <c r="K94" s="40">
        <f t="shared" si="24"/>
        <v>5.1918338861455862</v>
      </c>
      <c r="L94" s="36">
        <f t="shared" si="25"/>
        <v>4.9738213209735394</v>
      </c>
      <c r="M94" s="36">
        <f t="shared" si="26"/>
        <v>0.95800856307174742</v>
      </c>
    </row>
    <row r="95" spans="1:17">
      <c r="A95">
        <v>1</v>
      </c>
      <c r="B95" s="34">
        <v>3</v>
      </c>
      <c r="C95" s="36">
        <v>3</v>
      </c>
      <c r="D95">
        <v>150</v>
      </c>
      <c r="E95" s="37">
        <f>raw_block1_T0!N58</f>
        <v>108</v>
      </c>
      <c r="F95" s="34">
        <f>raw_block1_T0!O58</f>
        <v>80</v>
      </c>
      <c r="G95" s="37">
        <v>5</v>
      </c>
      <c r="H95" s="37">
        <v>75</v>
      </c>
      <c r="I95" s="37">
        <f>raw_block1_T24!K58</f>
        <v>102</v>
      </c>
      <c r="J95" s="34">
        <f>raw_block1_T24!L58</f>
        <v>67</v>
      </c>
      <c r="K95" s="40">
        <f t="shared" si="24"/>
        <v>5.241158952708088</v>
      </c>
      <c r="L95" s="36">
        <f t="shared" si="25"/>
        <v>5.1209833512651208</v>
      </c>
      <c r="M95" s="36">
        <f t="shared" si="26"/>
        <v>0.97707079626332016</v>
      </c>
    </row>
    <row r="96" spans="1:17">
      <c r="A96">
        <v>2</v>
      </c>
      <c r="B96" s="41">
        <v>1</v>
      </c>
      <c r="C96" s="37">
        <v>3</v>
      </c>
      <c r="D96" s="37">
        <v>150</v>
      </c>
      <c r="E96">
        <f>raw_block2_T0!N54</f>
        <v>95</v>
      </c>
      <c r="F96" s="34">
        <f>raw_block2_T0!O54</f>
        <v>74</v>
      </c>
      <c r="G96" s="37">
        <v>5</v>
      </c>
      <c r="H96" s="37">
        <v>75</v>
      </c>
      <c r="I96">
        <f>raw_block2_T24!K54</f>
        <v>78</v>
      </c>
      <c r="J96" s="34">
        <f>raw_block2_T24!L54</f>
        <v>58</v>
      </c>
      <c r="K96" s="36">
        <f t="shared" si="24"/>
        <v>5.1011493016370872</v>
      </c>
      <c r="L96" s="36">
        <f t="shared" si="25"/>
        <v>5.0546952838902861</v>
      </c>
      <c r="M96" s="36">
        <f t="shared" si="26"/>
        <v>0.9908934212664795</v>
      </c>
      <c r="N96" s="36">
        <f>AVERAGE(M96:M98)</f>
        <v>0.99499305860284004</v>
      </c>
      <c r="O96" s="36">
        <f>STDEV(M96:M98)/SQRT(3)</f>
        <v>8.4736632063051581E-3</v>
      </c>
    </row>
    <row r="97" spans="1:17">
      <c r="A97">
        <v>2</v>
      </c>
      <c r="B97" s="34">
        <v>2</v>
      </c>
      <c r="C97" s="37">
        <v>3</v>
      </c>
      <c r="D97" s="37">
        <v>150</v>
      </c>
      <c r="E97">
        <f>raw_block2_T0!N56</f>
        <v>74</v>
      </c>
      <c r="F97" s="34">
        <f>raw_block2_T0!O56</f>
        <v>47</v>
      </c>
      <c r="G97" s="37">
        <v>5</v>
      </c>
      <c r="H97" s="37">
        <v>75</v>
      </c>
      <c r="I97">
        <f>raw_block2_T24!K56</f>
        <v>58</v>
      </c>
      <c r="J97" s="34">
        <f>raw_block2_T24!L56</f>
        <v>39</v>
      </c>
      <c r="K97" s="36">
        <f t="shared" si="24"/>
        <v>5.0546952838902861</v>
      </c>
      <c r="L97" s="36">
        <f t="shared" si="25"/>
        <v>5.1117314109676242</v>
      </c>
      <c r="M97" s="36">
        <f t="shared" si="26"/>
        <v>1.0112837913808803</v>
      </c>
    </row>
    <row r="98" spans="1:17">
      <c r="A98">
        <v>2</v>
      </c>
      <c r="B98" s="34">
        <v>3</v>
      </c>
      <c r="C98" s="37">
        <v>3</v>
      </c>
      <c r="D98" s="37">
        <v>150</v>
      </c>
      <c r="E98">
        <f>raw_block2_T0!N58</f>
        <v>74</v>
      </c>
      <c r="F98" s="34">
        <f>raw_block2_T0!O58</f>
        <v>59</v>
      </c>
      <c r="G98" s="37">
        <v>5</v>
      </c>
      <c r="H98" s="37">
        <v>75</v>
      </c>
      <c r="I98">
        <f>raw_block2_T24!K58</f>
        <v>91</v>
      </c>
      <c r="J98" s="34">
        <f>raw_block2_T24!L58</f>
        <v>66</v>
      </c>
      <c r="K98" s="40">
        <f t="shared" si="24"/>
        <v>5.5051117798607168</v>
      </c>
      <c r="L98" s="36">
        <f t="shared" si="25"/>
        <v>5.4104346646687427</v>
      </c>
      <c r="M98" s="36">
        <f t="shared" si="26"/>
        <v>0.98280196316116042</v>
      </c>
    </row>
    <row r="101" spans="1:17">
      <c r="A101" s="70" t="s">
        <v>143</v>
      </c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</row>
    <row r="102" spans="1:17">
      <c r="B102" s="34"/>
      <c r="C102" t="s">
        <v>18</v>
      </c>
      <c r="F102" s="34"/>
      <c r="G102" t="s">
        <v>19</v>
      </c>
      <c r="J102" s="34"/>
      <c r="K102" t="s">
        <v>20</v>
      </c>
      <c r="M102" t="s">
        <v>21</v>
      </c>
    </row>
    <row r="103" spans="1:17">
      <c r="A103" s="33" t="s">
        <v>17</v>
      </c>
      <c r="B103" s="35" t="s">
        <v>14</v>
      </c>
      <c r="C103" s="33" t="s">
        <v>15</v>
      </c>
      <c r="D103" s="33" t="s">
        <v>16</v>
      </c>
      <c r="E103" s="33" t="s">
        <v>24</v>
      </c>
      <c r="F103" s="35" t="s">
        <v>120</v>
      </c>
      <c r="G103" s="33" t="s">
        <v>15</v>
      </c>
      <c r="H103" s="33" t="s">
        <v>16</v>
      </c>
      <c r="I103" s="33" t="s">
        <v>24</v>
      </c>
      <c r="J103" s="35" t="s">
        <v>120</v>
      </c>
      <c r="K103" s="33" t="s">
        <v>24</v>
      </c>
      <c r="L103" s="35" t="s">
        <v>120</v>
      </c>
      <c r="M103" s="33" t="s">
        <v>122</v>
      </c>
      <c r="N103" s="39" t="s">
        <v>22</v>
      </c>
      <c r="O103" s="39" t="s">
        <v>23</v>
      </c>
      <c r="P103" s="69" t="s">
        <v>41</v>
      </c>
      <c r="Q103" s="69" t="s">
        <v>44</v>
      </c>
    </row>
    <row r="104" spans="1:17">
      <c r="A104" s="33">
        <v>1</v>
      </c>
      <c r="B104" s="35">
        <v>1</v>
      </c>
      <c r="C104" s="33">
        <v>2</v>
      </c>
      <c r="D104" s="33">
        <v>150</v>
      </c>
      <c r="E104" s="33">
        <f>raw_block1_T0!N60</f>
        <v>159</v>
      </c>
      <c r="F104" s="35">
        <f>raw_block1_T0!O60</f>
        <v>104</v>
      </c>
      <c r="G104" s="33">
        <v>5</v>
      </c>
      <c r="H104" s="33">
        <v>150</v>
      </c>
      <c r="I104" s="33">
        <f>raw_block1_T24!K60</f>
        <v>226</v>
      </c>
      <c r="J104" s="35">
        <f>raw_block1_T24!L60</f>
        <v>141</v>
      </c>
      <c r="K104" s="38">
        <f t="shared" ref="K104:K109" si="27">LN((I104*10^G104*(1000/H104))/(E104*10^C104*(1000/D104)))</f>
        <v>7.2593860760341915</v>
      </c>
      <c r="L104" s="36">
        <f t="shared" ref="L104:L109" si="28">LN((J104*10^G104*(1000/H104))/(F104*10^C104*(1000/D104)))</f>
        <v>7.2121242702189328</v>
      </c>
      <c r="M104" s="33">
        <f t="shared" ref="M104:M109" si="29">L104/K104</f>
        <v>0.99348955885246459</v>
      </c>
      <c r="N104" s="33">
        <f>AVERAGE(M104:M106)</f>
        <v>0.98863755506691842</v>
      </c>
      <c r="O104" s="33">
        <f>STDEV(M104:M106)/SQRT(3)</f>
        <v>2.6230192903434379E-2</v>
      </c>
      <c r="P104" s="36">
        <f>AVERAGE(M104:M109)</f>
        <v>0.94430826272616109</v>
      </c>
      <c r="Q104">
        <f>STDEV(M104:M109)/SQRT(6)</f>
        <v>2.4098877039075494E-2</v>
      </c>
    </row>
    <row r="105" spans="1:17">
      <c r="A105">
        <v>1</v>
      </c>
      <c r="B105" s="34">
        <v>2</v>
      </c>
      <c r="C105" s="36">
        <v>2</v>
      </c>
      <c r="D105">
        <v>150</v>
      </c>
      <c r="E105" s="37">
        <f>raw_block1_T0!N62</f>
        <v>178</v>
      </c>
      <c r="F105" s="34">
        <f>raw_block1_T0!O62</f>
        <v>129</v>
      </c>
      <c r="G105" s="37">
        <v>5</v>
      </c>
      <c r="H105" s="37">
        <v>150</v>
      </c>
      <c r="I105" s="37">
        <f>raw_block1_T24!K62</f>
        <v>205</v>
      </c>
      <c r="J105" s="34">
        <f>raw_block1_T24!L62</f>
        <v>98</v>
      </c>
      <c r="K105" s="40">
        <f t="shared" si="27"/>
        <v>7.0489817078284602</v>
      </c>
      <c r="L105" s="36">
        <f t="shared" si="28"/>
        <v>6.6329103532910372</v>
      </c>
      <c r="M105" s="36">
        <f t="shared" si="29"/>
        <v>0.94097426099498283</v>
      </c>
    </row>
    <row r="106" spans="1:17">
      <c r="A106">
        <v>1</v>
      </c>
      <c r="B106" s="34">
        <v>3</v>
      </c>
      <c r="C106" s="36">
        <v>2</v>
      </c>
      <c r="D106">
        <v>150</v>
      </c>
      <c r="E106" s="37">
        <f>raw_block1_T0!N64</f>
        <v>133</v>
      </c>
      <c r="F106" s="34">
        <f>raw_block1_T0!O64</f>
        <v>135</v>
      </c>
      <c r="G106" s="37">
        <v>5</v>
      </c>
      <c r="H106" s="37">
        <v>150</v>
      </c>
      <c r="I106" s="37">
        <f>raw_block1_T24!K64</f>
        <v>147</v>
      </c>
      <c r="J106" s="34">
        <f>raw_block1_T24!L64</f>
        <v>186</v>
      </c>
      <c r="K106" s="40">
        <f t="shared" si="27"/>
        <v>7.00783873753912</v>
      </c>
      <c r="L106" s="36">
        <f t="shared" si="28"/>
        <v>7.2282271742569089</v>
      </c>
      <c r="M106" s="36">
        <f t="shared" si="29"/>
        <v>1.0314488453533079</v>
      </c>
    </row>
    <row r="107" spans="1:17">
      <c r="A107">
        <v>2</v>
      </c>
      <c r="B107" s="41">
        <v>1</v>
      </c>
      <c r="C107" s="37">
        <v>2</v>
      </c>
      <c r="D107" s="37">
        <v>50</v>
      </c>
      <c r="E107">
        <f>raw_block2_T0!N60</f>
        <v>95</v>
      </c>
      <c r="F107" s="34">
        <f>raw_block2_T0!O60</f>
        <v>89</v>
      </c>
      <c r="G107" s="37">
        <v>5</v>
      </c>
      <c r="H107" s="37">
        <v>150</v>
      </c>
      <c r="I107">
        <f>raw_block2_T24!K60</f>
        <v>142</v>
      </c>
      <c r="J107" s="34">
        <f>raw_block2_T24!L60</f>
        <v>87</v>
      </c>
      <c r="K107" s="36">
        <f t="shared" si="27"/>
        <v>6.2110931563147469</v>
      </c>
      <c r="L107" s="36">
        <f t="shared" si="28"/>
        <v>5.7864147392364709</v>
      </c>
      <c r="M107" s="36">
        <f t="shared" si="29"/>
        <v>0.9316258174864902</v>
      </c>
      <c r="N107" s="36">
        <f>AVERAGE(M107:M109)</f>
        <v>0.89997897038540364</v>
      </c>
      <c r="O107" s="36">
        <f>STDEV(M107:M109)/SQRT(3)</f>
        <v>1.5832567496735579E-2</v>
      </c>
    </row>
    <row r="108" spans="1:17">
      <c r="A108">
        <v>2</v>
      </c>
      <c r="B108" s="34">
        <v>2</v>
      </c>
      <c r="C108" s="37">
        <v>2</v>
      </c>
      <c r="D108" s="37">
        <v>50</v>
      </c>
      <c r="E108">
        <f>raw_block2_T0!N62</f>
        <v>64</v>
      </c>
      <c r="F108" s="34">
        <f>raw_block2_T0!O62</f>
        <v>69</v>
      </c>
      <c r="G108" s="37">
        <v>5</v>
      </c>
      <c r="H108" s="37">
        <v>150</v>
      </c>
      <c r="I108">
        <f>raw_block2_T24!K62</f>
        <v>114</v>
      </c>
      <c r="J108" s="34">
        <f>raw_block2_T24!L62</f>
        <v>59</v>
      </c>
      <c r="K108" s="36">
        <f t="shared" si="27"/>
        <v>6.386458355348851</v>
      </c>
      <c r="L108" s="36">
        <f t="shared" si="28"/>
        <v>5.6525739296224877</v>
      </c>
      <c r="M108" s="36">
        <f t="shared" si="29"/>
        <v>0.88508741701702121</v>
      </c>
    </row>
    <row r="109" spans="1:17">
      <c r="A109">
        <v>2</v>
      </c>
      <c r="B109" s="34">
        <v>3</v>
      </c>
      <c r="C109" s="37">
        <v>2</v>
      </c>
      <c r="D109" s="37">
        <v>50</v>
      </c>
      <c r="E109">
        <f>raw_block2_T0!N64</f>
        <v>79</v>
      </c>
      <c r="F109" s="34">
        <f>raw_block2_T0!O64</f>
        <v>76</v>
      </c>
      <c r="G109" s="37">
        <v>5</v>
      </c>
      <c r="H109" s="37">
        <v>150</v>
      </c>
      <c r="I109">
        <f>raw_block2_T24!K64</f>
        <v>106</v>
      </c>
      <c r="J109" s="34">
        <f>raw_block2_T24!L64</f>
        <v>50</v>
      </c>
      <c r="K109" s="40">
        <f t="shared" si="27"/>
        <v>6.1031342319590731</v>
      </c>
      <c r="L109" s="36">
        <f t="shared" si="28"/>
        <v>5.3904326554558422</v>
      </c>
      <c r="M109" s="36">
        <f t="shared" si="29"/>
        <v>0.88322367665269952</v>
      </c>
    </row>
    <row r="111" spans="1:17">
      <c r="A111" s="70" t="s">
        <v>29</v>
      </c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</row>
    <row r="112" spans="1:17">
      <c r="B112" s="34"/>
      <c r="C112" t="s">
        <v>18</v>
      </c>
      <c r="F112" s="34"/>
      <c r="G112" t="s">
        <v>19</v>
      </c>
      <c r="J112" s="34"/>
      <c r="K112" t="s">
        <v>20</v>
      </c>
      <c r="M112" t="s">
        <v>21</v>
      </c>
    </row>
    <row r="113" spans="1:17">
      <c r="A113" s="33" t="s">
        <v>17</v>
      </c>
      <c r="B113" s="35" t="s">
        <v>14</v>
      </c>
      <c r="C113" s="33" t="s">
        <v>15</v>
      </c>
      <c r="D113" s="33" t="s">
        <v>16</v>
      </c>
      <c r="E113" s="33" t="s">
        <v>24</v>
      </c>
      <c r="F113" s="35" t="s">
        <v>25</v>
      </c>
      <c r="G113" s="33" t="s">
        <v>15</v>
      </c>
      <c r="H113" s="33" t="s">
        <v>16</v>
      </c>
      <c r="I113" s="33" t="s">
        <v>24</v>
      </c>
      <c r="J113" s="35" t="s">
        <v>25</v>
      </c>
      <c r="K113" s="33" t="s">
        <v>28</v>
      </c>
      <c r="L113" s="43" t="s">
        <v>27</v>
      </c>
      <c r="M113" s="33" t="s">
        <v>26</v>
      </c>
      <c r="N113" s="39" t="s">
        <v>22</v>
      </c>
      <c r="O113" s="39" t="s">
        <v>23</v>
      </c>
      <c r="P113" s="69" t="s">
        <v>41</v>
      </c>
      <c r="Q113" s="69" t="s">
        <v>44</v>
      </c>
    </row>
    <row r="114" spans="1:17">
      <c r="A114" s="33">
        <v>1</v>
      </c>
      <c r="B114" s="35">
        <v>1</v>
      </c>
      <c r="C114" s="33">
        <v>2</v>
      </c>
      <c r="D114" s="33">
        <v>150</v>
      </c>
      <c r="E114" s="33">
        <f>raw_block1_T0!N66</f>
        <v>119</v>
      </c>
      <c r="F114" s="35">
        <f>raw_block1_T0!O66</f>
        <v>114</v>
      </c>
      <c r="G114" s="33">
        <v>5</v>
      </c>
      <c r="H114" s="33">
        <v>150</v>
      </c>
      <c r="I114" s="33">
        <f>raw_block1_T24!K66</f>
        <v>221</v>
      </c>
      <c r="J114" s="35">
        <f>raw_block1_T24!L66</f>
        <v>105</v>
      </c>
      <c r="K114" s="38">
        <f t="shared" ref="K114:K119" si="30">LN((I114*10^G114*(1000/H114))/(E114*10^C114*(1000/D114)))</f>
        <v>7.5267944873883605</v>
      </c>
      <c r="L114" s="36">
        <f t="shared" ref="L114:L119" si="31">LN((J114*10^G114*(1000/H114))/(F114*10^C114*(1000/D114)))</f>
        <v>6.8255171807451651</v>
      </c>
      <c r="M114" s="33">
        <f t="shared" ref="M114:M119" si="32">L114/K114</f>
        <v>0.9068292208830423</v>
      </c>
      <c r="N114" s="33">
        <f>AVERAGE(M114:M116)</f>
        <v>0.9423843212758749</v>
      </c>
      <c r="O114" s="33">
        <f>STDEV(M114:M116)/SQRT(3)</f>
        <v>2.940976579378447E-2</v>
      </c>
      <c r="P114" s="36">
        <f>AVERAGE(M114:M119)</f>
        <v>0.93277491284828351</v>
      </c>
      <c r="Q114">
        <f>STDEV(M114:M119)/SQRT(6)</f>
        <v>1.6275123783888078E-2</v>
      </c>
    </row>
    <row r="115" spans="1:17">
      <c r="A115">
        <v>1</v>
      </c>
      <c r="B115" s="34">
        <v>2</v>
      </c>
      <c r="C115" s="36">
        <v>2</v>
      </c>
      <c r="D115">
        <v>150</v>
      </c>
      <c r="E115" s="37">
        <f>raw_block1_T0!N68</f>
        <v>169</v>
      </c>
      <c r="F115" s="34">
        <f>raw_block1_T0!O68</f>
        <v>142</v>
      </c>
      <c r="G115" s="37">
        <v>5</v>
      </c>
      <c r="H115" s="37">
        <v>150</v>
      </c>
      <c r="I115" s="37">
        <f>raw_block1_T24!K68</f>
        <v>202</v>
      </c>
      <c r="J115" s="34">
        <f>raw_block1_T24!L68</f>
        <v>96</v>
      </c>
      <c r="K115" s="40">
        <f t="shared" si="30"/>
        <v>7.0861242614602684</v>
      </c>
      <c r="L115" s="36">
        <f t="shared" si="31"/>
        <v>6.5162764128487121</v>
      </c>
      <c r="M115" s="36">
        <f t="shared" si="32"/>
        <v>0.91958257750138217</v>
      </c>
    </row>
    <row r="116" spans="1:17">
      <c r="A116">
        <v>1</v>
      </c>
      <c r="B116" s="34">
        <v>3</v>
      </c>
      <c r="C116" s="36">
        <v>2</v>
      </c>
      <c r="D116">
        <v>150</v>
      </c>
      <c r="E116" s="37">
        <f>raw_block1_T0!N70</f>
        <v>150</v>
      </c>
      <c r="F116" s="34">
        <f>raw_block1_T0!O70</f>
        <v>95</v>
      </c>
      <c r="G116" s="37">
        <v>5</v>
      </c>
      <c r="H116" s="37">
        <v>150</v>
      </c>
      <c r="I116" s="37">
        <f>raw_block1_T24!K70</f>
        <v>223</v>
      </c>
      <c r="J116" s="34">
        <f>raw_block1_T24!L70</f>
        <v>142</v>
      </c>
      <c r="K116" s="40">
        <f t="shared" si="30"/>
        <v>7.3042917563460001</v>
      </c>
      <c r="L116" s="36">
        <f t="shared" si="31"/>
        <v>7.3097054449828569</v>
      </c>
      <c r="M116" s="36">
        <f t="shared" si="32"/>
        <v>1.0007411654432004</v>
      </c>
    </row>
    <row r="117" spans="1:17">
      <c r="A117">
        <v>2</v>
      </c>
      <c r="B117" s="41">
        <v>1</v>
      </c>
      <c r="C117" s="37">
        <v>2</v>
      </c>
      <c r="D117" s="37">
        <v>50</v>
      </c>
      <c r="E117">
        <f>raw_block2_T0!N66</f>
        <v>56</v>
      </c>
      <c r="F117" s="34">
        <f>raw_block2_T0!O66</f>
        <v>86</v>
      </c>
      <c r="G117" s="37">
        <v>5</v>
      </c>
      <c r="H117" s="37">
        <v>150</v>
      </c>
      <c r="I117">
        <f>raw_block2_T24!K66</f>
        <v>96</v>
      </c>
      <c r="J117" s="34">
        <f>raw_block2_T24!L66</f>
        <v>71</v>
      </c>
      <c r="K117" s="36">
        <f t="shared" si="30"/>
        <v>6.3481394910467142</v>
      </c>
      <c r="L117" s="36">
        <f t="shared" si="31"/>
        <v>5.6174755711018349</v>
      </c>
      <c r="M117" s="36">
        <f t="shared" si="32"/>
        <v>0.88490109252082561</v>
      </c>
      <c r="N117" s="36">
        <f>AVERAGE(M117:M119)</f>
        <v>0.92316550442069223</v>
      </c>
      <c r="O117" s="36">
        <f>STDEV(M117:M119)/SQRT(3)</f>
        <v>1.9160459716063116E-2</v>
      </c>
    </row>
    <row r="118" spans="1:17">
      <c r="A118">
        <v>2</v>
      </c>
      <c r="B118" s="34">
        <v>2</v>
      </c>
      <c r="C118" s="37">
        <v>2</v>
      </c>
      <c r="D118" s="37">
        <v>50</v>
      </c>
      <c r="E118">
        <f>raw_block2_T0!N68</f>
        <v>92</v>
      </c>
      <c r="F118" s="34">
        <f>raw_block2_T0!O68</f>
        <v>95</v>
      </c>
      <c r="G118" s="37">
        <v>5</v>
      </c>
      <c r="H118" s="37">
        <v>150</v>
      </c>
      <c r="I118">
        <f>raw_block2_T24!K68</f>
        <v>121</v>
      </c>
      <c r="J118" s="34">
        <f>raw_block2_T24!L68</f>
        <v>87</v>
      </c>
      <c r="K118" s="36">
        <f t="shared" si="30"/>
        <v>6.0831449588617286</v>
      </c>
      <c r="L118" s="36">
        <f t="shared" si="31"/>
        <v>5.7211742173680697</v>
      </c>
      <c r="M118" s="36">
        <f t="shared" si="32"/>
        <v>0.94049611772503439</v>
      </c>
    </row>
    <row r="119" spans="1:17">
      <c r="A119">
        <v>2</v>
      </c>
      <c r="B119" s="34">
        <v>3</v>
      </c>
      <c r="C119" s="37">
        <v>2</v>
      </c>
      <c r="D119" s="37">
        <v>50</v>
      </c>
      <c r="E119">
        <f>raw_block2_T0!N70</f>
        <v>95</v>
      </c>
      <c r="F119" s="34">
        <f>raw_block2_T0!O70</f>
        <v>77</v>
      </c>
      <c r="G119" s="37">
        <v>5</v>
      </c>
      <c r="H119" s="37">
        <v>150</v>
      </c>
      <c r="I119">
        <f>raw_block2_T24!K70</f>
        <v>134</v>
      </c>
      <c r="J119" s="34">
        <f>raw_block2_T24!L70</f>
        <v>77</v>
      </c>
      <c r="K119" s="40">
        <f t="shared" si="30"/>
        <v>6.1531058986643981</v>
      </c>
      <c r="L119" s="36">
        <f t="shared" si="31"/>
        <v>5.8091429903140277</v>
      </c>
      <c r="M119" s="36">
        <f t="shared" si="32"/>
        <v>0.94409930301621636</v>
      </c>
    </row>
    <row r="122" spans="1:17">
      <c r="A122" s="70" t="s">
        <v>144</v>
      </c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</row>
    <row r="123" spans="1:17">
      <c r="B123" s="34"/>
      <c r="C123" t="s">
        <v>18</v>
      </c>
      <c r="F123" s="34"/>
      <c r="G123" t="s">
        <v>19</v>
      </c>
      <c r="J123" s="34"/>
      <c r="K123" t="s">
        <v>20</v>
      </c>
      <c r="M123" t="s">
        <v>21</v>
      </c>
    </row>
    <row r="124" spans="1:17">
      <c r="A124" s="33" t="s">
        <v>17</v>
      </c>
      <c r="B124" s="35" t="s">
        <v>14</v>
      </c>
      <c r="C124" s="33" t="s">
        <v>15</v>
      </c>
      <c r="D124" s="33" t="s">
        <v>16</v>
      </c>
      <c r="E124" s="39" t="s">
        <v>141</v>
      </c>
      <c r="F124" s="43" t="s">
        <v>126</v>
      </c>
      <c r="G124" s="33" t="s">
        <v>15</v>
      </c>
      <c r="H124" s="33" t="s">
        <v>16</v>
      </c>
      <c r="I124" s="39" t="s">
        <v>141</v>
      </c>
      <c r="J124" s="43" t="s">
        <v>126</v>
      </c>
      <c r="K124" s="39" t="s">
        <v>141</v>
      </c>
      <c r="L124" s="43" t="s">
        <v>126</v>
      </c>
      <c r="M124" s="33" t="s">
        <v>139</v>
      </c>
      <c r="N124" s="39" t="s">
        <v>22</v>
      </c>
      <c r="O124" s="39" t="s">
        <v>23</v>
      </c>
      <c r="P124" s="69" t="s">
        <v>41</v>
      </c>
      <c r="Q124" s="69" t="s">
        <v>44</v>
      </c>
    </row>
    <row r="125" spans="1:17">
      <c r="A125" s="33">
        <v>1</v>
      </c>
      <c r="B125" s="35">
        <v>1</v>
      </c>
      <c r="C125" s="33">
        <v>2</v>
      </c>
      <c r="D125" s="33">
        <v>150</v>
      </c>
      <c r="E125" s="33">
        <f>raw_block1_T0!N72</f>
        <v>160</v>
      </c>
      <c r="F125" s="35">
        <f>raw_block1_T0!O72</f>
        <v>118</v>
      </c>
      <c r="G125" s="33">
        <v>5</v>
      </c>
      <c r="H125" s="33">
        <v>150</v>
      </c>
      <c r="I125" s="33">
        <f>raw_block1_T24!K72</f>
        <v>165</v>
      </c>
      <c r="J125" s="35">
        <f>raw_block1_T24!L72</f>
        <v>187</v>
      </c>
      <c r="K125" s="38">
        <f t="shared" ref="K125:K130" si="33">LN((I125*10^G125*(1000/H125))/(E125*10^C125*(1000/D125)))</f>
        <v>6.9385269376488905</v>
      </c>
      <c r="L125" s="36">
        <f t="shared" ref="L125:L130" si="34">LN((J125*10^G125*(1000/H125))/(F125*10^C125*(1000/D125)))</f>
        <v>7.3681792713710585</v>
      </c>
      <c r="M125" s="33">
        <f t="shared" ref="M125:M130" si="35">L125/K125</f>
        <v>1.0619227016891506</v>
      </c>
      <c r="N125" s="33">
        <f>AVERAGE(M125:M127)</f>
        <v>1.0205680878064236</v>
      </c>
      <c r="O125" s="33">
        <f>STDEV(M125:M127)/SQRT(3)</f>
        <v>2.0695262563611615E-2</v>
      </c>
      <c r="P125" s="36">
        <f>AVERAGE(M125:M130)</f>
        <v>0.97812187335673284</v>
      </c>
      <c r="Q125">
        <f>STDEV(M125:M130)/SQRT(6)</f>
        <v>2.2841615367350635E-2</v>
      </c>
    </row>
    <row r="126" spans="1:17">
      <c r="A126">
        <v>1</v>
      </c>
      <c r="B126" s="34">
        <v>2</v>
      </c>
      <c r="C126" s="36">
        <v>2</v>
      </c>
      <c r="D126">
        <v>150</v>
      </c>
      <c r="E126" s="37">
        <f>raw_block1_T0!N74</f>
        <v>134</v>
      </c>
      <c r="F126" s="34">
        <f>raw_block1_T0!O74</f>
        <v>116</v>
      </c>
      <c r="G126" s="37">
        <v>5</v>
      </c>
      <c r="H126" s="37">
        <v>150</v>
      </c>
      <c r="I126" s="37">
        <f>raw_block1_T24!K74</f>
        <v>167</v>
      </c>
      <c r="J126" s="34">
        <f>raw_block1_T24!L74</f>
        <v>146</v>
      </c>
      <c r="K126" s="40">
        <f t="shared" si="33"/>
        <v>7.1279092914479811</v>
      </c>
      <c r="L126" s="36">
        <f t="shared" si="34"/>
        <v>7.1377717095841087</v>
      </c>
      <c r="M126" s="36">
        <f t="shared" si="35"/>
        <v>1.0013836340689632</v>
      </c>
    </row>
    <row r="127" spans="1:17">
      <c r="A127">
        <v>1</v>
      </c>
      <c r="B127" s="34">
        <v>3</v>
      </c>
      <c r="C127" s="36">
        <v>2</v>
      </c>
      <c r="D127">
        <v>150</v>
      </c>
      <c r="E127" s="37">
        <f>raw_block1_T0!N76</f>
        <v>138</v>
      </c>
      <c r="F127" s="34">
        <f>raw_block1_T0!O76</f>
        <v>123</v>
      </c>
      <c r="G127" s="37">
        <v>5</v>
      </c>
      <c r="H127" s="37">
        <v>150</v>
      </c>
      <c r="I127" s="37">
        <f>raw_block1_T24!K76</f>
        <v>185</v>
      </c>
      <c r="J127" s="34">
        <f>raw_block1_T24!L76</f>
        <v>163</v>
      </c>
      <c r="K127" s="40">
        <f t="shared" si="33"/>
        <v>7.200857418903257</v>
      </c>
      <c r="L127" s="36">
        <f t="shared" si="34"/>
        <v>7.1893211244164821</v>
      </c>
      <c r="M127" s="36">
        <f t="shared" si="35"/>
        <v>0.99839792766115731</v>
      </c>
    </row>
    <row r="128" spans="1:17">
      <c r="A128">
        <v>2</v>
      </c>
      <c r="B128" s="41">
        <v>1</v>
      </c>
      <c r="C128" s="37">
        <v>2</v>
      </c>
      <c r="D128" s="37">
        <v>50</v>
      </c>
      <c r="E128">
        <f>raw_block2_T0!N72</f>
        <v>50</v>
      </c>
      <c r="F128" s="34">
        <f>raw_block2_T0!O72</f>
        <v>56</v>
      </c>
      <c r="G128" s="37">
        <v>5</v>
      </c>
      <c r="H128" s="37">
        <v>150</v>
      </c>
      <c r="I128">
        <f>raw_block2_T24!K72</f>
        <v>145</v>
      </c>
      <c r="J128" s="34">
        <f>raw_block2_T24!L72</f>
        <v>124</v>
      </c>
      <c r="K128" s="36">
        <f t="shared" si="33"/>
        <v>6.8738537273064555</v>
      </c>
      <c r="L128" s="36">
        <f t="shared" si="34"/>
        <v>6.6040728651839151</v>
      </c>
      <c r="M128" s="36">
        <f t="shared" si="35"/>
        <v>0.96075260358671399</v>
      </c>
      <c r="N128" s="36">
        <f>AVERAGE(M128:M130)</f>
        <v>0.93567565890704207</v>
      </c>
      <c r="O128" s="36">
        <f>STDEV(M128:M130)/SQRT(3)</f>
        <v>1.9460779770193566E-2</v>
      </c>
    </row>
    <row r="129" spans="1:17">
      <c r="A129">
        <v>2</v>
      </c>
      <c r="B129" s="34">
        <v>2</v>
      </c>
      <c r="C129" s="37">
        <v>2</v>
      </c>
      <c r="D129" s="37">
        <v>50</v>
      </c>
      <c r="E129">
        <f>raw_block2_T0!N74</f>
        <v>50</v>
      </c>
      <c r="F129" s="34">
        <f>raw_block2_T0!O74</f>
        <v>71</v>
      </c>
      <c r="G129" s="37">
        <v>5</v>
      </c>
      <c r="H129" s="37">
        <v>150</v>
      </c>
      <c r="I129">
        <f>raw_block2_T24!K74</f>
        <v>136</v>
      </c>
      <c r="J129" s="34">
        <f>raw_block2_T24!L74</f>
        <v>96</v>
      </c>
      <c r="K129" s="36">
        <f t="shared" si="33"/>
        <v>6.8097748706219337</v>
      </c>
      <c r="L129" s="36">
        <f t="shared" si="34"/>
        <v>6.1108113047405483</v>
      </c>
      <c r="M129" s="36">
        <f t="shared" si="35"/>
        <v>0.89735878510510159</v>
      </c>
    </row>
    <row r="130" spans="1:17">
      <c r="A130">
        <v>2</v>
      </c>
      <c r="B130" s="34">
        <v>3</v>
      </c>
      <c r="C130" s="37">
        <v>2</v>
      </c>
      <c r="D130" s="37">
        <v>50</v>
      </c>
      <c r="E130">
        <f>raw_block2_T0!N76</f>
        <v>80</v>
      </c>
      <c r="F130" s="34">
        <f>raw_block2_T0!O76</f>
        <v>79</v>
      </c>
      <c r="G130" s="37">
        <v>5</v>
      </c>
      <c r="H130" s="37">
        <v>150</v>
      </c>
      <c r="I130">
        <f>raw_block2_T24!K76</f>
        <v>105</v>
      </c>
      <c r="J130" s="34">
        <f>raw_block2_T24!L76</f>
        <v>76</v>
      </c>
      <c r="K130" s="40">
        <f t="shared" si="33"/>
        <v>6.0810767057976687</v>
      </c>
      <c r="L130" s="36">
        <f t="shared" si="34"/>
        <v>5.7704284781333373</v>
      </c>
      <c r="M130" s="36">
        <f t="shared" si="35"/>
        <v>0.94891558802931053</v>
      </c>
    </row>
    <row r="133" spans="1:17">
      <c r="A133" s="70" t="s">
        <v>145</v>
      </c>
      <c r="B133" s="70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</row>
    <row r="134" spans="1:17">
      <c r="B134" s="34"/>
      <c r="C134" t="s">
        <v>18</v>
      </c>
      <c r="F134" s="34"/>
      <c r="G134" t="s">
        <v>19</v>
      </c>
      <c r="J134" s="34"/>
      <c r="K134" t="s">
        <v>20</v>
      </c>
      <c r="M134" t="s">
        <v>21</v>
      </c>
    </row>
    <row r="135" spans="1:17">
      <c r="A135" s="33" t="s">
        <v>17</v>
      </c>
      <c r="B135" s="35" t="s">
        <v>14</v>
      </c>
      <c r="C135" s="33" t="s">
        <v>15</v>
      </c>
      <c r="D135" s="33" t="s">
        <v>16</v>
      </c>
      <c r="E135" s="39" t="s">
        <v>141</v>
      </c>
      <c r="F135" s="43" t="s">
        <v>135</v>
      </c>
      <c r="G135" s="33" t="s">
        <v>15</v>
      </c>
      <c r="H135" s="33" t="s">
        <v>16</v>
      </c>
      <c r="I135" s="39" t="s">
        <v>141</v>
      </c>
      <c r="J135" s="43" t="s">
        <v>135</v>
      </c>
      <c r="K135" s="39" t="s">
        <v>141</v>
      </c>
      <c r="L135" s="43" t="s">
        <v>135</v>
      </c>
      <c r="M135" s="33" t="s">
        <v>142</v>
      </c>
      <c r="N135" s="39" t="s">
        <v>22</v>
      </c>
      <c r="O135" s="39" t="s">
        <v>23</v>
      </c>
      <c r="P135" s="69" t="s">
        <v>41</v>
      </c>
      <c r="Q135" s="69" t="s">
        <v>44</v>
      </c>
    </row>
    <row r="136" spans="1:17">
      <c r="A136" s="33">
        <v>1</v>
      </c>
      <c r="B136" s="35">
        <v>1</v>
      </c>
      <c r="C136" s="33">
        <v>2</v>
      </c>
      <c r="D136" s="33">
        <v>150</v>
      </c>
      <c r="E136" s="33">
        <f>raw_block1_T0!N78</f>
        <v>181</v>
      </c>
      <c r="F136" s="35">
        <f>raw_block1_T0!O78</f>
        <v>118</v>
      </c>
      <c r="G136" s="33">
        <v>5</v>
      </c>
      <c r="H136" s="33">
        <v>150</v>
      </c>
      <c r="I136" s="33">
        <f>raw_block1_T24!K78</f>
        <v>166</v>
      </c>
      <c r="J136" s="35">
        <f>raw_block1_T24!L78</f>
        <v>85</v>
      </c>
      <c r="K136" s="38">
        <f>LN((I125*10^G136*(1000/H136))/(E136*10^C136*(1000/D136)))</f>
        <v>6.8152037216168919</v>
      </c>
      <c r="L136" s="36">
        <f>LN((J125*10^G136*(1000/H136))/(F136*10^C136*(1000/D136)))</f>
        <v>7.3681792713710585</v>
      </c>
      <c r="M136" s="33">
        <f t="shared" ref="M136:M141" si="36">L136/K136</f>
        <v>1.081138520922009</v>
      </c>
      <c r="N136" s="33">
        <f>AVERAGE(M136:M138)</f>
        <v>1.0248930943379271</v>
      </c>
      <c r="O136" s="33">
        <f>STDEV(M136:M138)/SQRT(3)</f>
        <v>2.8337252327770054E-2</v>
      </c>
      <c r="P136" s="36">
        <f>AVERAGE(M136:M141)</f>
        <v>0.97991423452464532</v>
      </c>
      <c r="Q136">
        <f>STDEV(M136:M141)/SQRT(6)</f>
        <v>2.6076922443660059E-2</v>
      </c>
    </row>
    <row r="137" spans="1:17">
      <c r="A137">
        <v>1</v>
      </c>
      <c r="B137" s="34">
        <v>2</v>
      </c>
      <c r="C137" s="36">
        <v>2</v>
      </c>
      <c r="D137">
        <v>150</v>
      </c>
      <c r="E137" s="37">
        <f>raw_block1_T0!N80</f>
        <v>155</v>
      </c>
      <c r="F137" s="34">
        <f>raw_block1_T0!O80</f>
        <v>131</v>
      </c>
      <c r="G137" s="37">
        <v>5</v>
      </c>
      <c r="H137" s="37">
        <v>150</v>
      </c>
      <c r="I137" s="37">
        <f>raw_block1_T24!K80</f>
        <v>117</v>
      </c>
      <c r="J137" s="34">
        <f>raw_block1_T24!L80</f>
        <v>93</v>
      </c>
      <c r="K137" s="40">
        <f>LN((I137*10^G137*(1000/H137))/(E137*10^C137*(1000/D137)))</f>
        <v>6.6265040968606463</v>
      </c>
      <c r="L137" s="36">
        <f>LN((J137*10^G137*(1000/H137))/(F137*10^C137*(1000/D137)))</f>
        <v>6.565157448934241</v>
      </c>
      <c r="M137" s="36">
        <f t="shared" si="36"/>
        <v>0.99074223043860055</v>
      </c>
    </row>
    <row r="138" spans="1:17">
      <c r="A138">
        <v>1</v>
      </c>
      <c r="B138" s="34">
        <v>3</v>
      </c>
      <c r="C138" s="36">
        <v>2</v>
      </c>
      <c r="D138">
        <v>150</v>
      </c>
      <c r="E138" s="37">
        <f>raw_block1_T0!N82</f>
        <v>177</v>
      </c>
      <c r="F138" s="34">
        <f>raw_block1_T0!O82</f>
        <v>141</v>
      </c>
      <c r="G138" s="37">
        <v>5</v>
      </c>
      <c r="H138" s="37">
        <v>150</v>
      </c>
      <c r="I138" s="37">
        <f>raw_block1_T24!K82</f>
        <v>138</v>
      </c>
      <c r="J138" s="34">
        <f>raw_block1_T24!L82</f>
        <v>112</v>
      </c>
      <c r="K138" s="40">
        <f>LN((I138*10^G138*(1000/H138))/(E138*10^C138*(1000/D138)))</f>
        <v>6.6588592315655122</v>
      </c>
      <c r="L138" s="36">
        <f>LN((J138*10^G138*(1000/H138))/(F138*10^C138*(1000/D138)))</f>
        <v>6.6774942598990634</v>
      </c>
      <c r="M138" s="36">
        <f t="shared" si="36"/>
        <v>1.0027985316531718</v>
      </c>
    </row>
    <row r="139" spans="1:17">
      <c r="A139">
        <v>2</v>
      </c>
      <c r="B139" s="41">
        <v>1</v>
      </c>
      <c r="C139" s="37">
        <v>2</v>
      </c>
      <c r="D139" s="37">
        <v>50</v>
      </c>
      <c r="E139">
        <f>raw_block2_T0!N78</f>
        <v>69</v>
      </c>
      <c r="F139" s="34">
        <f>raw_block2_T0!O78</f>
        <v>54</v>
      </c>
      <c r="G139" s="37">
        <v>5</v>
      </c>
      <c r="H139" s="37">
        <v>150</v>
      </c>
      <c r="I139">
        <f>raw_block2_T24!K78</f>
        <v>107</v>
      </c>
      <c r="J139" s="34">
        <f>raw_block2_T24!L78</f>
        <v>75</v>
      </c>
      <c r="K139" s="36">
        <f>LN((I139*10^G139*(1000/H139))/(E139*10^C139*(1000/D139)))</f>
        <v>6.2478653201786747</v>
      </c>
      <c r="L139" s="36">
        <f>LN((J139*10^G139*(1000/H139))/(F139*10^C139*(1000/D139)))</f>
        <v>6.1376470572860633</v>
      </c>
      <c r="M139" s="36">
        <f t="shared" si="36"/>
        <v>0.98235905269330304</v>
      </c>
      <c r="N139" s="36">
        <f>AVERAGE(M139:M141)</f>
        <v>0.93493537471136368</v>
      </c>
      <c r="O139" s="36">
        <f>STDEV(M139:M141)/SQRT(3)</f>
        <v>2.3956872105363639E-2</v>
      </c>
    </row>
    <row r="140" spans="1:17">
      <c r="A140">
        <v>2</v>
      </c>
      <c r="B140" s="34">
        <v>2</v>
      </c>
      <c r="C140" s="37">
        <v>2</v>
      </c>
      <c r="D140" s="37">
        <v>50</v>
      </c>
      <c r="E140">
        <f>raw_block2_T0!N80</f>
        <v>71</v>
      </c>
      <c r="F140" s="34">
        <f>raw_block2_T0!O80</f>
        <v>85</v>
      </c>
      <c r="G140" s="37">
        <v>5</v>
      </c>
      <c r="H140" s="37">
        <v>150</v>
      </c>
      <c r="I140">
        <f>raw_block2_T24!K80</f>
        <v>120</v>
      </c>
      <c r="J140" s="34">
        <f>raw_block2_T24!L80</f>
        <v>85</v>
      </c>
      <c r="K140" s="36">
        <f>LN((I140*10^G140*(1000/H140))/(E140*10^C140*(1000/D140)))</f>
        <v>6.3339548560547581</v>
      </c>
      <c r="L140" s="36">
        <f>LN((J140*10^G140*(1000/H140))/(F140*10^C140*(1000/D140)))</f>
        <v>5.8091429903140277</v>
      </c>
      <c r="M140" s="36">
        <f t="shared" si="36"/>
        <v>0.91714309974295882</v>
      </c>
    </row>
    <row r="141" spans="1:17">
      <c r="A141">
        <v>2</v>
      </c>
      <c r="B141" s="34">
        <v>3</v>
      </c>
      <c r="C141" s="37">
        <v>2</v>
      </c>
      <c r="D141" s="37">
        <v>50</v>
      </c>
      <c r="E141">
        <f>raw_block2_T0!N82</f>
        <v>81</v>
      </c>
      <c r="F141" s="34">
        <f>raw_block2_T0!O82</f>
        <v>90</v>
      </c>
      <c r="G141" s="37">
        <v>5</v>
      </c>
      <c r="H141" s="37">
        <v>150</v>
      </c>
      <c r="I141">
        <f>raw_block2_T24!K82</f>
        <v>136</v>
      </c>
      <c r="J141" s="34">
        <f>raw_block2_T24!L82</f>
        <v>83</v>
      </c>
      <c r="K141" s="40">
        <f>LN((I141*10^G141*(1000/H141))/(E141*10^C141*(1000/D141)))</f>
        <v>6.3273487213776409</v>
      </c>
      <c r="L141" s="36">
        <f>LN((J141*10^G141*(1000/H141))/(F141*10^C141*(1000/D141)))</f>
        <v>5.7281739277803601</v>
      </c>
      <c r="M141" s="36">
        <f t="shared" si="36"/>
        <v>0.90530397169782928</v>
      </c>
    </row>
    <row r="144" spans="1:17">
      <c r="A144" s="111" t="s">
        <v>164</v>
      </c>
      <c r="B144" s="111"/>
      <c r="C144" s="111"/>
      <c r="D144" s="111"/>
      <c r="E144" s="111"/>
      <c r="F144" s="111"/>
      <c r="G144" s="111"/>
      <c r="H144" s="111"/>
      <c r="I144" s="111"/>
      <c r="J144" s="111"/>
      <c r="K144" s="111"/>
      <c r="L144" s="111"/>
      <c r="M144" s="111"/>
      <c r="N144" s="111"/>
      <c r="O144" s="111"/>
      <c r="P144" s="111"/>
      <c r="Q144" s="111"/>
    </row>
    <row r="145" spans="1:17">
      <c r="B145" s="34"/>
      <c r="C145" t="s">
        <v>18</v>
      </c>
      <c r="F145" s="34"/>
      <c r="G145" t="s">
        <v>19</v>
      </c>
      <c r="J145" s="34"/>
      <c r="K145" t="s">
        <v>20</v>
      </c>
      <c r="M145" t="s">
        <v>21</v>
      </c>
    </row>
    <row r="146" spans="1:17">
      <c r="A146" s="33" t="s">
        <v>17</v>
      </c>
      <c r="B146" s="35" t="s">
        <v>14</v>
      </c>
      <c r="C146" s="33" t="s">
        <v>15</v>
      </c>
      <c r="D146" s="33" t="s">
        <v>16</v>
      </c>
      <c r="E146" s="39" t="s">
        <v>141</v>
      </c>
      <c r="F146" s="43" t="s">
        <v>167</v>
      </c>
      <c r="G146" s="33" t="s">
        <v>15</v>
      </c>
      <c r="H146" s="33" t="s">
        <v>16</v>
      </c>
      <c r="I146" s="39" t="s">
        <v>141</v>
      </c>
      <c r="J146" s="43" t="s">
        <v>167</v>
      </c>
      <c r="K146" s="39" t="s">
        <v>141</v>
      </c>
      <c r="L146" s="43" t="s">
        <v>167</v>
      </c>
      <c r="M146" s="33" t="s">
        <v>168</v>
      </c>
      <c r="N146" s="39" t="s">
        <v>22</v>
      </c>
      <c r="O146" s="39" t="s">
        <v>23</v>
      </c>
      <c r="P146" s="69" t="s">
        <v>41</v>
      </c>
      <c r="Q146" s="69" t="s">
        <v>44</v>
      </c>
    </row>
    <row r="147" spans="1:17">
      <c r="A147" s="33">
        <v>3</v>
      </c>
      <c r="B147" s="35">
        <v>1</v>
      </c>
      <c r="C147" s="33">
        <v>3</v>
      </c>
      <c r="D147" s="33">
        <v>150</v>
      </c>
      <c r="E147" s="33">
        <f>raw_block3_T0!N6</f>
        <v>60</v>
      </c>
      <c r="F147" s="35">
        <f>raw_block3_T0!O6</f>
        <v>50</v>
      </c>
      <c r="G147" s="33">
        <v>5</v>
      </c>
      <c r="H147" s="33">
        <v>75</v>
      </c>
      <c r="I147" s="33">
        <f>raw_block3_T24!N6</f>
        <v>98</v>
      </c>
      <c r="J147" s="33">
        <f>raw_block3_T24!O6</f>
        <v>81</v>
      </c>
      <c r="K147" s="38">
        <f>LN((I136*10^G147*(1000/H147))/(E147*10^C147*(1000/D147)))</f>
        <v>6.3159605926824796</v>
      </c>
      <c r="L147" s="36">
        <f>LN((J136*10^G147*(1000/H147))/(F147*10^C147*(1000/D147)))</f>
        <v>5.8289456176102075</v>
      </c>
      <c r="M147" s="33">
        <f t="shared" ref="M147:M152" si="37">L147/K147</f>
        <v>0.92289138478214761</v>
      </c>
      <c r="N147" s="33">
        <f>AVERAGE(M147:M149)</f>
        <v>0.93000695174395676</v>
      </c>
      <c r="O147" s="33">
        <f>STDEV(M147:M149)/SQRT(3)</f>
        <v>3.2479432932106374E-2</v>
      </c>
      <c r="P147" s="36">
        <f>AVERAGE(M147:M152)</f>
        <v>0.91595329927110136</v>
      </c>
      <c r="Q147">
        <f>STDEV(M147:M152)/SQRT(6)</f>
        <v>1.710072535000107E-2</v>
      </c>
    </row>
    <row r="148" spans="1:17">
      <c r="A148">
        <v>3</v>
      </c>
      <c r="B148" s="34">
        <v>2</v>
      </c>
      <c r="C148" s="36">
        <v>3</v>
      </c>
      <c r="D148">
        <v>150</v>
      </c>
      <c r="E148" s="37">
        <f>raw_block3_T0!N8</f>
        <v>129</v>
      </c>
      <c r="F148" s="41">
        <f>raw_block3_T0!O8</f>
        <v>96</v>
      </c>
      <c r="G148" s="37">
        <v>5</v>
      </c>
      <c r="H148" s="37">
        <v>75</v>
      </c>
      <c r="I148" s="37">
        <f>raw_block3_T24!N8</f>
        <v>111</v>
      </c>
      <c r="J148" s="37">
        <f>raw_block3_T24!O8</f>
        <v>44</v>
      </c>
      <c r="K148" s="40">
        <f>LN((I148*10^G148*(1000/H148))/(E148*10^C148*(1000/D148)))</f>
        <v>5.1480351634986992</v>
      </c>
      <c r="L148" s="36">
        <f>LN((J148*10^G148*(1000/H148))/(F148*10^C148*(1000/D148)))</f>
        <v>4.5181588089984617</v>
      </c>
      <c r="M148" s="36">
        <f t="shared" si="37"/>
        <v>0.87764723151732282</v>
      </c>
    </row>
    <row r="149" spans="1:17">
      <c r="A149">
        <v>3</v>
      </c>
      <c r="B149" s="34">
        <v>3</v>
      </c>
      <c r="C149" s="36">
        <v>3</v>
      </c>
      <c r="D149">
        <v>150</v>
      </c>
      <c r="E149" s="37">
        <f>raw_block3_T0!N10</f>
        <v>104</v>
      </c>
      <c r="F149" s="41">
        <f>raw_block3_T0!O10</f>
        <v>82</v>
      </c>
      <c r="G149" s="37">
        <v>5</v>
      </c>
      <c r="H149" s="37">
        <v>75</v>
      </c>
      <c r="I149" s="37">
        <f>raw_block3_T24!N10</f>
        <v>87</v>
      </c>
      <c r="J149" s="37">
        <f>raw_block3_T24!O10</f>
        <v>65</v>
      </c>
      <c r="K149" s="40">
        <f>LN((I149*10^G149*(1000/H149))/(E149*10^C149*(1000/D149)))</f>
        <v>5.1198345860612475</v>
      </c>
      <c r="L149" s="36">
        <f>LN((J149*10^G149*(1000/H149))/(F149*10^C149*(1000/D149)))</f>
        <v>5.0659853891794207</v>
      </c>
      <c r="M149" s="36">
        <f t="shared" si="37"/>
        <v>0.98948223893240006</v>
      </c>
    </row>
    <row r="150" spans="1:17">
      <c r="A150">
        <v>3</v>
      </c>
      <c r="B150" s="41">
        <v>4</v>
      </c>
      <c r="C150" s="37">
        <v>3</v>
      </c>
      <c r="D150" s="37">
        <v>150</v>
      </c>
      <c r="E150">
        <f>raw_block3_T0!N12</f>
        <v>76</v>
      </c>
      <c r="F150" s="34">
        <f>raw_block3_T0!O12</f>
        <v>59</v>
      </c>
      <c r="G150" s="37">
        <v>5</v>
      </c>
      <c r="H150" s="37">
        <v>75</v>
      </c>
      <c r="I150">
        <f>raw_block3_T24!N12</f>
        <v>127</v>
      </c>
      <c r="J150" s="34">
        <f>raw_block3_T24!O12</f>
        <v>48</v>
      </c>
      <c r="K150" s="36">
        <f>LN((I150*10^G150*(1000/H150))/(E150*10^C150*(1000/D150)))</f>
        <v>5.8117711127202965</v>
      </c>
      <c r="L150" s="36">
        <f>LN((J150*10^G150*(1000/H150))/(F150*10^C150*(1000/D150)))</f>
        <v>5.0919809335502082</v>
      </c>
      <c r="M150" s="36">
        <f t="shared" si="37"/>
        <v>0.87614959962984873</v>
      </c>
      <c r="N150" s="36">
        <f>AVERAGE(M150:M152)</f>
        <v>0.90189964679824586</v>
      </c>
      <c r="O150" s="36">
        <f>STDEV(M150:M152)/SQRT(3)</f>
        <v>1.448293223286821E-2</v>
      </c>
    </row>
    <row r="151" spans="1:17">
      <c r="A151">
        <v>3</v>
      </c>
      <c r="B151" s="34">
        <v>5</v>
      </c>
      <c r="C151" s="37">
        <v>3</v>
      </c>
      <c r="D151" s="37">
        <v>150</v>
      </c>
      <c r="E151">
        <f>raw_block3_T0!N14</f>
        <v>71</v>
      </c>
      <c r="F151" s="34">
        <f>raw_block3_T0!O14</f>
        <v>56</v>
      </c>
      <c r="G151" s="37">
        <v>5</v>
      </c>
      <c r="H151" s="37">
        <v>75</v>
      </c>
      <c r="I151">
        <f>raw_block3_T24!N14</f>
        <v>108</v>
      </c>
      <c r="J151" s="34">
        <f>raw_block3_T24!O14</f>
        <v>49</v>
      </c>
      <c r="K151" s="36">
        <f>LN((I151*10^G151*(1000/H151))/(E151*10^C151*(1000/D151)))</f>
        <v>5.7177687166309408</v>
      </c>
      <c r="L151" s="36">
        <f>LN((J151*10^G151*(1000/H151))/(F151*10^C151*(1000/D151)))</f>
        <v>5.1647859739235145</v>
      </c>
      <c r="M151" s="36">
        <f t="shared" si="37"/>
        <v>0.90328696907606676</v>
      </c>
    </row>
    <row r="152" spans="1:17">
      <c r="A152">
        <v>3</v>
      </c>
      <c r="B152" s="34">
        <v>6</v>
      </c>
      <c r="C152" s="37">
        <v>3</v>
      </c>
      <c r="D152" s="37">
        <v>150</v>
      </c>
      <c r="E152">
        <f>raw_block3_T0!N16</f>
        <v>60</v>
      </c>
      <c r="F152" s="34">
        <f>raw_block3_T0!O16</f>
        <v>44</v>
      </c>
      <c r="G152" s="37">
        <v>5</v>
      </c>
      <c r="H152" s="37">
        <v>75</v>
      </c>
      <c r="I152">
        <f>raw_block3_T24!N16</f>
        <v>87</v>
      </c>
      <c r="J152">
        <f>raw_block3_T24!O16</f>
        <v>42</v>
      </c>
      <c r="K152" s="40">
        <f>LN((I152*10^G152*(1000/H152))/(E152*10^C152*(1000/D152)))</f>
        <v>5.6698809229805196</v>
      </c>
      <c r="L152" s="36">
        <f>LN((J152*10^G152*(1000/H152))/(F152*10^C152*(1000/D152)))</f>
        <v>5.2517973509131437</v>
      </c>
      <c r="M152" s="36">
        <f t="shared" si="37"/>
        <v>0.92626237168882208</v>
      </c>
    </row>
    <row r="155" spans="1:17">
      <c r="A155" s="111" t="s">
        <v>165</v>
      </c>
      <c r="B155" s="11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</row>
    <row r="156" spans="1:17">
      <c r="B156" s="34"/>
      <c r="C156" t="s">
        <v>18</v>
      </c>
      <c r="F156" s="34"/>
      <c r="G156" t="s">
        <v>19</v>
      </c>
      <c r="J156" s="34"/>
      <c r="K156" t="s">
        <v>20</v>
      </c>
      <c r="M156" t="s">
        <v>21</v>
      </c>
    </row>
    <row r="157" spans="1:17">
      <c r="A157" s="33" t="s">
        <v>17</v>
      </c>
      <c r="B157" s="35" t="s">
        <v>14</v>
      </c>
      <c r="C157" s="33" t="s">
        <v>15</v>
      </c>
      <c r="D157" s="33" t="s">
        <v>16</v>
      </c>
      <c r="E157" s="39" t="s">
        <v>141</v>
      </c>
      <c r="F157" s="43" t="s">
        <v>169</v>
      </c>
      <c r="G157" s="33" t="s">
        <v>15</v>
      </c>
      <c r="H157" s="33" t="s">
        <v>16</v>
      </c>
      <c r="I157" s="39" t="s">
        <v>141</v>
      </c>
      <c r="J157" s="43" t="s">
        <v>169</v>
      </c>
      <c r="K157" s="39" t="s">
        <v>141</v>
      </c>
      <c r="L157" s="43" t="s">
        <v>169</v>
      </c>
      <c r="M157" s="33" t="s">
        <v>170</v>
      </c>
      <c r="N157" s="39" t="s">
        <v>22</v>
      </c>
      <c r="O157" s="39" t="s">
        <v>23</v>
      </c>
      <c r="P157" s="69" t="s">
        <v>41</v>
      </c>
      <c r="Q157" s="69" t="s">
        <v>44</v>
      </c>
    </row>
    <row r="158" spans="1:17">
      <c r="A158" s="33">
        <v>3</v>
      </c>
      <c r="B158" s="35">
        <v>1</v>
      </c>
      <c r="C158" s="33">
        <v>3</v>
      </c>
      <c r="D158" s="33">
        <v>150</v>
      </c>
      <c r="E158" s="33">
        <f>raw_block3_T0!N18</f>
        <v>77</v>
      </c>
      <c r="F158" s="35">
        <f>raw_block3_T0!O18</f>
        <v>70</v>
      </c>
      <c r="G158" s="33">
        <v>5</v>
      </c>
      <c r="H158" s="33">
        <v>75</v>
      </c>
      <c r="I158" s="33">
        <f>raw_block3_T24!N18</f>
        <v>90</v>
      </c>
      <c r="J158" s="35">
        <f>raw_block3_T24!O18</f>
        <v>41</v>
      </c>
      <c r="K158" s="33">
        <f>LN((I147*10^G158*(1000/H158))/(E158*10^C158*(1000/D158)))</f>
        <v>5.5394794233649245</v>
      </c>
      <c r="L158" s="36">
        <f>LN((J147*10^G158*(1000/H158))/(F158*10^C158*(1000/D158)))</f>
        <v>5.4442712791711161</v>
      </c>
      <c r="M158" s="33">
        <f t="shared" ref="M158:M163" si="38">L158/K158</f>
        <v>0.98281279937745947</v>
      </c>
      <c r="N158" s="33">
        <f>AVERAGE(M158:M160)</f>
        <v>0.90522300054302052</v>
      </c>
      <c r="O158" s="33">
        <f>STDEV(M158:M160)/SQRT(3)</f>
        <v>3.9845484072566495E-2</v>
      </c>
      <c r="P158" s="36">
        <f>AVERAGE(M158:M163)</f>
        <v>0.87755477173065144</v>
      </c>
      <c r="Q158">
        <f>STDEV(M158:M163)/SQRT(6)</f>
        <v>2.4901235916075681E-2</v>
      </c>
    </row>
    <row r="159" spans="1:17">
      <c r="A159">
        <v>3</v>
      </c>
      <c r="B159" s="34">
        <v>2</v>
      </c>
      <c r="C159" s="36">
        <v>3</v>
      </c>
      <c r="D159">
        <v>150</v>
      </c>
      <c r="E159" s="37">
        <f>raw_block3_T0!N20</f>
        <v>69</v>
      </c>
      <c r="F159" s="41">
        <f>raw_block3_T0!O20</f>
        <v>59</v>
      </c>
      <c r="G159" s="37">
        <v>5</v>
      </c>
      <c r="H159" s="37">
        <v>75</v>
      </c>
      <c r="I159" s="37">
        <f>raw_block3_T24!N20</f>
        <v>103</v>
      </c>
      <c r="J159" s="41">
        <f>raw_block3_T24!O20</f>
        <v>45</v>
      </c>
      <c r="K159" s="36">
        <f>LN((I159*10^G159*(1000/H159))/(E159*10^C159*(1000/D159)))</f>
        <v>5.6989398501804134</v>
      </c>
      <c r="L159" s="36">
        <f>LN((J159*10^G159*(1000/H159))/(F159*10^C159*(1000/D159)))</f>
        <v>5.0274424124126371</v>
      </c>
      <c r="M159" s="36">
        <f t="shared" si="38"/>
        <v>0.88217151691002349</v>
      </c>
    </row>
    <row r="160" spans="1:17">
      <c r="A160">
        <v>3</v>
      </c>
      <c r="B160" s="34">
        <v>3</v>
      </c>
      <c r="C160" s="36">
        <v>3</v>
      </c>
      <c r="D160">
        <v>150</v>
      </c>
      <c r="E160" s="37">
        <f>raw_block3_T0!N22</f>
        <v>58</v>
      </c>
      <c r="F160" s="41">
        <f>raw_block3_T0!O22</f>
        <v>47</v>
      </c>
      <c r="G160" s="37">
        <v>5</v>
      </c>
      <c r="H160" s="37">
        <v>75</v>
      </c>
      <c r="I160" s="37">
        <f>raw_block3_T24!N22</f>
        <v>97</v>
      </c>
      <c r="J160" s="41">
        <f>raw_block3_T24!O22</f>
        <v>33</v>
      </c>
      <c r="K160" s="36">
        <f>LN((I160*10^G160*(1000/H160))/(E160*10^C160*(1000/D160)))</f>
        <v>5.812585334505</v>
      </c>
      <c r="L160" s="36">
        <f>LN((J160*10^G160*(1000/H160))/(F160*10^C160*(1000/D160)))</f>
        <v>4.9446773263044586</v>
      </c>
      <c r="M160" s="36">
        <f t="shared" si="38"/>
        <v>0.85068468534157826</v>
      </c>
    </row>
    <row r="161" spans="1:17">
      <c r="A161">
        <v>3</v>
      </c>
      <c r="B161" s="41">
        <v>4</v>
      </c>
      <c r="C161" s="37">
        <v>3</v>
      </c>
      <c r="D161">
        <v>150</v>
      </c>
      <c r="E161">
        <f>raw_block3_T0!N24</f>
        <v>46</v>
      </c>
      <c r="F161" s="34">
        <f>raw_block3_T0!O24</f>
        <v>40</v>
      </c>
      <c r="G161" s="37">
        <v>5</v>
      </c>
      <c r="H161" s="37">
        <v>75</v>
      </c>
      <c r="I161">
        <f>raw_block3_T24!N24</f>
        <v>88</v>
      </c>
      <c r="J161" s="34">
        <f>raw_block3_T24!O24</f>
        <v>24</v>
      </c>
      <c r="K161" s="36">
        <f>LN((I161*10^G161*(1000/H161))/(E161*10^C161*(1000/D161)))</f>
        <v>5.9470127845371481</v>
      </c>
      <c r="L161" s="36">
        <f>LN((J161*10^G161*(1000/H161))/(F161*10^C161*(1000/D161)))</f>
        <v>4.7874917427820458</v>
      </c>
      <c r="M161" s="36">
        <f t="shared" si="38"/>
        <v>0.80502462601560609</v>
      </c>
      <c r="N161" s="36">
        <f>AVERAGE(M161:M163)</f>
        <v>0.84988654291828281</v>
      </c>
      <c r="O161" s="36">
        <f>STDEV(M161:M163)/SQRT(3)</f>
        <v>2.7334305627718773E-2</v>
      </c>
    </row>
    <row r="162" spans="1:17">
      <c r="A162">
        <v>3</v>
      </c>
      <c r="B162" s="34">
        <v>5</v>
      </c>
      <c r="C162" s="37">
        <v>3</v>
      </c>
      <c r="D162">
        <v>150</v>
      </c>
      <c r="E162">
        <f>raw_block3_T0!N26</f>
        <v>87</v>
      </c>
      <c r="F162" s="34">
        <f>raw_block3_T0!O26</f>
        <v>68</v>
      </c>
      <c r="G162" s="37">
        <v>5</v>
      </c>
      <c r="H162" s="37">
        <v>75</v>
      </c>
      <c r="I162">
        <f>raw_block3_T24!N26</f>
        <v>80</v>
      </c>
      <c r="J162" s="34">
        <f>raw_block3_T24!O26</f>
        <v>37</v>
      </c>
      <c r="K162" s="36">
        <f>LN((I162*10^G162*(1000/H162))/(E162*10^C162*(1000/D162)))</f>
        <v>5.2144358825673347</v>
      </c>
      <c r="L162" s="36">
        <f>LN((J162*10^G162*(1000/H162))/(F162*10^C162*(1000/D162)))</f>
        <v>4.6897275740161541</v>
      </c>
      <c r="M162" s="36">
        <f t="shared" si="38"/>
        <v>0.89937390728969135</v>
      </c>
    </row>
    <row r="163" spans="1:17">
      <c r="A163">
        <v>3</v>
      </c>
      <c r="B163" s="34">
        <v>6</v>
      </c>
      <c r="C163" s="37">
        <v>3</v>
      </c>
      <c r="D163">
        <v>150</v>
      </c>
      <c r="E163">
        <f>raw_block3_T0!N28</f>
        <v>81</v>
      </c>
      <c r="F163" s="34">
        <f>raw_block3_T0!O28</f>
        <v>68</v>
      </c>
      <c r="G163" s="37">
        <v>5</v>
      </c>
      <c r="H163" s="37">
        <v>75</v>
      </c>
      <c r="I163">
        <f>raw_block3_T24!N28</f>
        <v>104</v>
      </c>
      <c r="J163" s="34">
        <f>raw_block3_T24!O28</f>
        <v>37</v>
      </c>
      <c r="K163" s="36">
        <f>LN((I163*10^G163*(1000/H163))/(E163*10^C163*(1000/D163)))</f>
        <v>5.5482591110169706</v>
      </c>
      <c r="L163" s="36">
        <f>LN((J163*10^G163*(1000/H163))/(F163*10^C163*(1000/D163)))</f>
        <v>4.6897275740161541</v>
      </c>
      <c r="M163" s="36">
        <f t="shared" si="38"/>
        <v>0.84526109544955053</v>
      </c>
    </row>
    <row r="166" spans="1:17">
      <c r="A166" s="111" t="s">
        <v>166</v>
      </c>
      <c r="B166" s="111"/>
      <c r="C166" s="111"/>
      <c r="D166" s="111"/>
      <c r="E166" s="111"/>
      <c r="F166" s="111"/>
      <c r="G166" s="111"/>
      <c r="H166" s="111"/>
      <c r="I166" s="111"/>
      <c r="J166" s="111"/>
      <c r="K166" s="111"/>
      <c r="L166" s="111"/>
      <c r="M166" s="111"/>
      <c r="N166" s="111"/>
      <c r="O166" s="111"/>
      <c r="P166" s="111"/>
      <c r="Q166" s="111"/>
    </row>
    <row r="167" spans="1:17">
      <c r="B167" s="34"/>
      <c r="C167" t="s">
        <v>18</v>
      </c>
      <c r="F167" s="34"/>
      <c r="G167" t="s">
        <v>19</v>
      </c>
      <c r="J167" s="34"/>
      <c r="K167" t="s">
        <v>20</v>
      </c>
      <c r="M167" t="s">
        <v>21</v>
      </c>
    </row>
    <row r="168" spans="1:17">
      <c r="A168" s="33" t="s">
        <v>17</v>
      </c>
      <c r="B168" s="35" t="s">
        <v>14</v>
      </c>
      <c r="C168" s="33" t="s">
        <v>15</v>
      </c>
      <c r="D168" s="33" t="s">
        <v>16</v>
      </c>
      <c r="E168" s="39" t="s">
        <v>141</v>
      </c>
      <c r="F168" s="43" t="s">
        <v>171</v>
      </c>
      <c r="G168" s="33" t="s">
        <v>15</v>
      </c>
      <c r="H168" s="33" t="s">
        <v>16</v>
      </c>
      <c r="I168" s="39" t="s">
        <v>141</v>
      </c>
      <c r="J168" s="43" t="s">
        <v>171</v>
      </c>
      <c r="K168" s="39" t="s">
        <v>141</v>
      </c>
      <c r="L168" s="43" t="s">
        <v>171</v>
      </c>
      <c r="M168" s="33" t="s">
        <v>172</v>
      </c>
      <c r="N168" s="39" t="s">
        <v>22</v>
      </c>
      <c r="O168" s="39" t="s">
        <v>23</v>
      </c>
      <c r="P168" s="69" t="s">
        <v>41</v>
      </c>
      <c r="Q168" s="69" t="s">
        <v>44</v>
      </c>
    </row>
    <row r="169" spans="1:17">
      <c r="A169" s="33">
        <v>3</v>
      </c>
      <c r="B169" s="35">
        <v>1</v>
      </c>
      <c r="C169" s="33">
        <v>3</v>
      </c>
      <c r="D169" s="33">
        <v>150</v>
      </c>
      <c r="E169" s="33">
        <f>raw_block3_T0!N30</f>
        <v>41</v>
      </c>
      <c r="F169" s="35">
        <f>raw_block3_T0!O30</f>
        <v>39</v>
      </c>
      <c r="G169" s="33">
        <v>5</v>
      </c>
      <c r="H169" s="33">
        <v>75</v>
      </c>
      <c r="I169" s="33">
        <f>raw_block3_T24!N30</f>
        <v>61</v>
      </c>
      <c r="J169" s="35">
        <f>raw_block3_T24!O30</f>
        <v>46</v>
      </c>
      <c r="K169" s="33">
        <f>LN((I158*10^G169*(1000/H169))/(E169*10^C169*(1000/D169)))</f>
        <v>6.0845549701739934</v>
      </c>
      <c r="L169" s="36">
        <f>LN((J158*10^G169*(1000/H169))/(F169*10^C169*(1000/D169)))</f>
        <v>5.348327787122698</v>
      </c>
      <c r="M169" s="33">
        <f t="shared" ref="M169:M174" si="39">L169/K169</f>
        <v>0.8790006521988506</v>
      </c>
      <c r="N169" s="33">
        <f>AVERAGE(M169:M171)</f>
        <v>0.84434265928376517</v>
      </c>
      <c r="O169" s="33">
        <f>STDEV(M169:M171)/SQRT(3)</f>
        <v>3.595983371957092E-2</v>
      </c>
      <c r="P169" s="36">
        <f>AVERAGE(M169:M174)</f>
        <v>0.86327457914718109</v>
      </c>
      <c r="Q169">
        <f>STDEV(M169:M174)/SQRT(6)</f>
        <v>1.9999529577208724E-2</v>
      </c>
    </row>
    <row r="170" spans="1:17">
      <c r="A170">
        <v>3</v>
      </c>
      <c r="B170" s="34">
        <v>2</v>
      </c>
      <c r="C170" s="36">
        <v>3</v>
      </c>
      <c r="D170">
        <v>150</v>
      </c>
      <c r="E170" s="37">
        <f>raw_block3_T0!N32</f>
        <v>77</v>
      </c>
      <c r="F170" s="41">
        <f>raw_block3_T0!O32</f>
        <v>74</v>
      </c>
      <c r="G170" s="37">
        <v>5</v>
      </c>
      <c r="H170" s="37">
        <v>75</v>
      </c>
      <c r="I170" s="37">
        <f>raw_block3_T24!N32</f>
        <v>90</v>
      </c>
      <c r="J170" s="41">
        <f>raw_block3_T24!O32</f>
        <v>25</v>
      </c>
      <c r="K170" s="36">
        <f>LN((I170*10^G170*(1000/H170))/(E170*10^C170*(1000/D170)))</f>
        <v>5.4543216150246181</v>
      </c>
      <c r="L170" s="36">
        <f>LN((J170*10^G170*(1000/H170))/(F170*10^C170*(1000/D170)))</f>
        <v>4.213128098212068</v>
      </c>
      <c r="M170" s="36">
        <f t="shared" si="39"/>
        <v>0.77243851675458119</v>
      </c>
    </row>
    <row r="171" spans="1:17">
      <c r="A171">
        <v>3</v>
      </c>
      <c r="B171" s="34">
        <v>3</v>
      </c>
      <c r="C171" s="36">
        <v>3</v>
      </c>
      <c r="D171">
        <v>150</v>
      </c>
      <c r="E171" s="37">
        <f>raw_block3_T0!N34</f>
        <v>54</v>
      </c>
      <c r="F171" s="41">
        <f>raw_block3_T0!O34</f>
        <v>48</v>
      </c>
      <c r="G171" s="37">
        <v>5</v>
      </c>
      <c r="H171" s="37">
        <v>75</v>
      </c>
      <c r="I171" s="37">
        <f>raw_block3_T24!N34</f>
        <v>67</v>
      </c>
      <c r="J171" s="41">
        <f>raw_block3_T24!O34</f>
        <v>31</v>
      </c>
      <c r="K171" s="36">
        <f>LN((I171*10^G171*(1000/H171))/(E171*10^C171*(1000/D171)))</f>
        <v>5.5140259393747284</v>
      </c>
      <c r="L171" s="36">
        <f>LN((J171*10^G171*(1000/H171))/(F171*10^C171*(1000/D171)))</f>
        <v>4.8611035601252919</v>
      </c>
      <c r="M171" s="36">
        <f t="shared" si="39"/>
        <v>0.88158880889786384</v>
      </c>
    </row>
    <row r="172" spans="1:17">
      <c r="A172">
        <v>3</v>
      </c>
      <c r="B172" s="41">
        <v>4</v>
      </c>
      <c r="C172" s="37">
        <v>3</v>
      </c>
      <c r="D172">
        <v>150</v>
      </c>
      <c r="E172">
        <f>raw_block3_T0!N36</f>
        <v>72</v>
      </c>
      <c r="F172" s="34">
        <f>raw_block3_T0!O36</f>
        <v>64</v>
      </c>
      <c r="G172" s="37">
        <v>5</v>
      </c>
      <c r="H172" s="37">
        <v>75</v>
      </c>
      <c r="I172">
        <f>raw_block3_T24!N36</f>
        <v>54</v>
      </c>
      <c r="J172" s="34">
        <f>raw_block3_T24!O36</f>
        <v>27</v>
      </c>
      <c r="K172" s="36">
        <f>LN((I172*10^G172*(1000/H172))/(E172*10^C172*(1000/D172)))</f>
        <v>5.0106352940962555</v>
      </c>
      <c r="L172" s="36">
        <f>LN((J172*10^G172*(1000/H172))/(F172*10^C172*(1000/D172)))</f>
        <v>4.4352711491926939</v>
      </c>
      <c r="M172" s="36">
        <f t="shared" si="39"/>
        <v>0.88517141816697775</v>
      </c>
      <c r="N172" s="36">
        <f>AVERAGE(M172:M174)</f>
        <v>0.882206499010597</v>
      </c>
      <c r="O172" s="36">
        <f>STDEV(M172:M174)/SQRT(3)</f>
        <v>1.866490518846102E-2</v>
      </c>
    </row>
    <row r="173" spans="1:17">
      <c r="A173">
        <v>3</v>
      </c>
      <c r="B173" s="34">
        <v>5</v>
      </c>
      <c r="C173" s="37">
        <v>3</v>
      </c>
      <c r="D173">
        <v>150</v>
      </c>
      <c r="E173">
        <f>raw_block3_T0!N38</f>
        <v>64</v>
      </c>
      <c r="F173" s="34">
        <f>raw_block3_T0!O38</f>
        <v>59</v>
      </c>
      <c r="G173" s="37">
        <v>5</v>
      </c>
      <c r="H173" s="37">
        <v>75</v>
      </c>
      <c r="I173">
        <f>raw_block3_T24!N38</f>
        <v>36</v>
      </c>
      <c r="J173" s="34">
        <f>raw_block3_T24!O38</f>
        <v>22</v>
      </c>
      <c r="K173" s="36">
        <f>LN((I173*10^G173*(1000/H173))/(E173*10^C173*(1000/D173)))</f>
        <v>4.7229532216444747</v>
      </c>
      <c r="L173" s="36">
        <f>LN((J173*10^G173*(1000/H173))/(F173*10^C173*(1000/D173)))</f>
        <v>4.3118223760006327</v>
      </c>
      <c r="M173" s="36">
        <f t="shared" si="39"/>
        <v>0.91295047264925244</v>
      </c>
    </row>
    <row r="174" spans="1:17">
      <c r="A174">
        <v>3</v>
      </c>
      <c r="B174" s="34">
        <v>6</v>
      </c>
      <c r="C174" s="37">
        <v>3</v>
      </c>
      <c r="D174">
        <v>150</v>
      </c>
      <c r="E174">
        <f>raw_block3_T0!N40</f>
        <v>93</v>
      </c>
      <c r="F174" s="34">
        <f>raw_block3_T0!O40</f>
        <v>91</v>
      </c>
      <c r="G174" s="37">
        <v>5</v>
      </c>
      <c r="H174" s="37">
        <v>75</v>
      </c>
      <c r="I174">
        <f>raw_block3_T24!N40</f>
        <v>99</v>
      </c>
      <c r="J174" s="34">
        <f>raw_block3_T24!O40</f>
        <v>43</v>
      </c>
      <c r="K174" s="36">
        <f>LN((I174*10^G174*(1000/H174))/(E174*10^C174*(1000/D174)))</f>
        <v>5.3608377235293707</v>
      </c>
      <c r="L174" s="36">
        <f>LN((J174*10^G174*(1000/H174))/(F174*10^C174*(1000/D174)))</f>
        <v>4.5486579757247494</v>
      </c>
      <c r="M174" s="36">
        <f t="shared" si="39"/>
        <v>0.84849760621556114</v>
      </c>
    </row>
  </sheetData>
  <mergeCells count="3">
    <mergeCell ref="S37:Y37"/>
    <mergeCell ref="S42:Y42"/>
    <mergeCell ref="S48:Y48"/>
  </mergeCells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raw_block1_T0</vt:lpstr>
      <vt:lpstr>raw_block2_T0</vt:lpstr>
      <vt:lpstr>raw_block3_T0</vt:lpstr>
      <vt:lpstr>raw_block1_T24</vt:lpstr>
      <vt:lpstr>raw_block2_T24</vt:lpstr>
      <vt:lpstr>raw_block3_T24</vt:lpstr>
      <vt:lpstr>raw_block3_T24_GA</vt:lpstr>
      <vt:lpstr>fitness_calcs</vt:lpstr>
      <vt:lpstr>raw_block2_T0!Print_Titles</vt:lpstr>
      <vt:lpstr>raw_block2_T24!Print_Titles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jenna.gallie@gmail.com</cp:lastModifiedBy>
  <cp:lastPrinted>2019-11-07T11:06:35Z</cp:lastPrinted>
  <dcterms:created xsi:type="dcterms:W3CDTF">2019-10-28T14:32:47Z</dcterms:created>
  <dcterms:modified xsi:type="dcterms:W3CDTF">2020-06-30T11:50:18Z</dcterms:modified>
</cp:coreProperties>
</file>