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gallie/Desktop/manuscripts/2020_tRNA_birth/elife/revision_01sep2020/supplement/"/>
    </mc:Choice>
  </mc:AlternateContent>
  <xr:revisionPtr revIDLastSave="0" documentId="13_ncr:1_{EAD446C2-61E7-D647-BB87-01DFDF97C924}" xr6:coauthVersionLast="36" xr6:coauthVersionMax="36" xr10:uidLastSave="{00000000-0000-0000-0000-000000000000}"/>
  <bookViews>
    <workbookView xWindow="16400" yWindow="2920" windowWidth="25600" windowHeight="16060" xr2:uid="{00000000-000D-0000-FFFF-FFFF00000000}"/>
  </bookViews>
  <sheets>
    <sheet name="summary" sheetId="1" r:id="rId1"/>
    <sheet name="SBW25" sheetId="2" r:id="rId2"/>
    <sheet name="delserCGA_1" sheetId="3" r:id="rId3"/>
    <sheet name="delserCGA_2" sheetId="4" r:id="rId4"/>
    <sheet name="W1-L" sheetId="5" r:id="rId5"/>
    <sheet name="M1-L" sheetId="6" r:id="rId6"/>
    <sheet name="M2-L" sheetId="8" r:id="rId7"/>
    <sheet name="M2-Lop" sheetId="7" r:id="rId8"/>
    <sheet name="M3-L" sheetId="9" r:id="rId9"/>
    <sheet name="M4-L" sheetId="10" r:id="rId10"/>
    <sheet name="unused_read_summary" sheetId="11" r:id="rId1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K32" i="1"/>
  <c r="J32" i="1"/>
  <c r="H32" i="1"/>
  <c r="G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Q37" i="3" l="1"/>
  <c r="R43" i="3" l="1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F7" i="11"/>
  <c r="E7" i="11"/>
  <c r="D7" i="11"/>
  <c r="F28" i="11"/>
  <c r="E28" i="11"/>
  <c r="D28" i="11"/>
  <c r="F25" i="11"/>
  <c r="E25" i="11"/>
  <c r="D25" i="11"/>
  <c r="F22" i="11"/>
  <c r="E22" i="11"/>
  <c r="D22" i="11"/>
  <c r="F19" i="11"/>
  <c r="E19" i="11"/>
  <c r="D19" i="11"/>
  <c r="F16" i="11"/>
  <c r="E16" i="11"/>
  <c r="D16" i="11"/>
  <c r="F13" i="11"/>
  <c r="E13" i="11"/>
  <c r="D13" i="11"/>
  <c r="F10" i="11"/>
  <c r="E10" i="11"/>
  <c r="D10" i="11"/>
  <c r="F4" i="11"/>
  <c r="E4" i="11"/>
  <c r="D4" i="11"/>
  <c r="F6" i="11"/>
  <c r="E6" i="11"/>
  <c r="D6" i="11"/>
  <c r="F27" i="11"/>
  <c r="E27" i="11"/>
  <c r="D27" i="11"/>
  <c r="F24" i="11"/>
  <c r="E24" i="11"/>
  <c r="D24" i="11"/>
  <c r="F21" i="11"/>
  <c r="E21" i="11"/>
  <c r="D21" i="11"/>
  <c r="F18" i="11"/>
  <c r="E18" i="11"/>
  <c r="D18" i="11"/>
  <c r="F15" i="11"/>
  <c r="E15" i="11"/>
  <c r="D15" i="11"/>
  <c r="F12" i="11"/>
  <c r="E12" i="11"/>
  <c r="D12" i="11"/>
  <c r="F9" i="11"/>
  <c r="E9" i="11"/>
  <c r="D9" i="11"/>
  <c r="F3" i="11"/>
  <c r="E3" i="11"/>
  <c r="D3" i="11"/>
  <c r="F5" i="11"/>
  <c r="E5" i="11"/>
  <c r="D5" i="11"/>
  <c r="F26" i="11"/>
  <c r="E26" i="11"/>
  <c r="D26" i="11"/>
  <c r="F23" i="11"/>
  <c r="E23" i="11"/>
  <c r="D23" i="11"/>
  <c r="F20" i="11"/>
  <c r="E20" i="11"/>
  <c r="D20" i="11"/>
  <c r="F17" i="11"/>
  <c r="E17" i="11"/>
  <c r="D17" i="11"/>
  <c r="F14" i="11"/>
  <c r="E14" i="11"/>
  <c r="D14" i="11"/>
  <c r="F11" i="11"/>
  <c r="E11" i="11"/>
  <c r="D11" i="11"/>
  <c r="F8" i="11"/>
  <c r="E8" i="11"/>
  <c r="D8" i="11"/>
  <c r="F2" i="11"/>
  <c r="E2" i="11"/>
  <c r="D2" i="11"/>
  <c r="I43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4" i="10"/>
  <c r="I35" i="10"/>
  <c r="I36" i="10"/>
  <c r="I37" i="10"/>
  <c r="I38" i="10"/>
  <c r="I39" i="10"/>
  <c r="I40" i="10"/>
  <c r="I41" i="10"/>
  <c r="I42" i="10"/>
  <c r="I44" i="10"/>
  <c r="P40" i="10"/>
  <c r="P24" i="10"/>
  <c r="P21" i="10"/>
  <c r="P8" i="10"/>
  <c r="P5" i="10"/>
  <c r="G43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4" i="10"/>
  <c r="G35" i="10"/>
  <c r="G36" i="10"/>
  <c r="G37" i="10"/>
  <c r="G38" i="10"/>
  <c r="G39" i="10"/>
  <c r="G40" i="10"/>
  <c r="G41" i="10"/>
  <c r="G42" i="10"/>
  <c r="H43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4" i="9"/>
  <c r="H35" i="9"/>
  <c r="H36" i="9"/>
  <c r="H37" i="9"/>
  <c r="H38" i="9"/>
  <c r="H39" i="9"/>
  <c r="H40" i="9"/>
  <c r="H41" i="9"/>
  <c r="H42" i="9"/>
  <c r="H43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4" i="8"/>
  <c r="H35" i="8"/>
  <c r="H36" i="8"/>
  <c r="H37" i="8"/>
  <c r="H38" i="8"/>
  <c r="H39" i="8"/>
  <c r="H40" i="8"/>
  <c r="H41" i="8"/>
  <c r="H42" i="8"/>
  <c r="I43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4" i="7"/>
  <c r="I35" i="7"/>
  <c r="I36" i="7"/>
  <c r="I37" i="7"/>
  <c r="I38" i="7"/>
  <c r="I39" i="7"/>
  <c r="I40" i="7"/>
  <c r="I41" i="7"/>
  <c r="I42" i="7"/>
  <c r="H43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4" i="7"/>
  <c r="H35" i="7"/>
  <c r="H36" i="7"/>
  <c r="H37" i="7"/>
  <c r="H38" i="7"/>
  <c r="H39" i="7"/>
  <c r="H40" i="7"/>
  <c r="H41" i="7"/>
  <c r="H42" i="7"/>
  <c r="H43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4" i="6"/>
  <c r="H35" i="6"/>
  <c r="H36" i="6"/>
  <c r="H37" i="6"/>
  <c r="H38" i="6"/>
  <c r="H39" i="6"/>
  <c r="H40" i="6"/>
  <c r="H41" i="6"/>
  <c r="H42" i="6"/>
  <c r="I43" i="4"/>
  <c r="I42" i="4"/>
  <c r="I41" i="4"/>
  <c r="I40" i="4"/>
  <c r="I39" i="4"/>
  <c r="I38" i="4"/>
  <c r="I37" i="4"/>
  <c r="I36" i="4"/>
  <c r="I35" i="4"/>
  <c r="I34" i="4"/>
  <c r="I33" i="4"/>
  <c r="G43" i="4"/>
  <c r="G42" i="4"/>
  <c r="G41" i="4"/>
  <c r="G40" i="4"/>
  <c r="G39" i="4"/>
  <c r="G38" i="4"/>
  <c r="G37" i="4"/>
  <c r="G36" i="4"/>
  <c r="G35" i="4"/>
  <c r="G34" i="4"/>
  <c r="G33" i="4"/>
  <c r="G43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4" i="3"/>
  <c r="G35" i="3"/>
  <c r="G36" i="3"/>
  <c r="G37" i="3"/>
  <c r="G38" i="3"/>
  <c r="G39" i="3"/>
  <c r="G40" i="3"/>
  <c r="G41" i="3"/>
  <c r="G42" i="3"/>
  <c r="L44" i="10"/>
  <c r="H43" i="10"/>
  <c r="H42" i="10"/>
  <c r="H41" i="10"/>
  <c r="H40" i="10"/>
  <c r="H39" i="10"/>
  <c r="H38" i="10"/>
  <c r="M37" i="10"/>
  <c r="H37" i="10"/>
  <c r="H36" i="10"/>
  <c r="H35" i="10"/>
  <c r="H34" i="10"/>
  <c r="H33" i="10"/>
  <c r="M32" i="10"/>
  <c r="H32" i="10"/>
  <c r="H31" i="10"/>
  <c r="M30" i="10"/>
  <c r="H30" i="10"/>
  <c r="H29" i="10"/>
  <c r="M28" i="10"/>
  <c r="H28" i="10"/>
  <c r="H27" i="10"/>
  <c r="M26" i="10"/>
  <c r="H26" i="10"/>
  <c r="H25" i="10"/>
  <c r="M24" i="10"/>
  <c r="H24" i="10"/>
  <c r="H23" i="10"/>
  <c r="M22" i="10"/>
  <c r="H22" i="10"/>
  <c r="H21" i="10"/>
  <c r="M20" i="10"/>
  <c r="H20" i="10"/>
  <c r="H19" i="10"/>
  <c r="M18" i="10"/>
  <c r="H18" i="10"/>
  <c r="H17" i="10"/>
  <c r="M16" i="10"/>
  <c r="H16" i="10"/>
  <c r="H15" i="10"/>
  <c r="M14" i="10"/>
  <c r="H14" i="10"/>
  <c r="H13" i="10"/>
  <c r="M12" i="10"/>
  <c r="H12" i="10"/>
  <c r="H11" i="10"/>
  <c r="M10" i="10"/>
  <c r="H10" i="10"/>
  <c r="H9" i="10"/>
  <c r="M8" i="10"/>
  <c r="H8" i="10"/>
  <c r="H7" i="10"/>
  <c r="M6" i="10"/>
  <c r="H6" i="10"/>
  <c r="H5" i="10"/>
  <c r="L44" i="9"/>
  <c r="M43" i="9"/>
  <c r="I43" i="9"/>
  <c r="G43" i="9"/>
  <c r="I42" i="9"/>
  <c r="G42" i="9"/>
  <c r="I41" i="9"/>
  <c r="G41" i="9"/>
  <c r="I40" i="9"/>
  <c r="G40" i="9"/>
  <c r="I39" i="9"/>
  <c r="G39" i="9"/>
  <c r="I38" i="9"/>
  <c r="G38" i="9"/>
  <c r="I37" i="9"/>
  <c r="G37" i="9"/>
  <c r="I36" i="9"/>
  <c r="G36" i="9"/>
  <c r="I35" i="9"/>
  <c r="G35" i="9"/>
  <c r="I34" i="9"/>
  <c r="G34" i="9"/>
  <c r="I33" i="9"/>
  <c r="G33" i="9"/>
  <c r="I32" i="9"/>
  <c r="G32" i="9"/>
  <c r="I31" i="9"/>
  <c r="G31" i="9"/>
  <c r="I30" i="9"/>
  <c r="G30" i="9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G19" i="9"/>
  <c r="I18" i="9"/>
  <c r="G18" i="9"/>
  <c r="I17" i="9"/>
  <c r="G17" i="9"/>
  <c r="I16" i="9"/>
  <c r="G16" i="9"/>
  <c r="I15" i="9"/>
  <c r="G15" i="9"/>
  <c r="I14" i="9"/>
  <c r="G14" i="9"/>
  <c r="I13" i="9"/>
  <c r="G13" i="9"/>
  <c r="I12" i="9"/>
  <c r="G12" i="9"/>
  <c r="I11" i="9"/>
  <c r="G11" i="9"/>
  <c r="I10" i="9"/>
  <c r="G10" i="9"/>
  <c r="I9" i="9"/>
  <c r="G9" i="9"/>
  <c r="I8" i="9"/>
  <c r="G8" i="9"/>
  <c r="I7" i="9"/>
  <c r="G7" i="9"/>
  <c r="I6" i="9"/>
  <c r="G6" i="9"/>
  <c r="I5" i="9"/>
  <c r="G5" i="9"/>
  <c r="L44" i="8"/>
  <c r="M43" i="8"/>
  <c r="I43" i="8"/>
  <c r="G43" i="8"/>
  <c r="I42" i="8"/>
  <c r="G42" i="8"/>
  <c r="I41" i="8"/>
  <c r="G41" i="8"/>
  <c r="I40" i="8"/>
  <c r="G40" i="8"/>
  <c r="I39" i="8"/>
  <c r="G39" i="8"/>
  <c r="I38" i="8"/>
  <c r="G38" i="8"/>
  <c r="I37" i="8"/>
  <c r="G37" i="8"/>
  <c r="I36" i="8"/>
  <c r="G36" i="8"/>
  <c r="I35" i="8"/>
  <c r="G35" i="8"/>
  <c r="I34" i="8"/>
  <c r="G34" i="8"/>
  <c r="I33" i="8"/>
  <c r="G33" i="8"/>
  <c r="I32" i="8"/>
  <c r="G32" i="8"/>
  <c r="I31" i="8"/>
  <c r="G31" i="8"/>
  <c r="I30" i="8"/>
  <c r="G30" i="8"/>
  <c r="I29" i="8"/>
  <c r="G29" i="8"/>
  <c r="I28" i="8"/>
  <c r="G28" i="8"/>
  <c r="I27" i="8"/>
  <c r="G27" i="8"/>
  <c r="I26" i="8"/>
  <c r="G26" i="8"/>
  <c r="I25" i="8"/>
  <c r="G25" i="8"/>
  <c r="I24" i="8"/>
  <c r="G24" i="8"/>
  <c r="I23" i="8"/>
  <c r="G23" i="8"/>
  <c r="I22" i="8"/>
  <c r="G22" i="8"/>
  <c r="I21" i="8"/>
  <c r="G21" i="8"/>
  <c r="I20" i="8"/>
  <c r="G20" i="8"/>
  <c r="I19" i="8"/>
  <c r="G19" i="8"/>
  <c r="I18" i="8"/>
  <c r="G18" i="8"/>
  <c r="I17" i="8"/>
  <c r="G17" i="8"/>
  <c r="I16" i="8"/>
  <c r="G16" i="8"/>
  <c r="I15" i="8"/>
  <c r="G15" i="8"/>
  <c r="I14" i="8"/>
  <c r="G14" i="8"/>
  <c r="I13" i="8"/>
  <c r="G13" i="8"/>
  <c r="I12" i="8"/>
  <c r="G12" i="8"/>
  <c r="I11" i="8"/>
  <c r="G11" i="8"/>
  <c r="I10" i="8"/>
  <c r="G10" i="8"/>
  <c r="I9" i="8"/>
  <c r="G9" i="8"/>
  <c r="I8" i="8"/>
  <c r="G8" i="8"/>
  <c r="I7" i="8"/>
  <c r="G7" i="8"/>
  <c r="I6" i="8"/>
  <c r="G6" i="8"/>
  <c r="I5" i="8"/>
  <c r="G5" i="8"/>
  <c r="L44" i="7"/>
  <c r="M43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L44" i="6"/>
  <c r="I43" i="6"/>
  <c r="G43" i="6"/>
  <c r="I42" i="6"/>
  <c r="G42" i="6"/>
  <c r="I41" i="6"/>
  <c r="G41" i="6"/>
  <c r="I40" i="6"/>
  <c r="G40" i="6"/>
  <c r="I39" i="6"/>
  <c r="G39" i="6"/>
  <c r="I38" i="6"/>
  <c r="G38" i="6"/>
  <c r="I37" i="6"/>
  <c r="G37" i="6"/>
  <c r="I36" i="6"/>
  <c r="G36" i="6"/>
  <c r="I35" i="6"/>
  <c r="G35" i="6"/>
  <c r="I34" i="6"/>
  <c r="G34" i="6"/>
  <c r="I33" i="6"/>
  <c r="G33" i="6"/>
  <c r="I32" i="6"/>
  <c r="G32" i="6"/>
  <c r="I31" i="6"/>
  <c r="G31" i="6"/>
  <c r="I30" i="6"/>
  <c r="G30" i="6"/>
  <c r="I29" i="6"/>
  <c r="G29" i="6"/>
  <c r="I28" i="6"/>
  <c r="G28" i="6"/>
  <c r="I27" i="6"/>
  <c r="G27" i="6"/>
  <c r="I26" i="6"/>
  <c r="G26" i="6"/>
  <c r="I25" i="6"/>
  <c r="G25" i="6"/>
  <c r="I24" i="6"/>
  <c r="G24" i="6"/>
  <c r="I23" i="6"/>
  <c r="G23" i="6"/>
  <c r="M22" i="6"/>
  <c r="I22" i="6"/>
  <c r="G22" i="6"/>
  <c r="I21" i="6"/>
  <c r="G21" i="6"/>
  <c r="I20" i="6"/>
  <c r="G20" i="6"/>
  <c r="M19" i="6"/>
  <c r="I19" i="6"/>
  <c r="G19" i="6"/>
  <c r="I18" i="6"/>
  <c r="G18" i="6"/>
  <c r="I17" i="6"/>
  <c r="G17" i="6"/>
  <c r="I16" i="6"/>
  <c r="G16" i="6"/>
  <c r="I15" i="6"/>
  <c r="G15" i="6"/>
  <c r="I14" i="6"/>
  <c r="G14" i="6"/>
  <c r="I13" i="6"/>
  <c r="G13" i="6"/>
  <c r="I12" i="6"/>
  <c r="G12" i="6"/>
  <c r="I11" i="6"/>
  <c r="G11" i="6"/>
  <c r="I10" i="6"/>
  <c r="G10" i="6"/>
  <c r="M9" i="6"/>
  <c r="I9" i="6"/>
  <c r="G9" i="6"/>
  <c r="I8" i="6"/>
  <c r="G8" i="6"/>
  <c r="I7" i="6"/>
  <c r="G7" i="6"/>
  <c r="M6" i="6"/>
  <c r="I6" i="6"/>
  <c r="G6" i="6"/>
  <c r="I5" i="6"/>
  <c r="G5" i="6"/>
  <c r="L44" i="5"/>
  <c r="M43" i="5"/>
  <c r="I43" i="5"/>
  <c r="H43" i="5"/>
  <c r="G43" i="5"/>
  <c r="M42" i="5"/>
  <c r="I42" i="5"/>
  <c r="H42" i="5"/>
  <c r="G42" i="5"/>
  <c r="M41" i="5"/>
  <c r="I41" i="5"/>
  <c r="H41" i="5"/>
  <c r="G41" i="5"/>
  <c r="M40" i="5"/>
  <c r="I40" i="5"/>
  <c r="H40" i="5"/>
  <c r="G40" i="5"/>
  <c r="M39" i="5"/>
  <c r="I39" i="5"/>
  <c r="H39" i="5"/>
  <c r="G39" i="5"/>
  <c r="M38" i="5"/>
  <c r="I38" i="5"/>
  <c r="H38" i="5"/>
  <c r="G38" i="5"/>
  <c r="M37" i="5"/>
  <c r="I37" i="5"/>
  <c r="H37" i="5"/>
  <c r="G37" i="5"/>
  <c r="M36" i="5"/>
  <c r="I36" i="5"/>
  <c r="H36" i="5"/>
  <c r="G36" i="5"/>
  <c r="M35" i="5"/>
  <c r="I35" i="5"/>
  <c r="H35" i="5"/>
  <c r="G35" i="5"/>
  <c r="M34" i="5"/>
  <c r="I34" i="5"/>
  <c r="H34" i="5"/>
  <c r="G34" i="5"/>
  <c r="M33" i="5"/>
  <c r="I33" i="5"/>
  <c r="H33" i="5"/>
  <c r="G33" i="5"/>
  <c r="M32" i="5"/>
  <c r="I32" i="5"/>
  <c r="H32" i="5"/>
  <c r="G32" i="5"/>
  <c r="M31" i="5"/>
  <c r="I31" i="5"/>
  <c r="H31" i="5"/>
  <c r="G31" i="5"/>
  <c r="M30" i="5"/>
  <c r="I30" i="5"/>
  <c r="H30" i="5"/>
  <c r="G30" i="5"/>
  <c r="M29" i="5"/>
  <c r="I29" i="5"/>
  <c r="H29" i="5"/>
  <c r="G29" i="5"/>
  <c r="M28" i="5"/>
  <c r="I28" i="5"/>
  <c r="H28" i="5"/>
  <c r="G28" i="5"/>
  <c r="M27" i="5"/>
  <c r="I27" i="5"/>
  <c r="H27" i="5"/>
  <c r="G27" i="5"/>
  <c r="M26" i="5"/>
  <c r="I26" i="5"/>
  <c r="H26" i="5"/>
  <c r="G26" i="5"/>
  <c r="M25" i="5"/>
  <c r="I25" i="5"/>
  <c r="H25" i="5"/>
  <c r="G25" i="5"/>
  <c r="M24" i="5"/>
  <c r="I24" i="5"/>
  <c r="H24" i="5"/>
  <c r="G24" i="5"/>
  <c r="M23" i="5"/>
  <c r="I23" i="5"/>
  <c r="H23" i="5"/>
  <c r="G23" i="5"/>
  <c r="M22" i="5"/>
  <c r="I22" i="5"/>
  <c r="H22" i="5"/>
  <c r="G22" i="5"/>
  <c r="M21" i="5"/>
  <c r="I21" i="5"/>
  <c r="H21" i="5"/>
  <c r="G21" i="5"/>
  <c r="M20" i="5"/>
  <c r="I20" i="5"/>
  <c r="H20" i="5"/>
  <c r="G20" i="5"/>
  <c r="M19" i="5"/>
  <c r="I19" i="5"/>
  <c r="H19" i="5"/>
  <c r="G19" i="5"/>
  <c r="M18" i="5"/>
  <c r="I18" i="5"/>
  <c r="H18" i="5"/>
  <c r="G18" i="5"/>
  <c r="M17" i="5"/>
  <c r="I17" i="5"/>
  <c r="H17" i="5"/>
  <c r="G17" i="5"/>
  <c r="M16" i="5"/>
  <c r="I16" i="5"/>
  <c r="H16" i="5"/>
  <c r="G16" i="5"/>
  <c r="M15" i="5"/>
  <c r="I15" i="5"/>
  <c r="H15" i="5"/>
  <c r="G15" i="5"/>
  <c r="M14" i="5"/>
  <c r="I14" i="5"/>
  <c r="H14" i="5"/>
  <c r="G14" i="5"/>
  <c r="M13" i="5"/>
  <c r="I13" i="5"/>
  <c r="H13" i="5"/>
  <c r="G13" i="5"/>
  <c r="M12" i="5"/>
  <c r="I12" i="5"/>
  <c r="H12" i="5"/>
  <c r="G12" i="5"/>
  <c r="M11" i="5"/>
  <c r="I11" i="5"/>
  <c r="H11" i="5"/>
  <c r="G11" i="5"/>
  <c r="M10" i="5"/>
  <c r="I10" i="5"/>
  <c r="H10" i="5"/>
  <c r="G10" i="5"/>
  <c r="M9" i="5"/>
  <c r="I9" i="5"/>
  <c r="H9" i="5"/>
  <c r="G9" i="5"/>
  <c r="M8" i="5"/>
  <c r="I8" i="5"/>
  <c r="H8" i="5"/>
  <c r="G8" i="5"/>
  <c r="M7" i="5"/>
  <c r="I7" i="5"/>
  <c r="H7" i="5"/>
  <c r="G7" i="5"/>
  <c r="M6" i="5"/>
  <c r="I6" i="5"/>
  <c r="H6" i="5"/>
  <c r="G6" i="5"/>
  <c r="M5" i="5"/>
  <c r="I5" i="5"/>
  <c r="I44" i="5"/>
  <c r="H5" i="5"/>
  <c r="G5" i="5"/>
  <c r="L44" i="4"/>
  <c r="M43" i="4"/>
  <c r="H43" i="4"/>
  <c r="H42" i="4"/>
  <c r="M41" i="4"/>
  <c r="H41" i="4"/>
  <c r="H40" i="4"/>
  <c r="H39" i="4"/>
  <c r="H38" i="4"/>
  <c r="H37" i="4"/>
  <c r="H36" i="4"/>
  <c r="M35" i="4"/>
  <c r="H35" i="4"/>
  <c r="H34" i="4"/>
  <c r="M33" i="4"/>
  <c r="H33" i="4"/>
  <c r="I32" i="4"/>
  <c r="H32" i="4"/>
  <c r="G32" i="4"/>
  <c r="I31" i="4"/>
  <c r="H31" i="4"/>
  <c r="G31" i="4"/>
  <c r="I30" i="4"/>
  <c r="H30" i="4"/>
  <c r="G30" i="4"/>
  <c r="I29" i="4"/>
  <c r="H29" i="4"/>
  <c r="G29" i="4"/>
  <c r="N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N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N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L44" i="3"/>
  <c r="M5" i="3"/>
  <c r="M43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H5" i="3"/>
  <c r="H6" i="3"/>
  <c r="H7" i="3"/>
  <c r="I7" i="3"/>
  <c r="I6" i="3"/>
  <c r="I5" i="3"/>
  <c r="I43" i="2"/>
  <c r="I42" i="2"/>
  <c r="P42" i="2"/>
  <c r="I41" i="2"/>
  <c r="I40" i="2"/>
  <c r="I39" i="2"/>
  <c r="I38" i="2"/>
  <c r="P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H43" i="2"/>
  <c r="O43" i="2"/>
  <c r="R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L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G27" i="2"/>
  <c r="G26" i="2"/>
  <c r="G25" i="2"/>
  <c r="G24" i="2"/>
  <c r="N24" i="2"/>
  <c r="G23" i="2"/>
  <c r="G22" i="2"/>
  <c r="G21" i="2"/>
  <c r="G20" i="2"/>
  <c r="N20" i="2"/>
  <c r="G19" i="2"/>
  <c r="G18" i="2"/>
  <c r="G17" i="2"/>
  <c r="G16" i="2"/>
  <c r="G15" i="2"/>
  <c r="G14" i="2"/>
  <c r="G13" i="2"/>
  <c r="G12" i="2"/>
  <c r="G11" i="2"/>
  <c r="G10" i="2"/>
  <c r="G9" i="2"/>
  <c r="G8" i="2"/>
  <c r="G44" i="2"/>
  <c r="G7" i="2"/>
  <c r="G6" i="2"/>
  <c r="G5" i="2"/>
  <c r="D48" i="10"/>
  <c r="C48" i="10"/>
  <c r="B48" i="10"/>
  <c r="D47" i="10"/>
  <c r="C47" i="10"/>
  <c r="C49" i="10"/>
  <c r="B47" i="10"/>
  <c r="D48" i="9"/>
  <c r="C48" i="9"/>
  <c r="B48" i="9"/>
  <c r="B49" i="9"/>
  <c r="D47" i="9"/>
  <c r="C47" i="9"/>
  <c r="B47" i="9"/>
  <c r="D48" i="8"/>
  <c r="D49" i="8"/>
  <c r="C48" i="8"/>
  <c r="B48" i="8"/>
  <c r="D47" i="8"/>
  <c r="C47" i="8"/>
  <c r="C49" i="8"/>
  <c r="B47" i="8"/>
  <c r="D48" i="7"/>
  <c r="D49" i="7"/>
  <c r="C48" i="7"/>
  <c r="B48" i="7"/>
  <c r="D47" i="7"/>
  <c r="C47" i="7"/>
  <c r="B47" i="7"/>
  <c r="D48" i="6"/>
  <c r="C48" i="6"/>
  <c r="B48" i="6"/>
  <c r="D47" i="6"/>
  <c r="C47" i="6"/>
  <c r="C49" i="6"/>
  <c r="B47" i="6"/>
  <c r="D48" i="5"/>
  <c r="D49" i="5"/>
  <c r="C48" i="5"/>
  <c r="B48" i="5"/>
  <c r="D47" i="5"/>
  <c r="C47" i="5"/>
  <c r="B47" i="5"/>
  <c r="D48" i="4"/>
  <c r="D49" i="4"/>
  <c r="C48" i="4"/>
  <c r="B48" i="4"/>
  <c r="D47" i="4"/>
  <c r="C47" i="4"/>
  <c r="C49" i="4"/>
  <c r="B47" i="4"/>
  <c r="D48" i="3"/>
  <c r="D49" i="3"/>
  <c r="C48" i="3"/>
  <c r="B48" i="3"/>
  <c r="D47" i="3"/>
  <c r="C47" i="3"/>
  <c r="B47" i="3"/>
  <c r="D48" i="2"/>
  <c r="D49" i="2"/>
  <c r="C48" i="2"/>
  <c r="B48" i="2"/>
  <c r="D47" i="2"/>
  <c r="C47" i="2"/>
  <c r="B47" i="2"/>
  <c r="B49" i="10"/>
  <c r="M5" i="8"/>
  <c r="M6" i="8"/>
  <c r="M9" i="8"/>
  <c r="M10" i="8"/>
  <c r="M12" i="8"/>
  <c r="M14" i="8"/>
  <c r="M16" i="8"/>
  <c r="M17" i="8"/>
  <c r="M20" i="8"/>
  <c r="M21" i="8"/>
  <c r="M22" i="8"/>
  <c r="M25" i="8"/>
  <c r="M26" i="8"/>
  <c r="M28" i="8"/>
  <c r="M30" i="8"/>
  <c r="M32" i="8"/>
  <c r="M33" i="8"/>
  <c r="M36" i="8"/>
  <c r="M37" i="8"/>
  <c r="M38" i="8"/>
  <c r="M41" i="8"/>
  <c r="M42" i="8"/>
  <c r="B49" i="8"/>
  <c r="I44" i="2"/>
  <c r="M7" i="9"/>
  <c r="M8" i="9"/>
  <c r="M10" i="9"/>
  <c r="M12" i="9"/>
  <c r="M14" i="9"/>
  <c r="M15" i="9"/>
  <c r="M18" i="9"/>
  <c r="M19" i="9"/>
  <c r="M20" i="9"/>
  <c r="M23" i="9"/>
  <c r="M24" i="9"/>
  <c r="M26" i="9"/>
  <c r="M28" i="9"/>
  <c r="M30" i="9"/>
  <c r="M31" i="9"/>
  <c r="M34" i="9"/>
  <c r="M35" i="9"/>
  <c r="M36" i="9"/>
  <c r="M39" i="9"/>
  <c r="M40" i="9"/>
  <c r="M42" i="9"/>
  <c r="M6" i="7"/>
  <c r="M8" i="7"/>
  <c r="M9" i="7"/>
  <c r="M12" i="7"/>
  <c r="M13" i="7"/>
  <c r="M14" i="7"/>
  <c r="M16" i="7"/>
  <c r="M17" i="7"/>
  <c r="M18" i="7"/>
  <c r="M20" i="7"/>
  <c r="M21" i="7"/>
  <c r="M22" i="7"/>
  <c r="M24" i="7"/>
  <c r="M25" i="7"/>
  <c r="M26" i="7"/>
  <c r="M28" i="7"/>
  <c r="M29" i="7"/>
  <c r="M30" i="7"/>
  <c r="M32" i="7"/>
  <c r="M33" i="7"/>
  <c r="M34" i="7"/>
  <c r="M36" i="7"/>
  <c r="M37" i="7"/>
  <c r="M38" i="7"/>
  <c r="M40" i="7"/>
  <c r="M41" i="7"/>
  <c r="M42" i="7"/>
  <c r="M41" i="6"/>
  <c r="M6" i="3"/>
  <c r="M7" i="3"/>
  <c r="M8" i="3"/>
  <c r="M10" i="3"/>
  <c r="M11" i="3"/>
  <c r="M12" i="3"/>
  <c r="M14" i="3"/>
  <c r="M15" i="3"/>
  <c r="M16" i="3"/>
  <c r="M18" i="3"/>
  <c r="M19" i="3"/>
  <c r="M20" i="3"/>
  <c r="M22" i="3"/>
  <c r="M23" i="3"/>
  <c r="M24" i="3"/>
  <c r="M26" i="3"/>
  <c r="M27" i="3"/>
  <c r="M28" i="3"/>
  <c r="M30" i="3"/>
  <c r="M31" i="3"/>
  <c r="M32" i="3"/>
  <c r="M34" i="3"/>
  <c r="M35" i="3"/>
  <c r="M36" i="3"/>
  <c r="M38" i="3"/>
  <c r="M39" i="3"/>
  <c r="M40" i="3"/>
  <c r="M42" i="3"/>
  <c r="H44" i="10"/>
  <c r="I44" i="9"/>
  <c r="P20" i="9"/>
  <c r="I44" i="8"/>
  <c r="P41" i="8"/>
  <c r="P10" i="8"/>
  <c r="P11" i="8"/>
  <c r="P12" i="8"/>
  <c r="P37" i="8"/>
  <c r="P32" i="8"/>
  <c r="H44" i="5"/>
  <c r="O6" i="5"/>
  <c r="M44" i="5"/>
  <c r="O39" i="5"/>
  <c r="G44" i="5"/>
  <c r="N20" i="5"/>
  <c r="N17" i="5"/>
  <c r="N30" i="5"/>
  <c r="N33" i="5"/>
  <c r="N42" i="5"/>
  <c r="G44" i="4"/>
  <c r="N43" i="2"/>
  <c r="H44" i="2"/>
  <c r="O33" i="2"/>
  <c r="C49" i="9"/>
  <c r="D49" i="9"/>
  <c r="B49" i="7"/>
  <c r="C49" i="7"/>
  <c r="B49" i="6"/>
  <c r="D49" i="6"/>
  <c r="B49" i="5"/>
  <c r="C49" i="5"/>
  <c r="B49" i="4"/>
  <c r="B49" i="3"/>
  <c r="C49" i="3"/>
  <c r="B49" i="2"/>
  <c r="C49" i="2"/>
  <c r="P36" i="8"/>
  <c r="P39" i="8"/>
  <c r="P5" i="8"/>
  <c r="P30" i="8"/>
  <c r="P29" i="8"/>
  <c r="P31" i="8"/>
  <c r="P21" i="8"/>
  <c r="P23" i="8"/>
  <c r="P35" i="8"/>
  <c r="P25" i="8"/>
  <c r="P19" i="8"/>
  <c r="P9" i="8"/>
  <c r="P28" i="8"/>
  <c r="P17" i="8"/>
  <c r="P14" i="8"/>
  <c r="P22" i="8"/>
  <c r="P13" i="8"/>
  <c r="P33" i="8"/>
  <c r="O14" i="5"/>
  <c r="O40" i="5"/>
  <c r="O13" i="5"/>
  <c r="Q13" i="5"/>
  <c r="O18" i="5"/>
  <c r="N8" i="5"/>
  <c r="N13" i="5"/>
  <c r="N27" i="4"/>
  <c r="N20" i="4"/>
  <c r="N33" i="2"/>
  <c r="N28" i="2"/>
  <c r="N17" i="2"/>
  <c r="N39" i="2"/>
  <c r="N35" i="2"/>
  <c r="P43" i="2"/>
  <c r="O26" i="2"/>
  <c r="P33" i="2"/>
  <c r="P14" i="2"/>
  <c r="O37" i="2"/>
  <c r="O21" i="2"/>
  <c r="P32" i="2"/>
  <c r="P16" i="2"/>
  <c r="O19" i="2"/>
  <c r="N26" i="2"/>
  <c r="R26" i="2"/>
  <c r="P31" i="2"/>
  <c r="P15" i="2"/>
  <c r="N29" i="2"/>
  <c r="P25" i="2"/>
  <c r="P10" i="2"/>
  <c r="N40" i="2"/>
  <c r="N8" i="2"/>
  <c r="N23" i="2"/>
  <c r="P28" i="2"/>
  <c r="N38" i="2"/>
  <c r="N22" i="2"/>
  <c r="P11" i="2"/>
  <c r="N41" i="2"/>
  <c r="N9" i="2"/>
  <c r="N27" i="2"/>
  <c r="P6" i="2"/>
  <c r="O29" i="2"/>
  <c r="Q29" i="2"/>
  <c r="P37" i="2"/>
  <c r="P5" i="2"/>
  <c r="N15" i="2"/>
  <c r="P26" i="2"/>
  <c r="O20" i="2"/>
  <c r="P8" i="2"/>
  <c r="N34" i="2"/>
  <c r="P39" i="2"/>
  <c r="P7" i="2"/>
  <c r="N21" i="2"/>
  <c r="P41" i="2"/>
  <c r="N19" i="2"/>
  <c r="P34" i="2"/>
  <c r="O41" i="2"/>
  <c r="N16" i="2"/>
  <c r="P29" i="2"/>
  <c r="N7" i="2"/>
  <c r="O34" i="10"/>
  <c r="O5" i="10"/>
  <c r="P27" i="9"/>
  <c r="P33" i="9"/>
  <c r="P25" i="9"/>
  <c r="P29" i="9"/>
  <c r="P21" i="9"/>
  <c r="P26" i="8"/>
  <c r="P42" i="8"/>
  <c r="P6" i="8"/>
  <c r="P24" i="8"/>
  <c r="P20" i="8"/>
  <c r="N25" i="5"/>
  <c r="N34" i="5"/>
  <c r="N36" i="5"/>
  <c r="N40" i="5"/>
  <c r="P40" i="5"/>
  <c r="N27" i="5"/>
  <c r="O27" i="5"/>
  <c r="N11" i="5"/>
  <c r="O12" i="5"/>
  <c r="P29" i="5"/>
  <c r="O36" i="5"/>
  <c r="O10" i="5"/>
  <c r="O22" i="5"/>
  <c r="Q22" i="5"/>
  <c r="N18" i="4"/>
  <c r="N31" i="4"/>
  <c r="O23" i="10"/>
  <c r="O16" i="10"/>
  <c r="O37" i="10"/>
  <c r="P15" i="9"/>
  <c r="P42" i="9"/>
  <c r="P30" i="9"/>
  <c r="P14" i="9"/>
  <c r="P26" i="9"/>
  <c r="P10" i="9"/>
  <c r="P40" i="9"/>
  <c r="P11" i="9"/>
  <c r="P9" i="9"/>
  <c r="P13" i="9"/>
  <c r="P19" i="9"/>
  <c r="P34" i="9"/>
  <c r="P24" i="9"/>
  <c r="P41" i="9"/>
  <c r="P23" i="9"/>
  <c r="P32" i="9"/>
  <c r="P16" i="9"/>
  <c r="P43" i="9"/>
  <c r="P18" i="9"/>
  <c r="P38" i="9"/>
  <c r="P39" i="9"/>
  <c r="P31" i="9"/>
  <c r="P17" i="9"/>
  <c r="P8" i="9"/>
  <c r="P36" i="9"/>
  <c r="P7" i="9"/>
  <c r="P37" i="9"/>
  <c r="P28" i="9"/>
  <c r="P12" i="9"/>
  <c r="P6" i="9"/>
  <c r="P22" i="9"/>
  <c r="P8" i="8"/>
  <c r="P38" i="8"/>
  <c r="P7" i="8"/>
  <c r="P34" i="8"/>
  <c r="P18" i="8"/>
  <c r="O26" i="5"/>
  <c r="N41" i="5"/>
  <c r="P8" i="5"/>
  <c r="R8" i="5"/>
  <c r="O8" i="5"/>
  <c r="O32" i="5"/>
  <c r="N26" i="5"/>
  <c r="P12" i="5"/>
  <c r="Q12" i="5"/>
  <c r="O37" i="5"/>
  <c r="O21" i="5"/>
  <c r="N38" i="5"/>
  <c r="N9" i="5"/>
  <c r="O43" i="5"/>
  <c r="P39" i="5"/>
  <c r="R39" i="5"/>
  <c r="O33" i="5"/>
  <c r="P33" i="5"/>
  <c r="Q33" i="5"/>
  <c r="R33" i="5"/>
  <c r="O24" i="5"/>
  <c r="N18" i="5"/>
  <c r="P13" i="5"/>
  <c r="N32" i="5"/>
  <c r="N16" i="5"/>
  <c r="P38" i="5"/>
  <c r="P22" i="5"/>
  <c r="P6" i="5"/>
  <c r="R6" i="5"/>
  <c r="O34" i="5"/>
  <c r="P18" i="5"/>
  <c r="R18" i="5"/>
  <c r="O9" i="5"/>
  <c r="O35" i="5"/>
  <c r="O19" i="5"/>
  <c r="O31" i="5"/>
  <c r="O15" i="5"/>
  <c r="N39" i="5"/>
  <c r="P31" i="5"/>
  <c r="O25" i="5"/>
  <c r="O16" i="5"/>
  <c r="Q16" i="5"/>
  <c r="N10" i="5"/>
  <c r="P42" i="5"/>
  <c r="N35" i="5"/>
  <c r="N19" i="5"/>
  <c r="N22" i="5"/>
  <c r="N6" i="5"/>
  <c r="O42" i="5"/>
  <c r="Q42" i="5"/>
  <c r="N37" i="5"/>
  <c r="N31" i="5"/>
  <c r="R31" i="5"/>
  <c r="O17" i="5"/>
  <c r="Q17" i="5"/>
  <c r="N28" i="5"/>
  <c r="N12" i="5"/>
  <c r="O23" i="5"/>
  <c r="P16" i="5"/>
  <c r="N43" i="5"/>
  <c r="O29" i="5"/>
  <c r="O20" i="5"/>
  <c r="N14" i="5"/>
  <c r="O38" i="5"/>
  <c r="N29" i="5"/>
  <c r="N23" i="5"/>
  <c r="P15" i="5"/>
  <c r="N7" i="5"/>
  <c r="P41" i="5"/>
  <c r="O28" i="5"/>
  <c r="P17" i="5"/>
  <c r="O5" i="5"/>
  <c r="O41" i="5"/>
  <c r="P36" i="5"/>
  <c r="R36" i="5"/>
  <c r="O30" i="5"/>
  <c r="N21" i="5"/>
  <c r="N15" i="5"/>
  <c r="N5" i="5"/>
  <c r="N24" i="5"/>
  <c r="O7" i="5"/>
  <c r="O11" i="5"/>
  <c r="N32" i="4"/>
  <c r="N5" i="2"/>
  <c r="R17" i="5"/>
  <c r="N44" i="5"/>
  <c r="R42" i="5"/>
  <c r="Q38" i="5"/>
  <c r="R38" i="5"/>
  <c r="Q15" i="5"/>
  <c r="Q31" i="5"/>
  <c r="R22" i="5"/>
  <c r="R41" i="5"/>
  <c r="Q41" i="5"/>
  <c r="Q39" i="5"/>
  <c r="R41" i="2"/>
  <c r="Q41" i="2"/>
  <c r="Q26" i="2"/>
  <c r="R21" i="5"/>
  <c r="Q28" i="5"/>
  <c r="R25" i="5"/>
  <c r="R38" i="2"/>
  <c r="R33" i="2"/>
  <c r="Q33" i="2"/>
  <c r="P25" i="3"/>
  <c r="P21" i="6"/>
  <c r="Q37" i="5"/>
  <c r="Q17" i="2"/>
  <c r="N41" i="4"/>
  <c r="N14" i="4"/>
  <c r="N30" i="4"/>
  <c r="N15" i="4"/>
  <c r="N5" i="4"/>
  <c r="N33" i="4"/>
  <c r="N11" i="4"/>
  <c r="N36" i="4"/>
  <c r="N10" i="4"/>
  <c r="N40" i="4"/>
  <c r="N8" i="4"/>
  <c r="N19" i="4"/>
  <c r="N42" i="4"/>
  <c r="N6" i="4"/>
  <c r="P7" i="4"/>
  <c r="P23" i="4"/>
  <c r="N27" i="10"/>
  <c r="N19" i="10"/>
  <c r="G44" i="10"/>
  <c r="N7" i="10"/>
  <c r="O44" i="5"/>
  <c r="Q6" i="5"/>
  <c r="N26" i="4"/>
  <c r="Q21" i="2"/>
  <c r="R21" i="2"/>
  <c r="R29" i="2"/>
  <c r="N28" i="4"/>
  <c r="N37" i="4"/>
  <c r="O41" i="10"/>
  <c r="O33" i="10"/>
  <c r="O36" i="10"/>
  <c r="O39" i="10"/>
  <c r="O35" i="10"/>
  <c r="O15" i="10"/>
  <c r="O26" i="10"/>
  <c r="O9" i="10"/>
  <c r="O8" i="10"/>
  <c r="O29" i="10"/>
  <c r="O32" i="10"/>
  <c r="O17" i="10"/>
  <c r="O7" i="10"/>
  <c r="O31" i="10"/>
  <c r="O27" i="10"/>
  <c r="O10" i="10"/>
  <c r="O22" i="10"/>
  <c r="O21" i="10"/>
  <c r="O18" i="10"/>
  <c r="O5" i="3"/>
  <c r="H44" i="3"/>
  <c r="P17" i="3"/>
  <c r="P21" i="3"/>
  <c r="H44" i="4"/>
  <c r="O13" i="4"/>
  <c r="Q8" i="5"/>
  <c r="O11" i="10"/>
  <c r="O38" i="10"/>
  <c r="O25" i="10"/>
  <c r="O13" i="10"/>
  <c r="O30" i="2"/>
  <c r="O27" i="2"/>
  <c r="O10" i="2"/>
  <c r="O34" i="2"/>
  <c r="R34" i="2"/>
  <c r="N7" i="4"/>
  <c r="O42" i="10"/>
  <c r="O5" i="4"/>
  <c r="O25" i="2"/>
  <c r="P10" i="5"/>
  <c r="R10" i="5"/>
  <c r="P26" i="5"/>
  <c r="Q26" i="5"/>
  <c r="P19" i="5"/>
  <c r="Q19" i="5"/>
  <c r="P20" i="5"/>
  <c r="P7" i="5"/>
  <c r="R7" i="5"/>
  <c r="P11" i="5"/>
  <c r="Q11" i="5"/>
  <c r="P23" i="5"/>
  <c r="Q23" i="5"/>
  <c r="P24" i="5"/>
  <c r="Q24" i="5"/>
  <c r="P25" i="5"/>
  <c r="Q25" i="5"/>
  <c r="P28" i="5"/>
  <c r="R28" i="5"/>
  <c r="P30" i="5"/>
  <c r="Q30" i="5"/>
  <c r="P34" i="5"/>
  <c r="Q34" i="5"/>
  <c r="P35" i="5"/>
  <c r="R35" i="5"/>
  <c r="Q27" i="5"/>
  <c r="N9" i="4"/>
  <c r="O14" i="4"/>
  <c r="N17" i="4"/>
  <c r="N25" i="4"/>
  <c r="O33" i="4"/>
  <c r="G44" i="6"/>
  <c r="N8" i="6"/>
  <c r="N40" i="10"/>
  <c r="N31" i="10"/>
  <c r="N23" i="10"/>
  <c r="N15" i="10"/>
  <c r="Q20" i="2"/>
  <c r="R29" i="5"/>
  <c r="Q34" i="2"/>
  <c r="N38" i="4"/>
  <c r="R13" i="5"/>
  <c r="O7" i="2"/>
  <c r="Q7" i="2"/>
  <c r="O35" i="2"/>
  <c r="O22" i="2"/>
  <c r="Q22" i="2"/>
  <c r="O31" i="2"/>
  <c r="O18" i="2"/>
  <c r="O12" i="2"/>
  <c r="O11" i="2"/>
  <c r="O8" i="2"/>
  <c r="O40" i="2"/>
  <c r="R40" i="2"/>
  <c r="O38" i="2"/>
  <c r="Q38" i="2"/>
  <c r="O28" i="2"/>
  <c r="Q28" i="2"/>
  <c r="O14" i="2"/>
  <c r="O16" i="2"/>
  <c r="R16" i="2"/>
  <c r="O36" i="2"/>
  <c r="O23" i="2"/>
  <c r="O15" i="2"/>
  <c r="R15" i="2"/>
  <c r="O32" i="2"/>
  <c r="O9" i="2"/>
  <c r="O6" i="2"/>
  <c r="O39" i="2"/>
  <c r="R39" i="2"/>
  <c r="P9" i="3"/>
  <c r="P23" i="3"/>
  <c r="P27" i="3"/>
  <c r="P37" i="3"/>
  <c r="P41" i="3"/>
  <c r="N12" i="4"/>
  <c r="I44" i="6"/>
  <c r="P5" i="6"/>
  <c r="N35" i="4"/>
  <c r="R28" i="2"/>
  <c r="Q43" i="2"/>
  <c r="R32" i="5"/>
  <c r="Q29" i="5"/>
  <c r="N16" i="4"/>
  <c r="N39" i="4"/>
  <c r="Q7" i="5"/>
  <c r="R16" i="5"/>
  <c r="Q36" i="5"/>
  <c r="N24" i="4"/>
  <c r="N22" i="4"/>
  <c r="R15" i="5"/>
  <c r="P9" i="5"/>
  <c r="Q9" i="5"/>
  <c r="R12" i="5"/>
  <c r="Q10" i="5"/>
  <c r="Q35" i="5"/>
  <c r="R34" i="5"/>
  <c r="P21" i="5"/>
  <c r="Q21" i="5"/>
  <c r="P32" i="5"/>
  <c r="Q32" i="5"/>
  <c r="O28" i="10"/>
  <c r="O19" i="10"/>
  <c r="N23" i="4"/>
  <c r="P27" i="5"/>
  <c r="Q40" i="5"/>
  <c r="R40" i="5"/>
  <c r="P37" i="5"/>
  <c r="R37" i="5"/>
  <c r="O24" i="10"/>
  <c r="O42" i="2"/>
  <c r="O13" i="2"/>
  <c r="O24" i="2"/>
  <c r="N34" i="4"/>
  <c r="Q18" i="5"/>
  <c r="O43" i="10"/>
  <c r="M36" i="6"/>
  <c r="M32" i="6"/>
  <c r="M28" i="6"/>
  <c r="M24" i="6"/>
  <c r="M20" i="6"/>
  <c r="M16" i="6"/>
  <c r="M12" i="6"/>
  <c r="M8" i="6"/>
  <c r="M43" i="6"/>
  <c r="M29" i="6"/>
  <c r="M26" i="6"/>
  <c r="M23" i="6"/>
  <c r="M13" i="6"/>
  <c r="M10" i="6"/>
  <c r="M7" i="6"/>
  <c r="M39" i="6"/>
  <c r="M33" i="6"/>
  <c r="M30" i="6"/>
  <c r="M27" i="6"/>
  <c r="M17" i="6"/>
  <c r="M14" i="6"/>
  <c r="M11" i="6"/>
  <c r="M40" i="6"/>
  <c r="M37" i="6"/>
  <c r="M34" i="6"/>
  <c r="M31" i="6"/>
  <c r="M21" i="6"/>
  <c r="M18" i="6"/>
  <c r="M15" i="6"/>
  <c r="M5" i="6"/>
  <c r="M38" i="6"/>
  <c r="M25" i="6"/>
  <c r="M42" i="6"/>
  <c r="M35" i="6"/>
  <c r="G44" i="7"/>
  <c r="N8" i="7"/>
  <c r="N12" i="7"/>
  <c r="N24" i="7"/>
  <c r="N32" i="7"/>
  <c r="N36" i="7"/>
  <c r="G44" i="8"/>
  <c r="N6" i="9"/>
  <c r="G44" i="9"/>
  <c r="N10" i="9"/>
  <c r="N12" i="9"/>
  <c r="N22" i="9"/>
  <c r="N26" i="9"/>
  <c r="N30" i="9"/>
  <c r="N32" i="9"/>
  <c r="N34" i="9"/>
  <c r="N38" i="9"/>
  <c r="N40" i="9"/>
  <c r="N42" i="9"/>
  <c r="O12" i="10"/>
  <c r="O20" i="10"/>
  <c r="O40" i="10"/>
  <c r="N12" i="2"/>
  <c r="M44" i="2"/>
  <c r="N32" i="2"/>
  <c r="N36" i="2"/>
  <c r="O5" i="2"/>
  <c r="R5" i="2"/>
  <c r="O17" i="2"/>
  <c r="P18" i="2"/>
  <c r="P22" i="2"/>
  <c r="R22" i="2"/>
  <c r="P30" i="2"/>
  <c r="O8" i="3"/>
  <c r="O30" i="3"/>
  <c r="O32" i="3"/>
  <c r="O34" i="3"/>
  <c r="O16" i="4"/>
  <c r="P14" i="5"/>
  <c r="P43" i="5"/>
  <c r="R43" i="5"/>
  <c r="N7" i="6"/>
  <c r="G44" i="3"/>
  <c r="N34" i="3"/>
  <c r="N43" i="4"/>
  <c r="P19" i="2"/>
  <c r="P13" i="2"/>
  <c r="P17" i="2"/>
  <c r="P35" i="2"/>
  <c r="P40" i="2"/>
  <c r="P23" i="2"/>
  <c r="P9" i="2"/>
  <c r="N11" i="2"/>
  <c r="N10" i="2"/>
  <c r="N31" i="2"/>
  <c r="N6" i="2"/>
  <c r="N13" i="2"/>
  <c r="N37" i="2"/>
  <c r="N13" i="3"/>
  <c r="P5" i="5"/>
  <c r="Q5" i="5"/>
  <c r="R27" i="5"/>
  <c r="N18" i="2"/>
  <c r="P24" i="2"/>
  <c r="P36" i="2"/>
  <c r="N25" i="2"/>
  <c r="P27" i="2"/>
  <c r="R27" i="2"/>
  <c r="P12" i="2"/>
  <c r="P44" i="2"/>
  <c r="N42" i="2"/>
  <c r="P21" i="2"/>
  <c r="P20" i="2"/>
  <c r="R20" i="2"/>
  <c r="N30" i="2"/>
  <c r="N14" i="2"/>
  <c r="I44" i="3"/>
  <c r="O6" i="10"/>
  <c r="O44" i="10"/>
  <c r="O14" i="10"/>
  <c r="O30" i="10"/>
  <c r="P35" i="9"/>
  <c r="P5" i="9"/>
  <c r="P44" i="9"/>
  <c r="D49" i="10"/>
  <c r="O7" i="3"/>
  <c r="O36" i="8"/>
  <c r="O19" i="8"/>
  <c r="H44" i="8"/>
  <c r="O7" i="8"/>
  <c r="I44" i="4"/>
  <c r="P19" i="4"/>
  <c r="M42" i="4"/>
  <c r="M40" i="4"/>
  <c r="M38" i="4"/>
  <c r="M36" i="4"/>
  <c r="M34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4" i="4"/>
  <c r="M7" i="7"/>
  <c r="M11" i="7"/>
  <c r="M7" i="8"/>
  <c r="M44" i="8"/>
  <c r="M11" i="8"/>
  <c r="M15" i="8"/>
  <c r="M19" i="8"/>
  <c r="M23" i="8"/>
  <c r="M27" i="8"/>
  <c r="M31" i="8"/>
  <c r="M35" i="8"/>
  <c r="M39" i="8"/>
  <c r="M5" i="9"/>
  <c r="M9" i="9"/>
  <c r="M13" i="9"/>
  <c r="M17" i="9"/>
  <c r="M21" i="9"/>
  <c r="M25" i="9"/>
  <c r="M29" i="9"/>
  <c r="M33" i="9"/>
  <c r="M37" i="9"/>
  <c r="M41" i="9"/>
  <c r="M42" i="10"/>
  <c r="M40" i="10"/>
  <c r="M38" i="10"/>
  <c r="M36" i="10"/>
  <c r="M34" i="10"/>
  <c r="M43" i="10"/>
  <c r="M35" i="10"/>
  <c r="P42" i="10"/>
  <c r="P38" i="10"/>
  <c r="P34" i="10"/>
  <c r="P37" i="10"/>
  <c r="P43" i="10"/>
  <c r="P31" i="10"/>
  <c r="P27" i="10"/>
  <c r="P23" i="10"/>
  <c r="P19" i="10"/>
  <c r="P15" i="10"/>
  <c r="P11" i="10"/>
  <c r="P44" i="10"/>
  <c r="P7" i="10"/>
  <c r="P36" i="10"/>
  <c r="P28" i="10"/>
  <c r="P20" i="10"/>
  <c r="P12" i="10"/>
  <c r="P33" i="10"/>
  <c r="P25" i="10"/>
  <c r="P17" i="10"/>
  <c r="P9" i="10"/>
  <c r="P39" i="10"/>
  <c r="P35" i="10"/>
  <c r="P30" i="10"/>
  <c r="P26" i="10"/>
  <c r="P22" i="10"/>
  <c r="M39" i="4"/>
  <c r="M41" i="10"/>
  <c r="O40" i="7"/>
  <c r="O31" i="7"/>
  <c r="O23" i="7"/>
  <c r="O15" i="7"/>
  <c r="H44" i="7"/>
  <c r="O7" i="7"/>
  <c r="I44" i="7"/>
  <c r="P34" i="7"/>
  <c r="O25" i="9"/>
  <c r="H44" i="9"/>
  <c r="P13" i="10"/>
  <c r="P29" i="10"/>
  <c r="P40" i="8"/>
  <c r="P15" i="8"/>
  <c r="P27" i="8"/>
  <c r="P16" i="8"/>
  <c r="P43" i="8"/>
  <c r="M41" i="3"/>
  <c r="M37" i="3"/>
  <c r="M33" i="3"/>
  <c r="M29" i="3"/>
  <c r="M25" i="3"/>
  <c r="M21" i="3"/>
  <c r="M17" i="3"/>
  <c r="M13" i="3"/>
  <c r="M9" i="3"/>
  <c r="M39" i="7"/>
  <c r="M35" i="7"/>
  <c r="M31" i="7"/>
  <c r="M27" i="7"/>
  <c r="M23" i="7"/>
  <c r="M19" i="7"/>
  <c r="M15" i="7"/>
  <c r="M10" i="7"/>
  <c r="M5" i="7"/>
  <c r="M44" i="7"/>
  <c r="M38" i="9"/>
  <c r="M32" i="9"/>
  <c r="M27" i="9"/>
  <c r="M22" i="9"/>
  <c r="M16" i="9"/>
  <c r="M11" i="9"/>
  <c r="M6" i="9"/>
  <c r="M40" i="8"/>
  <c r="M34" i="8"/>
  <c r="M29" i="8"/>
  <c r="M24" i="8"/>
  <c r="M18" i="8"/>
  <c r="M13" i="8"/>
  <c r="M8" i="8"/>
  <c r="M37" i="4"/>
  <c r="M5" i="10"/>
  <c r="M7" i="10"/>
  <c r="M9" i="10"/>
  <c r="M11" i="10"/>
  <c r="M13" i="10"/>
  <c r="M15" i="10"/>
  <c r="M17" i="10"/>
  <c r="M19" i="10"/>
  <c r="M21" i="10"/>
  <c r="M23" i="10"/>
  <c r="M25" i="10"/>
  <c r="M27" i="10"/>
  <c r="M29" i="10"/>
  <c r="M31" i="10"/>
  <c r="M33" i="10"/>
  <c r="M39" i="10"/>
  <c r="O42" i="6"/>
  <c r="H44" i="6"/>
  <c r="O43" i="6"/>
  <c r="P43" i="7"/>
  <c r="P16" i="10"/>
  <c r="P32" i="10"/>
  <c r="P18" i="10"/>
  <c r="P14" i="10"/>
  <c r="P10" i="10"/>
  <c r="P6" i="10"/>
  <c r="N39" i="3"/>
  <c r="N22" i="3"/>
  <c r="N6" i="3"/>
  <c r="O30" i="6"/>
  <c r="O26" i="6"/>
  <c r="O14" i="6"/>
  <c r="O10" i="6"/>
  <c r="O41" i="7"/>
  <c r="O37" i="7"/>
  <c r="O32" i="7"/>
  <c r="O28" i="7"/>
  <c r="O24" i="7"/>
  <c r="O20" i="7"/>
  <c r="O16" i="7"/>
  <c r="O12" i="7"/>
  <c r="O8" i="7"/>
  <c r="P35" i="7"/>
  <c r="P18" i="7"/>
  <c r="O41" i="8"/>
  <c r="O28" i="8"/>
  <c r="O24" i="8"/>
  <c r="O12" i="8"/>
  <c r="O8" i="8"/>
  <c r="O30" i="9"/>
  <c r="O26" i="9"/>
  <c r="O14" i="9"/>
  <c r="O10" i="9"/>
  <c r="N41" i="10"/>
  <c r="N37" i="10"/>
  <c r="N32" i="10"/>
  <c r="N28" i="10"/>
  <c r="N24" i="10"/>
  <c r="N20" i="10"/>
  <c r="N16" i="10"/>
  <c r="N12" i="10"/>
  <c r="N8" i="10"/>
  <c r="P41" i="10"/>
  <c r="R10" i="9"/>
  <c r="Q10" i="9"/>
  <c r="Q16" i="10"/>
  <c r="R16" i="10"/>
  <c r="Q22" i="3"/>
  <c r="P42" i="7"/>
  <c r="M44" i="9"/>
  <c r="R31" i="2"/>
  <c r="Q31" i="2"/>
  <c r="N25" i="3"/>
  <c r="R14" i="5"/>
  <c r="Q14" i="5"/>
  <c r="Q44" i="5"/>
  <c r="N13" i="8"/>
  <c r="N17" i="8"/>
  <c r="N23" i="8"/>
  <c r="N15" i="8"/>
  <c r="N27" i="8"/>
  <c r="N43" i="8"/>
  <c r="N9" i="8"/>
  <c r="N19" i="8"/>
  <c r="N35" i="8"/>
  <c r="N5" i="8"/>
  <c r="N37" i="8"/>
  <c r="N21" i="8"/>
  <c r="N7" i="8"/>
  <c r="N11" i="8"/>
  <c r="N41" i="8"/>
  <c r="N16" i="8"/>
  <c r="N25" i="8"/>
  <c r="N39" i="8"/>
  <c r="N33" i="8"/>
  <c r="N26" i="8"/>
  <c r="N29" i="8"/>
  <c r="N34" i="8"/>
  <c r="N14" i="8"/>
  <c r="N30" i="8"/>
  <c r="N24" i="8"/>
  <c r="N31" i="8"/>
  <c r="N20" i="8"/>
  <c r="N8" i="8"/>
  <c r="Q40" i="10"/>
  <c r="R40" i="10"/>
  <c r="R17" i="4"/>
  <c r="Q17" i="4"/>
  <c r="R19" i="10"/>
  <c r="Q19" i="10"/>
  <c r="Q37" i="10"/>
  <c r="R37" i="10"/>
  <c r="P22" i="7"/>
  <c r="N10" i="3"/>
  <c r="O31" i="9"/>
  <c r="O27" i="9"/>
  <c r="O23" i="9"/>
  <c r="O19" i="9"/>
  <c r="O15" i="9"/>
  <c r="O11" i="9"/>
  <c r="O7" i="9"/>
  <c r="O36" i="9"/>
  <c r="O28" i="9"/>
  <c r="O20" i="9"/>
  <c r="O12" i="9"/>
  <c r="O41" i="9"/>
  <c r="O33" i="9"/>
  <c r="O32" i="9"/>
  <c r="Q32" i="9"/>
  <c r="O16" i="9"/>
  <c r="O29" i="9"/>
  <c r="O13" i="9"/>
  <c r="O40" i="9"/>
  <c r="Q40" i="9"/>
  <c r="O24" i="9"/>
  <c r="O8" i="9"/>
  <c r="O21" i="9"/>
  <c r="O5" i="9"/>
  <c r="O37" i="9"/>
  <c r="P25" i="7"/>
  <c r="O33" i="8"/>
  <c r="O29" i="8"/>
  <c r="O25" i="8"/>
  <c r="O21" i="8"/>
  <c r="O17" i="8"/>
  <c r="O13" i="8"/>
  <c r="O9" i="8"/>
  <c r="O5" i="8"/>
  <c r="O39" i="8"/>
  <c r="O38" i="8"/>
  <c r="O30" i="8"/>
  <c r="O22" i="8"/>
  <c r="O14" i="8"/>
  <c r="O6" i="8"/>
  <c r="O35" i="8"/>
  <c r="O34" i="8"/>
  <c r="O18" i="8"/>
  <c r="O43" i="8"/>
  <c r="O42" i="8"/>
  <c r="O26" i="8"/>
  <c r="O10" i="8"/>
  <c r="O23" i="8"/>
  <c r="O40" i="8"/>
  <c r="R37" i="2"/>
  <c r="Q37" i="2"/>
  <c r="N9" i="3"/>
  <c r="R30" i="9"/>
  <c r="Q30" i="9"/>
  <c r="N42" i="8"/>
  <c r="N12" i="8"/>
  <c r="Q8" i="7"/>
  <c r="R8" i="7"/>
  <c r="R8" i="2"/>
  <c r="Q8" i="2"/>
  <c r="Q15" i="10"/>
  <c r="R15" i="10"/>
  <c r="P27" i="4"/>
  <c r="P18" i="6"/>
  <c r="O43" i="4"/>
  <c r="R43" i="4"/>
  <c r="O27" i="4"/>
  <c r="O23" i="4"/>
  <c r="O31" i="4"/>
  <c r="O24" i="4"/>
  <c r="R24" i="4"/>
  <c r="O7" i="4"/>
  <c r="Q7" i="4"/>
  <c r="O32" i="4"/>
  <c r="O21" i="4"/>
  <c r="O25" i="4"/>
  <c r="Q25" i="4"/>
  <c r="O15" i="4"/>
  <c r="Q15" i="4"/>
  <c r="O8" i="4"/>
  <c r="O34" i="4"/>
  <c r="O42" i="4"/>
  <c r="Q42" i="4"/>
  <c r="O36" i="4"/>
  <c r="R36" i="4"/>
  <c r="O35" i="4"/>
  <c r="O38" i="4"/>
  <c r="O29" i="4"/>
  <c r="O37" i="4"/>
  <c r="Q37" i="4"/>
  <c r="O19" i="4"/>
  <c r="O41" i="4"/>
  <c r="O12" i="4"/>
  <c r="Q12" i="4"/>
  <c r="O28" i="4"/>
  <c r="Q28" i="4"/>
  <c r="O9" i="4"/>
  <c r="O11" i="4"/>
  <c r="O26" i="4"/>
  <c r="Q26" i="4"/>
  <c r="O40" i="4"/>
  <c r="R40" i="4"/>
  <c r="O20" i="4"/>
  <c r="Q7" i="10"/>
  <c r="R7" i="10"/>
  <c r="O18" i="4"/>
  <c r="Q40" i="4"/>
  <c r="Q15" i="2"/>
  <c r="O10" i="4"/>
  <c r="R10" i="4"/>
  <c r="Q8" i="10"/>
  <c r="R8" i="10"/>
  <c r="R24" i="10"/>
  <c r="Q24" i="10"/>
  <c r="Q41" i="10"/>
  <c r="R41" i="10"/>
  <c r="O18" i="9"/>
  <c r="O35" i="9"/>
  <c r="O16" i="8"/>
  <c r="O32" i="8"/>
  <c r="P10" i="7"/>
  <c r="P26" i="7"/>
  <c r="O18" i="6"/>
  <c r="O35" i="6"/>
  <c r="N14" i="3"/>
  <c r="N30" i="3"/>
  <c r="O34" i="6"/>
  <c r="O9" i="9"/>
  <c r="O38" i="9"/>
  <c r="R38" i="9"/>
  <c r="O33" i="7"/>
  <c r="O29" i="7"/>
  <c r="O25" i="7"/>
  <c r="O21" i="7"/>
  <c r="O17" i="7"/>
  <c r="O13" i="7"/>
  <c r="O9" i="7"/>
  <c r="O5" i="7"/>
  <c r="O39" i="7"/>
  <c r="O43" i="7"/>
  <c r="O34" i="7"/>
  <c r="O22" i="7"/>
  <c r="O42" i="7"/>
  <c r="O30" i="7"/>
  <c r="O19" i="7"/>
  <c r="O10" i="7"/>
  <c r="O38" i="7"/>
  <c r="O27" i="7"/>
  <c r="O18" i="7"/>
  <c r="O6" i="7"/>
  <c r="O14" i="7"/>
  <c r="O35" i="7"/>
  <c r="O26" i="7"/>
  <c r="O36" i="7"/>
  <c r="O11" i="8"/>
  <c r="O27" i="8"/>
  <c r="P6" i="3"/>
  <c r="P26" i="3"/>
  <c r="P24" i="3"/>
  <c r="P14" i="3"/>
  <c r="P28" i="3"/>
  <c r="P40" i="3"/>
  <c r="P8" i="3"/>
  <c r="P30" i="3"/>
  <c r="P22" i="3"/>
  <c r="P36" i="3"/>
  <c r="P34" i="3"/>
  <c r="P32" i="3"/>
  <c r="P38" i="3"/>
  <c r="P12" i="3"/>
  <c r="P10" i="3"/>
  <c r="P42" i="3"/>
  <c r="P16" i="3"/>
  <c r="P5" i="3"/>
  <c r="P18" i="3"/>
  <c r="P20" i="3"/>
  <c r="P43" i="3"/>
  <c r="P39" i="3"/>
  <c r="R25" i="2"/>
  <c r="Q25" i="2"/>
  <c r="R13" i="2"/>
  <c r="Q13" i="2"/>
  <c r="Q11" i="2"/>
  <c r="R11" i="2"/>
  <c r="O11" i="7"/>
  <c r="N17" i="3"/>
  <c r="P7" i="3"/>
  <c r="R17" i="2"/>
  <c r="N36" i="9"/>
  <c r="N28" i="9"/>
  <c r="N40" i="8"/>
  <c r="N28" i="8"/>
  <c r="N10" i="8"/>
  <c r="N31" i="7"/>
  <c r="N37" i="7"/>
  <c r="N25" i="7"/>
  <c r="N7" i="7"/>
  <c r="N39" i="7"/>
  <c r="N34" i="7"/>
  <c r="N26" i="7"/>
  <c r="N33" i="7"/>
  <c r="N6" i="7"/>
  <c r="N21" i="7"/>
  <c r="N11" i="7"/>
  <c r="N18" i="7"/>
  <c r="N9" i="7"/>
  <c r="N15" i="7"/>
  <c r="N23" i="7"/>
  <c r="N42" i="7"/>
  <c r="N29" i="7"/>
  <c r="N5" i="7"/>
  <c r="N22" i="7"/>
  <c r="N20" i="7"/>
  <c r="N35" i="7"/>
  <c r="N30" i="7"/>
  <c r="N10" i="7"/>
  <c r="N14" i="7"/>
  <c r="N19" i="7"/>
  <c r="N38" i="7"/>
  <c r="N16" i="7"/>
  <c r="N43" i="7"/>
  <c r="N28" i="7"/>
  <c r="N27" i="7"/>
  <c r="N41" i="7"/>
  <c r="N17" i="7"/>
  <c r="N40" i="7"/>
  <c r="N13" i="7"/>
  <c r="Q39" i="2"/>
  <c r="R22" i="4"/>
  <c r="O17" i="4"/>
  <c r="P35" i="3"/>
  <c r="P19" i="3"/>
  <c r="Q23" i="2"/>
  <c r="R23" i="2"/>
  <c r="Q43" i="5"/>
  <c r="R23" i="10"/>
  <c r="Q23" i="10"/>
  <c r="R25" i="4"/>
  <c r="R7" i="4"/>
  <c r="P33" i="3"/>
  <c r="P11" i="3"/>
  <c r="R26" i="4"/>
  <c r="N33" i="10"/>
  <c r="N29" i="10"/>
  <c r="N25" i="10"/>
  <c r="N21" i="10"/>
  <c r="N17" i="10"/>
  <c r="N13" i="10"/>
  <c r="N9" i="10"/>
  <c r="N5" i="10"/>
  <c r="N39" i="10"/>
  <c r="N38" i="10"/>
  <c r="N30" i="10"/>
  <c r="N22" i="10"/>
  <c r="N14" i="10"/>
  <c r="N6" i="10"/>
  <c r="N35" i="10"/>
  <c r="N34" i="10"/>
  <c r="N18" i="10"/>
  <c r="N43" i="10"/>
  <c r="N10" i="10"/>
  <c r="N42" i="10"/>
  <c r="N26" i="10"/>
  <c r="N36" i="10"/>
  <c r="P15" i="4"/>
  <c r="Q10" i="4"/>
  <c r="N44" i="4"/>
  <c r="Q5" i="4"/>
  <c r="Q41" i="4"/>
  <c r="R26" i="5"/>
  <c r="Q16" i="2"/>
  <c r="P13" i="3"/>
  <c r="P31" i="4"/>
  <c r="O6" i="4"/>
  <c r="O44" i="4"/>
  <c r="R9" i="5"/>
  <c r="R32" i="10"/>
  <c r="Q32" i="10"/>
  <c r="M44" i="10"/>
  <c r="P31" i="7"/>
  <c r="P27" i="7"/>
  <c r="P23" i="7"/>
  <c r="P19" i="7"/>
  <c r="P15" i="7"/>
  <c r="P11" i="7"/>
  <c r="P7" i="7"/>
  <c r="P36" i="7"/>
  <c r="P28" i="7"/>
  <c r="P20" i="7"/>
  <c r="P12" i="7"/>
  <c r="Q12" i="7"/>
  <c r="P41" i="7"/>
  <c r="P33" i="7"/>
  <c r="P32" i="7"/>
  <c r="R32" i="7"/>
  <c r="P8" i="7"/>
  <c r="P29" i="7"/>
  <c r="P16" i="7"/>
  <c r="P5" i="7"/>
  <c r="P44" i="7"/>
  <c r="P40" i="7"/>
  <c r="P24" i="7"/>
  <c r="P13" i="7"/>
  <c r="P37" i="7"/>
  <c r="P21" i="7"/>
  <c r="P9" i="7"/>
  <c r="Q30" i="2"/>
  <c r="R30" i="2"/>
  <c r="N31" i="3"/>
  <c r="N27" i="3"/>
  <c r="N23" i="3"/>
  <c r="N19" i="3"/>
  <c r="N15" i="3"/>
  <c r="N11" i="3"/>
  <c r="N7" i="3"/>
  <c r="N36" i="3"/>
  <c r="N28" i="3"/>
  <c r="N20" i="3"/>
  <c r="N12" i="3"/>
  <c r="N41" i="3"/>
  <c r="N32" i="3"/>
  <c r="N40" i="3"/>
  <c r="N8" i="3"/>
  <c r="N37" i="3"/>
  <c r="N16" i="3"/>
  <c r="N24" i="3"/>
  <c r="N5" i="3"/>
  <c r="N33" i="3"/>
  <c r="N42" i="3"/>
  <c r="Q36" i="2"/>
  <c r="R36" i="2"/>
  <c r="R32" i="9"/>
  <c r="Q6" i="9"/>
  <c r="N36" i="8"/>
  <c r="N18" i="8"/>
  <c r="R12" i="7"/>
  <c r="R34" i="4"/>
  <c r="R35" i="4"/>
  <c r="Q8" i="4"/>
  <c r="R8" i="4"/>
  <c r="Q20" i="10"/>
  <c r="R20" i="10"/>
  <c r="P6" i="7"/>
  <c r="P39" i="7"/>
  <c r="N26" i="3"/>
  <c r="O31" i="6"/>
  <c r="O27" i="6"/>
  <c r="O23" i="6"/>
  <c r="O19" i="6"/>
  <c r="O15" i="6"/>
  <c r="O11" i="6"/>
  <c r="O7" i="6"/>
  <c r="Q7" i="6"/>
  <c r="O36" i="6"/>
  <c r="O28" i="6"/>
  <c r="O20" i="6"/>
  <c r="O12" i="6"/>
  <c r="O33" i="6"/>
  <c r="O24" i="6"/>
  <c r="O13" i="6"/>
  <c r="O41" i="6"/>
  <c r="O32" i="6"/>
  <c r="O21" i="6"/>
  <c r="O9" i="6"/>
  <c r="O40" i="6"/>
  <c r="O29" i="6"/>
  <c r="O17" i="6"/>
  <c r="O8" i="6"/>
  <c r="R8" i="6"/>
  <c r="O25" i="6"/>
  <c r="O16" i="6"/>
  <c r="O37" i="6"/>
  <c r="O5" i="6"/>
  <c r="M44" i="3"/>
  <c r="P44" i="8"/>
  <c r="O34" i="9"/>
  <c r="R34" i="9"/>
  <c r="P8" i="4"/>
  <c r="P26" i="4"/>
  <c r="P12" i="4"/>
  <c r="P13" i="4"/>
  <c r="Q13" i="4"/>
  <c r="P10" i="4"/>
  <c r="P20" i="4"/>
  <c r="P42" i="4"/>
  <c r="P43" i="4"/>
  <c r="Q43" i="4"/>
  <c r="P24" i="4"/>
  <c r="P17" i="4"/>
  <c r="P28" i="4"/>
  <c r="P14" i="4"/>
  <c r="R14" i="4"/>
  <c r="P22" i="4"/>
  <c r="P39" i="4"/>
  <c r="P16" i="4"/>
  <c r="P36" i="4"/>
  <c r="P32" i="4"/>
  <c r="P21" i="4"/>
  <c r="P25" i="4"/>
  <c r="P30" i="4"/>
  <c r="P33" i="4"/>
  <c r="R33" i="4"/>
  <c r="P35" i="4"/>
  <c r="Q35" i="4"/>
  <c r="P41" i="4"/>
  <c r="R41" i="4"/>
  <c r="P38" i="4"/>
  <c r="R38" i="4"/>
  <c r="P40" i="4"/>
  <c r="P6" i="4"/>
  <c r="P37" i="4"/>
  <c r="P9" i="4"/>
  <c r="Q9" i="4"/>
  <c r="P29" i="4"/>
  <c r="P5" i="4"/>
  <c r="P34" i="4"/>
  <c r="Q34" i="4"/>
  <c r="P18" i="4"/>
  <c r="Q18" i="2"/>
  <c r="R18" i="2"/>
  <c r="R10" i="2"/>
  <c r="Q10" i="2"/>
  <c r="R19" i="2"/>
  <c r="Q19" i="2"/>
  <c r="N29" i="3"/>
  <c r="Q32" i="2"/>
  <c r="R32" i="2"/>
  <c r="Q38" i="9"/>
  <c r="Q12" i="9"/>
  <c r="R12" i="9"/>
  <c r="N32" i="8"/>
  <c r="R36" i="7"/>
  <c r="Q36" i="7"/>
  <c r="R30" i="5"/>
  <c r="R23" i="5"/>
  <c r="Q16" i="4"/>
  <c r="R16" i="4"/>
  <c r="P15" i="6"/>
  <c r="P16" i="6"/>
  <c r="P7" i="6"/>
  <c r="P27" i="6"/>
  <c r="P36" i="6"/>
  <c r="P29" i="6"/>
  <c r="P22" i="6"/>
  <c r="P33" i="6"/>
  <c r="P6" i="6"/>
  <c r="P44" i="6"/>
  <c r="P37" i="6"/>
  <c r="P39" i="6"/>
  <c r="P10" i="6"/>
  <c r="P43" i="6"/>
  <c r="P19" i="6"/>
  <c r="P31" i="6"/>
  <c r="P8" i="6"/>
  <c r="Q8" i="6"/>
  <c r="P34" i="6"/>
  <c r="P11" i="6"/>
  <c r="P14" i="6"/>
  <c r="P25" i="6"/>
  <c r="P26" i="6"/>
  <c r="P20" i="6"/>
  <c r="P32" i="6"/>
  <c r="P17" i="6"/>
  <c r="P23" i="6"/>
  <c r="P38" i="6"/>
  <c r="P30" i="6"/>
  <c r="P42" i="6"/>
  <c r="P41" i="6"/>
  <c r="P12" i="6"/>
  <c r="P40" i="6"/>
  <c r="P24" i="6"/>
  <c r="P9" i="6"/>
  <c r="P35" i="6"/>
  <c r="P13" i="6"/>
  <c r="N40" i="6"/>
  <c r="N37" i="6"/>
  <c r="N13" i="6"/>
  <c r="N25" i="6"/>
  <c r="N23" i="6"/>
  <c r="N22" i="6"/>
  <c r="N29" i="6"/>
  <c r="N9" i="6"/>
  <c r="N15" i="6"/>
  <c r="N19" i="6"/>
  <c r="N28" i="6"/>
  <c r="N35" i="6"/>
  <c r="N43" i="6"/>
  <c r="N24" i="6"/>
  <c r="N5" i="6"/>
  <c r="N11" i="6"/>
  <c r="N14" i="6"/>
  <c r="N21" i="6"/>
  <c r="N32" i="6"/>
  <c r="N41" i="6"/>
  <c r="N36" i="6"/>
  <c r="N38" i="6"/>
  <c r="N26" i="6"/>
  <c r="N34" i="6"/>
  <c r="N16" i="6"/>
  <c r="N6" i="6"/>
  <c r="N12" i="6"/>
  <c r="N31" i="6"/>
  <c r="N33" i="6"/>
  <c r="N18" i="6"/>
  <c r="N10" i="6"/>
  <c r="N20" i="6"/>
  <c r="N17" i="6"/>
  <c r="N39" i="6"/>
  <c r="N42" i="6"/>
  <c r="N30" i="6"/>
  <c r="N27" i="6"/>
  <c r="R7" i="2"/>
  <c r="R27" i="10"/>
  <c r="Q27" i="10"/>
  <c r="R6" i="4"/>
  <c r="Q6" i="4"/>
  <c r="Q33" i="4"/>
  <c r="P28" i="6"/>
  <c r="R12" i="10"/>
  <c r="Q12" i="10"/>
  <c r="Q28" i="10"/>
  <c r="R28" i="10"/>
  <c r="O6" i="9"/>
  <c r="R6" i="9"/>
  <c r="O22" i="9"/>
  <c r="Q22" i="9"/>
  <c r="O39" i="9"/>
  <c r="O20" i="8"/>
  <c r="O37" i="8"/>
  <c r="P14" i="7"/>
  <c r="P30" i="7"/>
  <c r="O6" i="6"/>
  <c r="O22" i="6"/>
  <c r="O39" i="6"/>
  <c r="N18" i="3"/>
  <c r="N35" i="3"/>
  <c r="O43" i="9"/>
  <c r="O38" i="6"/>
  <c r="O17" i="9"/>
  <c r="O42" i="9"/>
  <c r="R42" i="9"/>
  <c r="P38" i="7"/>
  <c r="N43" i="3"/>
  <c r="P17" i="7"/>
  <c r="O15" i="8"/>
  <c r="O31" i="8"/>
  <c r="R14" i="2"/>
  <c r="Q14" i="2"/>
  <c r="R42" i="2"/>
  <c r="Q42" i="2"/>
  <c r="P44" i="5"/>
  <c r="R6" i="2"/>
  <c r="Q6" i="2"/>
  <c r="N44" i="2"/>
  <c r="N21" i="3"/>
  <c r="N38" i="3"/>
  <c r="O44" i="2"/>
  <c r="Q5" i="2"/>
  <c r="R12" i="2"/>
  <c r="Q12" i="2"/>
  <c r="Q34" i="9"/>
  <c r="Q26" i="9"/>
  <c r="R26" i="9"/>
  <c r="N35" i="9"/>
  <c r="N17" i="9"/>
  <c r="N7" i="9"/>
  <c r="N19" i="9"/>
  <c r="N31" i="9"/>
  <c r="N39" i="9"/>
  <c r="N25" i="9"/>
  <c r="N33" i="9"/>
  <c r="N29" i="9"/>
  <c r="N21" i="9"/>
  <c r="N20" i="9"/>
  <c r="N13" i="9"/>
  <c r="N24" i="9"/>
  <c r="N27" i="9"/>
  <c r="N37" i="9"/>
  <c r="N41" i="9"/>
  <c r="N23" i="9"/>
  <c r="N14" i="9"/>
  <c r="N8" i="9"/>
  <c r="N9" i="9"/>
  <c r="N5" i="9"/>
  <c r="N11" i="9"/>
  <c r="N15" i="9"/>
  <c r="N18" i="9"/>
  <c r="N43" i="9"/>
  <c r="N16" i="9"/>
  <c r="N38" i="8"/>
  <c r="N22" i="8"/>
  <c r="N6" i="8"/>
  <c r="Q24" i="7"/>
  <c r="R24" i="7"/>
  <c r="M44" i="6"/>
  <c r="R24" i="2"/>
  <c r="Q24" i="2"/>
  <c r="R23" i="4"/>
  <c r="Q23" i="4"/>
  <c r="Q24" i="4"/>
  <c r="R5" i="5"/>
  <c r="Q40" i="2"/>
  <c r="R12" i="4"/>
  <c r="P31" i="3"/>
  <c r="P15" i="3"/>
  <c r="Q9" i="2"/>
  <c r="Q35" i="2"/>
  <c r="Q31" i="10"/>
  <c r="R31" i="10"/>
  <c r="O39" i="4"/>
  <c r="Q39" i="4"/>
  <c r="O22" i="4"/>
  <c r="Q22" i="4"/>
  <c r="R9" i="2"/>
  <c r="R20" i="5"/>
  <c r="Q20" i="5"/>
  <c r="R35" i="2"/>
  <c r="Q27" i="2"/>
  <c r="R11" i="5"/>
  <c r="P29" i="3"/>
  <c r="O23" i="3"/>
  <c r="O13" i="3"/>
  <c r="O19" i="3"/>
  <c r="O43" i="3"/>
  <c r="O21" i="3"/>
  <c r="O41" i="3"/>
  <c r="O28" i="3"/>
  <c r="O11" i="3"/>
  <c r="O44" i="3"/>
  <c r="O15" i="3"/>
  <c r="O20" i="3"/>
  <c r="O35" i="3"/>
  <c r="O18" i="3"/>
  <c r="O10" i="3"/>
  <c r="O25" i="3"/>
  <c r="O39" i="3"/>
  <c r="Q39" i="3"/>
  <c r="O16" i="3"/>
  <c r="O36" i="3"/>
  <c r="O38" i="3"/>
  <c r="O33" i="3"/>
  <c r="O12" i="3"/>
  <c r="O40" i="3"/>
  <c r="O29" i="3"/>
  <c r="O6" i="3"/>
  <c r="Q6" i="3"/>
  <c r="O17" i="3"/>
  <c r="O37" i="3"/>
  <c r="O22" i="3"/>
  <c r="O27" i="3"/>
  <c r="O42" i="3"/>
  <c r="O14" i="3"/>
  <c r="O24" i="3"/>
  <c r="O26" i="3"/>
  <c r="O31" i="3"/>
  <c r="O9" i="3"/>
  <c r="N11" i="10"/>
  <c r="O30" i="4"/>
  <c r="R30" i="4"/>
  <c r="P11" i="4"/>
  <c r="Q11" i="4"/>
  <c r="R19" i="4"/>
  <c r="Q19" i="4"/>
  <c r="Q36" i="4"/>
  <c r="R24" i="5"/>
  <c r="R19" i="5"/>
  <c r="Q6" i="8"/>
  <c r="R6" i="8"/>
  <c r="Q5" i="9"/>
  <c r="N44" i="9"/>
  <c r="R5" i="9"/>
  <c r="Q24" i="9"/>
  <c r="R24" i="9"/>
  <c r="R31" i="9"/>
  <c r="Q31" i="9"/>
  <c r="R17" i="6"/>
  <c r="Q17" i="6"/>
  <c r="R16" i="6"/>
  <c r="Q16" i="6"/>
  <c r="Q14" i="6"/>
  <c r="R14" i="6"/>
  <c r="Q15" i="6"/>
  <c r="R15" i="6"/>
  <c r="Q40" i="6"/>
  <c r="R40" i="6"/>
  <c r="Q24" i="3"/>
  <c r="Q20" i="3"/>
  <c r="Q27" i="3"/>
  <c r="R10" i="10"/>
  <c r="Q10" i="10"/>
  <c r="R9" i="10"/>
  <c r="Q9" i="10"/>
  <c r="Q43" i="7"/>
  <c r="R43" i="7"/>
  <c r="Q20" i="7"/>
  <c r="R20" i="7"/>
  <c r="R42" i="7"/>
  <c r="Q42" i="7"/>
  <c r="Q33" i="7"/>
  <c r="R33" i="7"/>
  <c r="Q32" i="7"/>
  <c r="Q30" i="3"/>
  <c r="Q27" i="4"/>
  <c r="R27" i="4"/>
  <c r="Q9" i="3"/>
  <c r="Q31" i="8"/>
  <c r="R31" i="8"/>
  <c r="R39" i="8"/>
  <c r="Q39" i="8"/>
  <c r="R5" i="8"/>
  <c r="N44" i="8"/>
  <c r="Q5" i="8"/>
  <c r="R43" i="8"/>
  <c r="Q43" i="8"/>
  <c r="R22" i="8"/>
  <c r="Q22" i="8"/>
  <c r="R9" i="9"/>
  <c r="Q9" i="9"/>
  <c r="Q13" i="9"/>
  <c r="R13" i="9"/>
  <c r="R33" i="9"/>
  <c r="Q33" i="9"/>
  <c r="R19" i="9"/>
  <c r="Q19" i="9"/>
  <c r="Q42" i="9"/>
  <c r="Q18" i="3"/>
  <c r="R20" i="6"/>
  <c r="Q20" i="6"/>
  <c r="R34" i="6"/>
  <c r="Q34" i="6"/>
  <c r="R11" i="6"/>
  <c r="Q11" i="6"/>
  <c r="R9" i="6"/>
  <c r="Q9" i="6"/>
  <c r="Q29" i="3"/>
  <c r="Q26" i="3"/>
  <c r="R40" i="9"/>
  <c r="Q32" i="3"/>
  <c r="Q15" i="3"/>
  <c r="R43" i="10"/>
  <c r="Q43" i="10"/>
  <c r="R38" i="10"/>
  <c r="Q38" i="10"/>
  <c r="Q29" i="10"/>
  <c r="R29" i="10"/>
  <c r="Q41" i="7"/>
  <c r="R41" i="7"/>
  <c r="R10" i="7"/>
  <c r="Q10" i="7"/>
  <c r="Q23" i="7"/>
  <c r="R23" i="7"/>
  <c r="Q26" i="7"/>
  <c r="R26" i="7"/>
  <c r="Q14" i="3"/>
  <c r="Q29" i="4"/>
  <c r="R29" i="4"/>
  <c r="R39" i="4"/>
  <c r="Q24" i="8"/>
  <c r="R24" i="8"/>
  <c r="R29" i="8"/>
  <c r="Q29" i="8"/>
  <c r="R7" i="8"/>
  <c r="Q7" i="8"/>
  <c r="Q35" i="8"/>
  <c r="R35" i="8"/>
  <c r="R27" i="8"/>
  <c r="Q27" i="8"/>
  <c r="R13" i="8"/>
  <c r="Q13" i="8"/>
  <c r="R13" i="4"/>
  <c r="R15" i="4"/>
  <c r="Q11" i="10"/>
  <c r="R11" i="10"/>
  <c r="Q38" i="8"/>
  <c r="R38" i="8"/>
  <c r="R15" i="9"/>
  <c r="Q15" i="9"/>
  <c r="Q8" i="9"/>
  <c r="R8" i="9"/>
  <c r="R37" i="9"/>
  <c r="Q37" i="9"/>
  <c r="Q20" i="9"/>
  <c r="R20" i="9"/>
  <c r="Q25" i="9"/>
  <c r="R25" i="9"/>
  <c r="R7" i="9"/>
  <c r="Q7" i="9"/>
  <c r="Q43" i="3"/>
  <c r="Q42" i="6"/>
  <c r="R42" i="6"/>
  <c r="Q10" i="6"/>
  <c r="R10" i="6"/>
  <c r="Q12" i="6"/>
  <c r="R12" i="6"/>
  <c r="R26" i="6"/>
  <c r="Q26" i="6"/>
  <c r="R32" i="6"/>
  <c r="Q32" i="6"/>
  <c r="N44" i="6"/>
  <c r="Q5" i="6"/>
  <c r="R5" i="6"/>
  <c r="Q28" i="6"/>
  <c r="R28" i="6"/>
  <c r="Q29" i="6"/>
  <c r="R29" i="6"/>
  <c r="Q13" i="6"/>
  <c r="R13" i="6"/>
  <c r="R32" i="8"/>
  <c r="Q32" i="8"/>
  <c r="P44" i="4"/>
  <c r="Q30" i="4"/>
  <c r="R37" i="4"/>
  <c r="Q33" i="3"/>
  <c r="Q41" i="3"/>
  <c r="Q36" i="3"/>
  <c r="Q19" i="3"/>
  <c r="Q13" i="3"/>
  <c r="R42" i="4"/>
  <c r="Q26" i="10"/>
  <c r="R26" i="10"/>
  <c r="R18" i="10"/>
  <c r="Q18" i="10"/>
  <c r="Q14" i="10"/>
  <c r="R14" i="10"/>
  <c r="Q39" i="10"/>
  <c r="R39" i="10"/>
  <c r="R17" i="10"/>
  <c r="Q17" i="10"/>
  <c r="R33" i="10"/>
  <c r="Q33" i="10"/>
  <c r="R9" i="4"/>
  <c r="Q13" i="7"/>
  <c r="R13" i="7"/>
  <c r="R27" i="7"/>
  <c r="Q27" i="7"/>
  <c r="R38" i="7"/>
  <c r="Q38" i="7"/>
  <c r="R30" i="7"/>
  <c r="Q30" i="7"/>
  <c r="N44" i="7"/>
  <c r="R5" i="7"/>
  <c r="Q5" i="7"/>
  <c r="R15" i="7"/>
  <c r="Q15" i="7"/>
  <c r="R21" i="7"/>
  <c r="Q21" i="7"/>
  <c r="Q34" i="7"/>
  <c r="R34" i="7"/>
  <c r="Q37" i="7"/>
  <c r="R37" i="7"/>
  <c r="Q10" i="8"/>
  <c r="R10" i="8"/>
  <c r="R36" i="9"/>
  <c r="Q36" i="9"/>
  <c r="Q14" i="4"/>
  <c r="Q18" i="4"/>
  <c r="R18" i="4"/>
  <c r="R28" i="4"/>
  <c r="R21" i="4"/>
  <c r="Q21" i="4"/>
  <c r="R31" i="4"/>
  <c r="Q31" i="4"/>
  <c r="Q12" i="8"/>
  <c r="R12" i="8"/>
  <c r="R7" i="6"/>
  <c r="O44" i="8"/>
  <c r="Q10" i="3"/>
  <c r="R8" i="8"/>
  <c r="Q8" i="8"/>
  <c r="R30" i="8"/>
  <c r="Q30" i="8"/>
  <c r="Q26" i="8"/>
  <c r="R26" i="8"/>
  <c r="Q16" i="8"/>
  <c r="R16" i="8"/>
  <c r="R21" i="8"/>
  <c r="Q21" i="8"/>
  <c r="R19" i="8"/>
  <c r="Q19" i="8"/>
  <c r="R15" i="8"/>
  <c r="Q15" i="8"/>
  <c r="R22" i="9"/>
  <c r="Q25" i="3"/>
  <c r="Q34" i="3"/>
  <c r="R43" i="9"/>
  <c r="Q43" i="9"/>
  <c r="R23" i="9"/>
  <c r="Q23" i="9"/>
  <c r="Q29" i="9"/>
  <c r="R29" i="9"/>
  <c r="R35" i="9"/>
  <c r="Q35" i="9"/>
  <c r="Q21" i="3"/>
  <c r="Q35" i="3"/>
  <c r="Q27" i="6"/>
  <c r="R27" i="6"/>
  <c r="R33" i="6"/>
  <c r="Q33" i="6"/>
  <c r="R36" i="6"/>
  <c r="Q36" i="6"/>
  <c r="R43" i="6"/>
  <c r="Q43" i="6"/>
  <c r="Q23" i="6"/>
  <c r="R23" i="6"/>
  <c r="Q36" i="8"/>
  <c r="R36" i="8"/>
  <c r="Q40" i="3"/>
  <c r="Q11" i="3"/>
  <c r="R35" i="10"/>
  <c r="Q35" i="10"/>
  <c r="R30" i="10"/>
  <c r="Q30" i="10"/>
  <c r="Q25" i="10"/>
  <c r="R25" i="10"/>
  <c r="Q38" i="4"/>
  <c r="R17" i="7"/>
  <c r="Q17" i="7"/>
  <c r="R14" i="7"/>
  <c r="Q14" i="7"/>
  <c r="Q18" i="7"/>
  <c r="R18" i="7"/>
  <c r="Q7" i="7"/>
  <c r="R7" i="7"/>
  <c r="Q40" i="8"/>
  <c r="R40" i="8"/>
  <c r="O44" i="9"/>
  <c r="R11" i="4"/>
  <c r="R34" i="8"/>
  <c r="Q34" i="8"/>
  <c r="Q11" i="8"/>
  <c r="R11" i="8"/>
  <c r="Q17" i="8"/>
  <c r="R17" i="8"/>
  <c r="R18" i="9"/>
  <c r="Q18" i="9"/>
  <c r="R41" i="9"/>
  <c r="Q41" i="9"/>
  <c r="Q44" i="2"/>
  <c r="R30" i="6"/>
  <c r="Q30" i="6"/>
  <c r="Q31" i="6"/>
  <c r="R31" i="6"/>
  <c r="Q41" i="6"/>
  <c r="R41" i="6"/>
  <c r="R35" i="6"/>
  <c r="Q35" i="6"/>
  <c r="Q25" i="6"/>
  <c r="R25" i="6"/>
  <c r="Q42" i="3"/>
  <c r="Q16" i="3"/>
  <c r="Q28" i="3"/>
  <c r="Q31" i="3"/>
  <c r="Q44" i="4"/>
  <c r="R36" i="10"/>
  <c r="Q36" i="10"/>
  <c r="Q6" i="10"/>
  <c r="R6" i="10"/>
  <c r="R13" i="10"/>
  <c r="Q13" i="10"/>
  <c r="R16" i="7"/>
  <c r="Q16" i="7"/>
  <c r="Q22" i="7"/>
  <c r="R22" i="7"/>
  <c r="R11" i="7"/>
  <c r="Q11" i="7"/>
  <c r="R25" i="7"/>
  <c r="Q25" i="7"/>
  <c r="Q28" i="9"/>
  <c r="R28" i="9"/>
  <c r="Q17" i="3"/>
  <c r="P44" i="3"/>
  <c r="O44" i="7"/>
  <c r="Q25" i="8"/>
  <c r="R25" i="8"/>
  <c r="Q16" i="9"/>
  <c r="R16" i="9"/>
  <c r="Q11" i="9"/>
  <c r="R11" i="9"/>
  <c r="R14" i="9"/>
  <c r="Q14" i="9"/>
  <c r="Q27" i="9"/>
  <c r="R27" i="9"/>
  <c r="Q21" i="9"/>
  <c r="R21" i="9"/>
  <c r="Q39" i="9"/>
  <c r="R39" i="9"/>
  <c r="R17" i="9"/>
  <c r="Q17" i="9"/>
  <c r="Q38" i="3"/>
  <c r="R39" i="6"/>
  <c r="Q39" i="6"/>
  <c r="R18" i="6"/>
  <c r="Q18" i="6"/>
  <c r="R6" i="6"/>
  <c r="Q6" i="6"/>
  <c r="R38" i="6"/>
  <c r="Q38" i="6"/>
  <c r="R21" i="6"/>
  <c r="Q21" i="6"/>
  <c r="Q24" i="6"/>
  <c r="R24" i="6"/>
  <c r="Q19" i="6"/>
  <c r="R19" i="6"/>
  <c r="Q22" i="6"/>
  <c r="R22" i="6"/>
  <c r="Q37" i="6"/>
  <c r="R37" i="6"/>
  <c r="O44" i="6"/>
  <c r="Q18" i="8"/>
  <c r="R18" i="8"/>
  <c r="Q5" i="3"/>
  <c r="N44" i="3"/>
  <c r="Q8" i="3"/>
  <c r="Q12" i="3"/>
  <c r="Q7" i="3"/>
  <c r="Q23" i="3"/>
  <c r="R5" i="4"/>
  <c r="Q42" i="10"/>
  <c r="R42" i="10"/>
  <c r="Q34" i="10"/>
  <c r="R34" i="10"/>
  <c r="Q22" i="10"/>
  <c r="R22" i="10"/>
  <c r="Q5" i="10"/>
  <c r="N44" i="10"/>
  <c r="R5" i="10"/>
  <c r="R21" i="10"/>
  <c r="Q21" i="10"/>
  <c r="R40" i="7"/>
  <c r="Q40" i="7"/>
  <c r="Q28" i="7"/>
  <c r="R28" i="7"/>
  <c r="Q19" i="7"/>
  <c r="R19" i="7"/>
  <c r="Q35" i="7"/>
  <c r="R35" i="7"/>
  <c r="R29" i="7"/>
  <c r="Q29" i="7"/>
  <c r="R9" i="7"/>
  <c r="Q9" i="7"/>
  <c r="R6" i="7"/>
  <c r="Q6" i="7"/>
  <c r="R39" i="7"/>
  <c r="Q39" i="7"/>
  <c r="R31" i="7"/>
  <c r="Q31" i="7"/>
  <c r="R28" i="8"/>
  <c r="Q28" i="8"/>
  <c r="Q20" i="4"/>
  <c r="R20" i="4"/>
  <c r="Q32" i="4"/>
  <c r="R32" i="4"/>
  <c r="Q42" i="8"/>
  <c r="R42" i="8"/>
  <c r="R20" i="8"/>
  <c r="Q20" i="8"/>
  <c r="Q14" i="8"/>
  <c r="R14" i="8"/>
  <c r="R33" i="8"/>
  <c r="Q33" i="8"/>
  <c r="R41" i="8"/>
  <c r="Q41" i="8"/>
  <c r="R37" i="8"/>
  <c r="Q37" i="8"/>
  <c r="R9" i="8"/>
  <c r="Q9" i="8"/>
  <c r="Q23" i="8"/>
  <c r="R23" i="8"/>
  <c r="Q44" i="8"/>
  <c r="Q44" i="10"/>
  <c r="Q44" i="7"/>
  <c r="Q44" i="6"/>
  <c r="Q44" i="9"/>
  <c r="Q44" i="3"/>
</calcChain>
</file>

<file path=xl/sharedStrings.xml><?xml version="1.0" encoding="utf-8"?>
<sst xmlns="http://schemas.openxmlformats.org/spreadsheetml/2006/main" count="1511" uniqueCount="235">
  <si>
    <t>RPI1</t>
  </si>
  <si>
    <t>SBW25</t>
  </si>
  <si>
    <t>1_S1_R1_001.fastq.gz</t>
  </si>
  <si>
    <t>RPI2</t>
  </si>
  <si>
    <t>2_S2_R1_001.fastq.gz</t>
  </si>
  <si>
    <t>RPI3</t>
  </si>
  <si>
    <t>3_S3_R1_001.fastq.gz</t>
  </si>
  <si>
    <t>RPI4</t>
  </si>
  <si>
    <t>4_S4_R1_001.fastq.gz</t>
  </si>
  <si>
    <t>RPI5</t>
  </si>
  <si>
    <t>5_S5_R1_001.fastq.gz</t>
  </si>
  <si>
    <t>RPI6</t>
  </si>
  <si>
    <t>6_S6_R1_001.fastq.gz</t>
  </si>
  <si>
    <t>RPI7</t>
  </si>
  <si>
    <t>7_S7_R1_001.fastq.gz</t>
  </si>
  <si>
    <t>RPI8</t>
  </si>
  <si>
    <t>8_S8_R1_001.fastq.gz</t>
  </si>
  <si>
    <t>RPI9</t>
  </si>
  <si>
    <t>9_S9_R1_001.fastq.gz</t>
  </si>
  <si>
    <t>RPI10</t>
  </si>
  <si>
    <t>10_S10_R1_001.fastq.gz</t>
  </si>
  <si>
    <t>RPI11</t>
  </si>
  <si>
    <t>11_S11_R1_001.fastq.gz</t>
  </si>
  <si>
    <t>RPI12</t>
  </si>
  <si>
    <t>12_S12_R1_001.fastq.gz</t>
  </si>
  <si>
    <t>RPI13</t>
  </si>
  <si>
    <t>13_S13_R1_001.fastq.gz</t>
  </si>
  <si>
    <t>RPI14</t>
  </si>
  <si>
    <t>14_S14_R1_001.fastq.gz</t>
  </si>
  <si>
    <t>RPI15</t>
  </si>
  <si>
    <t>15_S15_R1_001.fastq.gz</t>
  </si>
  <si>
    <t>RPI25</t>
  </si>
  <si>
    <t>16_S16_R1_001.fastq.gz</t>
  </si>
  <si>
    <t>RPI26</t>
  </si>
  <si>
    <t>17_S17_R1_001.fastq.gz</t>
  </si>
  <si>
    <t>RPI27</t>
  </si>
  <si>
    <t>18_S18_R1_001.fastq.gz</t>
  </si>
  <si>
    <t>RPI28</t>
  </si>
  <si>
    <t>19_S19_R1_001.fastq.gz</t>
  </si>
  <si>
    <t>RPI29</t>
  </si>
  <si>
    <t>20_S20_R1_001.fastq.gz</t>
  </si>
  <si>
    <t>RPI30</t>
  </si>
  <si>
    <t>21_S21_R1_001.fastq.gz</t>
  </si>
  <si>
    <t>RPI31</t>
  </si>
  <si>
    <t>22_S22_R1_001.fastq.gz</t>
  </si>
  <si>
    <t>RPI32</t>
  </si>
  <si>
    <t>23_S23_R1_001.fastq.gz</t>
  </si>
  <si>
    <t>RPI33</t>
  </si>
  <si>
    <t>24_S24_R1_001.fastq.gz</t>
  </si>
  <si>
    <t>RPI34</t>
  </si>
  <si>
    <t>25_S25_R1_001.fastq.gz</t>
  </si>
  <si>
    <t>RPI35</t>
  </si>
  <si>
    <t>26_S26_R1_001.fastq.gz</t>
  </si>
  <si>
    <t>RPI36</t>
  </si>
  <si>
    <t>27_S27_R1_001.fastq.gz</t>
  </si>
  <si>
    <t># raw reads</t>
  </si>
  <si>
    <t># reads aligned to SBW25 tRNAs</t>
  </si>
  <si>
    <t>#contigs</t>
  </si>
  <si>
    <t>notes</t>
  </si>
  <si>
    <t>#unused reads</t>
  </si>
  <si>
    <t>Raw reads</t>
  </si>
  <si>
    <t>Proportions</t>
  </si>
  <si>
    <t xml:space="preserve">Primary tRNA </t>
  </si>
  <si>
    <t>Isotype</t>
  </si>
  <si>
    <t>Gene copy number</t>
  </si>
  <si>
    <t>Gene set</t>
  </si>
  <si>
    <t>Mean</t>
  </si>
  <si>
    <t>SE</t>
  </si>
  <si>
    <t>rep1(sample1)</t>
  </si>
  <si>
    <t>rep2(sample10)</t>
  </si>
  <si>
    <t>rep3(sample19)</t>
  </si>
  <si>
    <t>Ala-GGC</t>
  </si>
  <si>
    <t>Arg-ACG</t>
  </si>
  <si>
    <t>Arg-CCG</t>
  </si>
  <si>
    <t>Cys-GCA-1</t>
  </si>
  <si>
    <t>Gly-CCC</t>
  </si>
  <si>
    <t>Gly-GCC</t>
  </si>
  <si>
    <t>Leu-CAA</t>
  </si>
  <si>
    <t>Leu-CAG</t>
  </si>
  <si>
    <t>Leu-GAG</t>
  </si>
  <si>
    <t>Phe-GAA</t>
  </si>
  <si>
    <t>Pro-GGG</t>
  </si>
  <si>
    <t>Ser-CGA</t>
  </si>
  <si>
    <t>Ser-GGA</t>
  </si>
  <si>
    <t>Trp-CCA</t>
  </si>
  <si>
    <t>Val-GAC</t>
  </si>
  <si>
    <t>unused</t>
  </si>
  <si>
    <t>sum used</t>
  </si>
  <si>
    <t>sum total</t>
  </si>
  <si>
    <t>prop used</t>
  </si>
  <si>
    <t>rep1(sample2)</t>
  </si>
  <si>
    <t>rep2(sample11)</t>
  </si>
  <si>
    <t>rep3(sample20)</t>
  </si>
  <si>
    <t>rep1(sample3)</t>
  </si>
  <si>
    <t>rep2(sample12)</t>
  </si>
  <si>
    <t>rep3(sample21)</t>
  </si>
  <si>
    <t>rep1(sample9)</t>
  </si>
  <si>
    <t>rep2(sample18)</t>
  </si>
  <si>
    <t>rep3(sample27)</t>
  </si>
  <si>
    <t>rep1(sample4)</t>
  </si>
  <si>
    <t>rep2(sample13)</t>
  </si>
  <si>
    <t>rep3(sample22)</t>
  </si>
  <si>
    <t>rep1(sample5)</t>
  </si>
  <si>
    <t>rep2(sample14)</t>
  </si>
  <si>
    <t>rep3(sample23)</t>
  </si>
  <si>
    <t>rep1(sample6)</t>
  </si>
  <si>
    <t>rep2(sample15)</t>
  </si>
  <si>
    <t>rep3(sample24)</t>
  </si>
  <si>
    <t>rep1(sample7)</t>
  </si>
  <si>
    <t>rep2(sample16)</t>
  </si>
  <si>
    <t>rep3(sample25)</t>
  </si>
  <si>
    <t>rep1(sample8)</t>
  </si>
  <si>
    <t>rep2(sample17)</t>
  </si>
  <si>
    <t>rep3(sample26)</t>
  </si>
  <si>
    <t>Cys-GCA</t>
  </si>
  <si>
    <t>index_seq</t>
  </si>
  <si>
    <t>index_group</t>
  </si>
  <si>
    <t>A</t>
  </si>
  <si>
    <t>B</t>
  </si>
  <si>
    <t>C</t>
  </si>
  <si>
    <t>ATCACG</t>
  </si>
  <si>
    <t>CGATGT</t>
  </si>
  <si>
    <t>TTAGGC</t>
  </si>
  <si>
    <t>TGACCA</t>
  </si>
  <si>
    <t>ACAGTG</t>
  </si>
  <si>
    <t>GCCAAT</t>
  </si>
  <si>
    <t>CAGATC</t>
  </si>
  <si>
    <t>ACTTGA</t>
  </si>
  <si>
    <t>GATCAG</t>
  </si>
  <si>
    <t>TAGCTT</t>
  </si>
  <si>
    <t>GGCTAC</t>
  </si>
  <si>
    <t>CTTGTA</t>
  </si>
  <si>
    <t>AGTCAA</t>
  </si>
  <si>
    <t>AGTTCC</t>
  </si>
  <si>
    <t>ATGTCA</t>
  </si>
  <si>
    <t>ACTGAT</t>
  </si>
  <si>
    <t>ATGAGC</t>
  </si>
  <si>
    <t>ATTCCT</t>
  </si>
  <si>
    <t>CAAAAG</t>
  </si>
  <si>
    <t>CAACTA</t>
  </si>
  <si>
    <t>CACCGG</t>
  </si>
  <si>
    <t>CACGAT</t>
  </si>
  <si>
    <t>CACTCA</t>
  </si>
  <si>
    <t>CAGGCG</t>
  </si>
  <si>
    <t>CATGGC</t>
  </si>
  <si>
    <t>CATTT</t>
  </si>
  <si>
    <t>CCAACA</t>
  </si>
  <si>
    <t>Missing contigs are: Ser-CGA (engineered out) and Cys-GCA-2 (pseudo tRNA)</t>
  </si>
  <si>
    <t xml:space="preserve">Missing contig is: Cys-GCA-2 (pseudo tRNA); Ser-CGA has 1 read </t>
  </si>
  <si>
    <t>Missing contig is: Cys-GCA-2 (pseudo tRNA); Ser-CGA has 2 reads</t>
  </si>
  <si>
    <t>Missing contig is: Cys-GCA-2 (pseudo tRNA)</t>
  </si>
  <si>
    <t xml:space="preserve">Missing contig is: Cys-GCA-2 (pseudo tRNA); Ser-CGA has 3 reads </t>
  </si>
  <si>
    <t>Missing contig is: Cys-GCA-2 (pseudo tRNA); Ser-CGA has 1 read</t>
  </si>
  <si>
    <t>strain</t>
  </si>
  <si>
    <t>sample</t>
  </si>
  <si>
    <t>replicate</t>
  </si>
  <si>
    <t>#80-151 bp reads</t>
  </si>
  <si>
    <t>#aligned reads</t>
  </si>
  <si>
    <t>#contigs &gt;100 reads</t>
  </si>
  <si>
    <t>#tRNA-containing</t>
  </si>
  <si>
    <t>details</t>
  </si>
  <si>
    <t>isotype_list</t>
  </si>
  <si>
    <t>contig 4 (372 reads with Val-GAC predicted, isotype score 52.8); contig 7 (271 reads with Arg-GCG predicted, isotype score 33.5); contig 10 (197 reads with Arg-GCG predicted, isotype score 51.5); contig 13 (148 reads with Gly-GCC predicted, isotype score 69.7)</t>
  </si>
  <si>
    <t>contig 9 (251 reads with Val-GAC predicted, isotype score 52.8); contig 11 (163 reads with Arg-GCG predicted, isotype 36.7); contig 12 (158 reads with Arg-GCG predicted, isotype score 17.8); contig 14 (111 reads with Undet-GNG predicted, isotype score 66.2); contig 15 (103 reads with Gly-GCC predicted, isotype score 66.0)</t>
  </si>
  <si>
    <t>4: Val-GAC, Arg-GCG, Undet-GNG, Gly-GCG</t>
  </si>
  <si>
    <t>M1-L</t>
  </si>
  <si>
    <t>M2-Lop</t>
  </si>
  <si>
    <t>M2-L</t>
  </si>
  <si>
    <t>M3-L</t>
  </si>
  <si>
    <t>M4-L</t>
  </si>
  <si>
    <t>W1-L</t>
  </si>
  <si>
    <t>index_name</t>
  </si>
  <si>
    <t>file_names</t>
  </si>
  <si>
    <t># reads 80-151 bp</t>
  </si>
  <si>
    <t>#reads unused</t>
  </si>
  <si>
    <t>%reads_aligned</t>
  </si>
  <si>
    <t>In Geneious v 11.1.4: Extract seqeunces 80-151 bp long, align to reference SBW25 (42 unique primary sequences) with no iterations, 10% gaps, 10% mismatch and matching equal reads to neither</t>
  </si>
  <si>
    <t>W1-L: Evolved WT (derived from SBW25)</t>
  </si>
  <si>
    <t>Demultiplexed Illumina reads sorted according to 27 indices (0 mismatches allowed in each 6-bp index seqeunce). Each resulting .fasta.gz file was read into Geneious (v11.1.4) without pairing, extracted 80-151 bp reads, aligned to 42 unique SBW25 primary sequences (10 % mismatch/gap rate, max 2-bp gap size, max. 5 ambiguities; no iterations, don't map if equal match)</t>
  </si>
  <si>
    <r>
      <t>del</t>
    </r>
    <r>
      <rPr>
        <i/>
        <sz val="12"/>
        <color theme="1"/>
        <rFont val="Calibri"/>
        <family val="2"/>
      </rPr>
      <t>serCGA-</t>
    </r>
    <r>
      <rPr>
        <sz val="12"/>
        <color theme="1"/>
        <rFont val="Calibri"/>
        <family val="2"/>
      </rPr>
      <t>1</t>
    </r>
  </si>
  <si>
    <r>
      <t>del</t>
    </r>
    <r>
      <rPr>
        <i/>
        <sz val="12"/>
        <color theme="1"/>
        <rFont val="Calibri"/>
        <family val="2"/>
      </rPr>
      <t>serCGA-</t>
    </r>
    <r>
      <rPr>
        <sz val="12"/>
        <color theme="1"/>
        <rFont val="Calibri"/>
        <family val="2"/>
      </rPr>
      <t>2</t>
    </r>
  </si>
  <si>
    <r>
      <t xml:space="preserve">M1-L: Evolved 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 (derived from del</t>
    </r>
    <r>
      <rPr>
        <i/>
        <sz val="12"/>
        <color theme="1"/>
        <rFont val="Calibri"/>
        <family val="2"/>
        <scheme val="minor"/>
      </rPr>
      <t>serCGA-</t>
    </r>
    <r>
      <rPr>
        <sz val="12"/>
        <color theme="1"/>
        <rFont val="Calibri"/>
        <family val="2"/>
        <scheme val="minor"/>
      </rPr>
      <t>1)</t>
    </r>
  </si>
  <si>
    <r>
      <t>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>-1</t>
    </r>
  </si>
  <si>
    <r>
      <t>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>-2</t>
    </r>
  </si>
  <si>
    <t>Ala-UGC</t>
  </si>
  <si>
    <t>Arg-CCU</t>
  </si>
  <si>
    <t>Arg-UCU</t>
  </si>
  <si>
    <t>Asn-GUU1</t>
  </si>
  <si>
    <t>Asn-GUU2</t>
  </si>
  <si>
    <t>Asp-GUC</t>
  </si>
  <si>
    <t>Gln-UUG</t>
  </si>
  <si>
    <t>Glu-UUC</t>
  </si>
  <si>
    <t>Gly-UCC</t>
  </si>
  <si>
    <t>His-GUG</t>
  </si>
  <si>
    <t>Ile2-CAU</t>
  </si>
  <si>
    <t>Ile-GAU</t>
  </si>
  <si>
    <t>Leu-UAA</t>
  </si>
  <si>
    <t>Leu-UAG</t>
  </si>
  <si>
    <t>Lys-UUU</t>
  </si>
  <si>
    <t>Pro-UGG</t>
  </si>
  <si>
    <t>Ser-GCU</t>
  </si>
  <si>
    <t>Ser-UGA</t>
  </si>
  <si>
    <t>Val-UAC</t>
  </si>
  <si>
    <t>fMet-CAU-1</t>
  </si>
  <si>
    <t>fMet-CAU-2</t>
  </si>
  <si>
    <t>Met-CAU</t>
  </si>
  <si>
    <t>Thr-CGU</t>
  </si>
  <si>
    <t>Thr-GGU</t>
  </si>
  <si>
    <t>Thr-UGU</t>
  </si>
  <si>
    <t>Tyr-GUA</t>
  </si>
  <si>
    <t>Asn-GUU</t>
  </si>
  <si>
    <t>fMet-CAU</t>
  </si>
  <si>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 1: Line M1 and M2 ancestor</t>
    </r>
  </si>
  <si>
    <t>SBW25 WT (ancestor for Line W1 and W2)</t>
  </si>
  <si>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 2: Line M3 and M4 ancestor</t>
    </r>
  </si>
  <si>
    <r>
      <t xml:space="preserve">M2-Lop: Evolved 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 (derived from dels</t>
    </r>
    <r>
      <rPr>
        <i/>
        <sz val="12"/>
        <color theme="1"/>
        <rFont val="Calibri"/>
        <family val="2"/>
        <scheme val="minor"/>
      </rPr>
      <t>erCGA</t>
    </r>
    <r>
      <rPr>
        <sz val="12"/>
        <color theme="1"/>
        <rFont val="Calibri"/>
        <family val="2"/>
        <scheme val="minor"/>
      </rPr>
      <t>-1)</t>
    </r>
  </si>
  <si>
    <r>
      <t xml:space="preserve">M4-L: Evolved 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 (derived from 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>-2)</t>
    </r>
  </si>
  <si>
    <r>
      <t xml:space="preserve">M3-L: Evolved 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 (derived from 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>-2)</t>
    </r>
  </si>
  <si>
    <r>
      <t xml:space="preserve">M2-L: Evolved 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 xml:space="preserve"> deletion mutant (derived from del</t>
    </r>
    <r>
      <rPr>
        <i/>
        <sz val="12"/>
        <color theme="1"/>
        <rFont val="Calibri"/>
        <family val="2"/>
        <scheme val="minor"/>
      </rPr>
      <t>serCGA</t>
    </r>
    <r>
      <rPr>
        <sz val="12"/>
        <color theme="1"/>
        <rFont val="Calibri"/>
        <family val="2"/>
        <scheme val="minor"/>
      </rPr>
      <t>-1)</t>
    </r>
  </si>
  <si>
    <t>4: Arg-GCG, Asn-GUU, Val-UAC, Gly-GCC</t>
  </si>
  <si>
    <t>contig 9 (243 reads with Arg-GCG predicted; isotype score 32.2); contig 10 (215 reads with Arg-GCG predicted; isotype score 17.1); contig 13 (154 reads with Arg-GCG predicted; isotype score 13.9); contig 15 (143 reads with Arg-GCG predicted; isotype score 34.3); contig 17 (130 reads with Asn-GUU predicted; isotype score 86.0); contig 19 (118 reads with Val-UAC predicted; isotype score 58.4); contig 20 (114 reads with Gly-GCC predicted; isotype score 66.0)</t>
  </si>
  <si>
    <t>6: Val-GAC, Arg-GCG, Asn-GUU, Asn-AUU, Gly-GCC, Lys-UUU</t>
  </si>
  <si>
    <t>contig 4 (704 reads with Val-GAC predicted, isotype score 52.8); contig 6 (387 reads with Arg-GCG predicted, isotype score 15.0); contig 10 (201 reads with Asn-GUU predicted, isotype score 86.0); contig 11 (175 reads with Asn-AUU predicted, isotype score 44.4); contig 13 (152 reads with Asn-GUU predicted, isotype score 96.5); contig 15 (134 reads with Gly-GCC predicted, isotype score 56.1); contig 19 (123 reads with Asn-GUU predicted, isotype score 86.0); contig 20 (117 reads with Asn-GUU predicted, isotype score 102.5); contig 22 (113 reads with Arg-GCG predicted) predcited, isotype score 51.5); contig 23 (112 reads with Arg-GCG predicted, isotype score 13.6); contig 24 (109 reads  with Lys-TTT predicted, isotype score 35.0)</t>
  </si>
  <si>
    <t>3: Val-GAC, Arg-GCG, Asn-GUU</t>
  </si>
  <si>
    <t>2: Arg-GCG, Asn-GUU</t>
  </si>
  <si>
    <t>3: Val-GAC, Arg-GCG, Gly-CCC</t>
  </si>
  <si>
    <t>5: Val-GAC, Arg-GCG, Glu-CUC, Asn-GUU, Gly-GCC</t>
  </si>
  <si>
    <t>contig 6 (381 reads with Val-GAC predicted); contig 8 (255 reads with Arg-GCG predicted); contig 11 (203 reads with Asn-GUU predicted)</t>
  </si>
  <si>
    <t>contig 12 (142 reads with Arg-GCG predicted, isotype score 16.0); contig 14 (124 reads with Arg-GCG predicted, isotype score 38.0); contig 16 (117 reads with Arg-GCG predicted, isotype score 51.5); contig 18 (106 reads with Asn-GUU predicted, isotype score 86.0)</t>
  </si>
  <si>
    <t>contig 3 (532 reads with Val-GAC predicted); contig 5 (368 reads with Arg-GCG predicted); contig 16 (181 reads with Glu-CUC predicted); contig 18 (140 reads with Asn-GUU predicted; contig 19 (124 reads with Gly-GCC predicted); contig 20 (121 reads with Arg-GCG predicted)</t>
  </si>
  <si>
    <r>
      <t xml:space="preserve">YAMAT-seq data showing a rise in tRNA-Ser(UGA) expression in each of the five duplication isolates. </t>
    </r>
    <r>
      <rPr>
        <sz val="11"/>
        <color rgb="FF000000"/>
        <rFont val="Calibri"/>
        <family val="2"/>
        <scheme val="minor"/>
      </rPr>
      <t xml:space="preserve">The first tab contains index details and a summary of the raw YAMAT-seq reads (GEO accession number GSE144791; Sayers et al., 2019) for each of 27 samples (3 replicates of 9 strains): a minimum of 636,995 reads of the expected size (80-151 bp) was obtained </t>
    </r>
    <r>
      <rPr>
        <i/>
        <sz val="11"/>
        <color rgb="FF000000"/>
        <rFont val="Calibri"/>
        <family val="2"/>
        <scheme val="minor"/>
      </rPr>
      <t xml:space="preserve">per </t>
    </r>
    <r>
      <rPr>
        <sz val="11"/>
        <color rgb="FF000000"/>
        <rFont val="Calibri"/>
        <family val="2"/>
        <scheme val="minor"/>
      </rPr>
      <t>sample. In each case, between 86.4 % and 93.0 % of these aligned to the list of 42x reference SBW25 tRNA sequences (supplemental file 6). The next nine tabs contain the YAMAT-seq data for each of the nine strains tested (SBW25, del</t>
    </r>
    <r>
      <rPr>
        <i/>
        <sz val="11"/>
        <color theme="1"/>
        <rFont val="Times New Roman"/>
        <family val="1"/>
      </rPr>
      <t>serCGA-</t>
    </r>
    <r>
      <rPr>
        <sz val="11"/>
        <color theme="1"/>
        <rFont val="Times New Roman"/>
        <family val="1"/>
      </rPr>
      <t>1</t>
    </r>
    <r>
      <rPr>
        <sz val="11"/>
        <color rgb="FF000000"/>
        <rFont val="Calibri"/>
        <family val="2"/>
        <scheme val="minor"/>
      </rPr>
      <t>, del</t>
    </r>
    <r>
      <rPr>
        <i/>
        <sz val="11"/>
        <color theme="1"/>
        <rFont val="Times New Roman"/>
        <family val="1"/>
      </rPr>
      <t>serCGA-</t>
    </r>
    <r>
      <rPr>
        <sz val="11"/>
        <color theme="1"/>
        <rFont val="Times New Roman"/>
        <family val="1"/>
      </rPr>
      <t>2</t>
    </r>
    <r>
      <rPr>
        <sz val="11"/>
        <color rgb="FF000000"/>
        <rFont val="Calibri"/>
        <family val="2"/>
        <scheme val="minor"/>
      </rPr>
      <t>, W1-L, M1-L, M2-L, M2-Lop, M3-L, M4-L). Each tab contains (i) the numbers of reads for 42 reference tRNAs, for three replicates (left), (ii) numbers of reference reads for 39 tRNA types in SBW25 (</t>
    </r>
    <r>
      <rPr>
        <i/>
        <sz val="11"/>
        <color rgb="FF000000"/>
        <rFont val="Calibri"/>
        <family val="2"/>
        <scheme val="minor"/>
      </rPr>
      <t>e.g.</t>
    </r>
    <r>
      <rPr>
        <sz val="11"/>
        <color rgb="FF000000"/>
        <rFont val="Calibri"/>
        <family val="2"/>
        <scheme val="minor"/>
      </rPr>
      <t>, tRNA-Asn-GUU is the sum of reference sequences 7_Asn-GTT-1-1 and 8_Asn-GTT-2-1; middle), (iii) the proportion of each tRNA type in the mature tRNA pool for each of the three samples (right), and (iv) a scatter plot of the YAMAT-seq proportions versus the proportion of the tRNA gene set encoding the tRNA type. Blue=tRNA-Ser(CGA), green=tRNA-Ser(UGA). The final tab contains information on the unused reads for each sample.</t>
    </r>
  </si>
  <si>
    <t>% size retention</t>
  </si>
  <si>
    <t>n/a</t>
  </si>
  <si>
    <t>sum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</si>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</sst>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1" xfId="0" applyBorder="1"/>
    <xf numFmtId="1" fontId="0" fillId="0" borderId="0" xfId="0" applyNumberFormat="1"/>
    <xf numFmtId="0" fontId="0" fillId="2" borderId="0" xfId="0" applyFill="1"/>
    <xf numFmtId="0" fontId="0" fillId="3" borderId="0" xfId="0" applyFill="1"/>
    <xf numFmtId="0" fontId="2" fillId="0" borderId="0" xfId="0" applyFont="1" applyBorder="1" applyAlignment="1"/>
    <xf numFmtId="0" fontId="2" fillId="0" borderId="0" xfId="0" applyFont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2" fillId="0" borderId="0" xfId="0" applyNumberFormat="1" applyFont="1"/>
    <xf numFmtId="3" fontId="2" fillId="0" borderId="2" xfId="0" applyNumberFormat="1" applyFont="1" applyBorder="1"/>
    <xf numFmtId="0" fontId="2" fillId="0" borderId="0" xfId="0" applyFont="1" applyFill="1"/>
    <xf numFmtId="0" fontId="9" fillId="0" borderId="0" xfId="0" applyFont="1"/>
    <xf numFmtId="0" fontId="0" fillId="0" borderId="0" xfId="0" applyFill="1"/>
    <xf numFmtId="0" fontId="0" fillId="0" borderId="0" xfId="0" applyFont="1" applyFill="1"/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8656066472353903"/>
          <c:y val="4.520990312163619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711609324696499"/>
          <c:y val="2.3681377825619E-2"/>
          <c:w val="0.77414006438850302"/>
          <c:h val="0.84197350465745102"/>
        </c:manualLayout>
      </c:layout>
      <c:scatterChart>
        <c:scatterStyle val="lineMarker"/>
        <c:varyColors val="0"/>
        <c:ser>
          <c:idx val="0"/>
          <c:order val="0"/>
          <c:tx>
            <c:v>SBW25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3"/>
            <c:marker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26A-C644-AE2B-A2354B6DE683}"/>
              </c:ext>
            </c:extLst>
          </c:dPt>
          <c:dPt>
            <c:idx val="8"/>
            <c:marker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26A-C644-AE2B-A2354B6DE68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'SBW25'!$R$5:$R$43</c:f>
                <c:numCache>
                  <c:formatCode>General</c:formatCode>
                  <c:ptCount val="39"/>
                  <c:pt idx="0">
                    <c:v>1.4149332196601112E-3</c:v>
                  </c:pt>
                  <c:pt idx="1">
                    <c:v>4.1633051612798672E-4</c:v>
                  </c:pt>
                  <c:pt idx="2">
                    <c:v>7.3162384708988192E-3</c:v>
                  </c:pt>
                  <c:pt idx="3">
                    <c:v>7.1719694595839454E-4</c:v>
                  </c:pt>
                  <c:pt idx="4">
                    <c:v>1.0881505731824558E-4</c:v>
                  </c:pt>
                  <c:pt idx="5">
                    <c:v>6.5750755283665565E-5</c:v>
                  </c:pt>
                  <c:pt idx="6">
                    <c:v>5.5634750606845711E-4</c:v>
                  </c:pt>
                  <c:pt idx="7">
                    <c:v>2.5877161787045229E-3</c:v>
                  </c:pt>
                  <c:pt idx="8">
                    <c:v>4.6069914803731989E-4</c:v>
                  </c:pt>
                  <c:pt idx="9">
                    <c:v>1.1178666076260251E-3</c:v>
                  </c:pt>
                  <c:pt idx="10">
                    <c:v>5.4453775133278014E-5</c:v>
                  </c:pt>
                  <c:pt idx="11">
                    <c:v>7.7314419626692252E-6</c:v>
                  </c:pt>
                  <c:pt idx="12">
                    <c:v>2.6692995531964918E-4</c:v>
                  </c:pt>
                  <c:pt idx="13">
                    <c:v>1.1670740878430182E-3</c:v>
                  </c:pt>
                  <c:pt idx="14">
                    <c:v>4.8677621471585595E-4</c:v>
                  </c:pt>
                  <c:pt idx="15">
                    <c:v>1.4149272089353064E-4</c:v>
                  </c:pt>
                  <c:pt idx="16">
                    <c:v>1.6846553957799075E-6</c:v>
                  </c:pt>
                  <c:pt idx="17">
                    <c:v>1.5245710021999108E-3</c:v>
                  </c:pt>
                  <c:pt idx="18">
                    <c:v>2.4902610767453506E-3</c:v>
                  </c:pt>
                  <c:pt idx="19">
                    <c:v>9.2424008074298207E-4</c:v>
                  </c:pt>
                  <c:pt idx="20">
                    <c:v>1.724085093115477E-4</c:v>
                  </c:pt>
                  <c:pt idx="21">
                    <c:v>3.351646056771024E-5</c:v>
                  </c:pt>
                  <c:pt idx="22">
                    <c:v>3.1488926451252554E-4</c:v>
                  </c:pt>
                  <c:pt idx="23">
                    <c:v>3.4385453839844917E-3</c:v>
                  </c:pt>
                  <c:pt idx="24">
                    <c:v>2.1058805712678193E-4</c:v>
                  </c:pt>
                  <c:pt idx="25">
                    <c:v>2.0944142501444175E-6</c:v>
                  </c:pt>
                  <c:pt idx="26">
                    <c:v>4.843084019505556E-5</c:v>
                  </c:pt>
                  <c:pt idx="27">
                    <c:v>1.4000958298604065E-4</c:v>
                  </c:pt>
                  <c:pt idx="28">
                    <c:v>9.8174739610103852E-4</c:v>
                  </c:pt>
                  <c:pt idx="29">
                    <c:v>9.8051733108846131E-4</c:v>
                  </c:pt>
                  <c:pt idx="30">
                    <c:v>3.4234112031953176E-4</c:v>
                  </c:pt>
                  <c:pt idx="31">
                    <c:v>8.779235339903493E-4</c:v>
                  </c:pt>
                  <c:pt idx="32">
                    <c:v>1.8469162287522371E-5</c:v>
                  </c:pt>
                  <c:pt idx="33">
                    <c:v>2.6201317851007349E-4</c:v>
                  </c:pt>
                  <c:pt idx="34">
                    <c:v>1.3631878775550704E-3</c:v>
                  </c:pt>
                  <c:pt idx="35">
                    <c:v>1.4809774777217279E-3</c:v>
                  </c:pt>
                  <c:pt idx="36">
                    <c:v>4.9611659829619688E-4</c:v>
                  </c:pt>
                  <c:pt idx="37">
                    <c:v>9.481977823173368E-4</c:v>
                  </c:pt>
                  <c:pt idx="38">
                    <c:v>3.0601897655684069E-3</c:v>
                  </c:pt>
                </c:numCache>
              </c:numRef>
            </c:plus>
            <c:minus>
              <c:numRef>
                <c:f>'SBW25'!$R$5:$R$43</c:f>
                <c:numCache>
                  <c:formatCode>General</c:formatCode>
                  <c:ptCount val="39"/>
                  <c:pt idx="0">
                    <c:v>1.4149332196601112E-3</c:v>
                  </c:pt>
                  <c:pt idx="1">
                    <c:v>4.1633051612798672E-4</c:v>
                  </c:pt>
                  <c:pt idx="2">
                    <c:v>7.3162384708988192E-3</c:v>
                  </c:pt>
                  <c:pt idx="3">
                    <c:v>7.1719694595839454E-4</c:v>
                  </c:pt>
                  <c:pt idx="4">
                    <c:v>1.0881505731824558E-4</c:v>
                  </c:pt>
                  <c:pt idx="5">
                    <c:v>6.5750755283665565E-5</c:v>
                  </c:pt>
                  <c:pt idx="6">
                    <c:v>5.5634750606845711E-4</c:v>
                  </c:pt>
                  <c:pt idx="7">
                    <c:v>2.5877161787045229E-3</c:v>
                  </c:pt>
                  <c:pt idx="8">
                    <c:v>4.6069914803731989E-4</c:v>
                  </c:pt>
                  <c:pt idx="9">
                    <c:v>1.1178666076260251E-3</c:v>
                  </c:pt>
                  <c:pt idx="10">
                    <c:v>5.4453775133278014E-5</c:v>
                  </c:pt>
                  <c:pt idx="11">
                    <c:v>7.7314419626692252E-6</c:v>
                  </c:pt>
                  <c:pt idx="12">
                    <c:v>2.6692995531964918E-4</c:v>
                  </c:pt>
                  <c:pt idx="13">
                    <c:v>1.1670740878430182E-3</c:v>
                  </c:pt>
                  <c:pt idx="14">
                    <c:v>4.8677621471585595E-4</c:v>
                  </c:pt>
                  <c:pt idx="15">
                    <c:v>1.4149272089353064E-4</c:v>
                  </c:pt>
                  <c:pt idx="16">
                    <c:v>1.6846553957799075E-6</c:v>
                  </c:pt>
                  <c:pt idx="17">
                    <c:v>1.5245710021999108E-3</c:v>
                  </c:pt>
                  <c:pt idx="18">
                    <c:v>2.4902610767453506E-3</c:v>
                  </c:pt>
                  <c:pt idx="19">
                    <c:v>9.2424008074298207E-4</c:v>
                  </c:pt>
                  <c:pt idx="20">
                    <c:v>1.724085093115477E-4</c:v>
                  </c:pt>
                  <c:pt idx="21">
                    <c:v>3.351646056771024E-5</c:v>
                  </c:pt>
                  <c:pt idx="22">
                    <c:v>3.1488926451252554E-4</c:v>
                  </c:pt>
                  <c:pt idx="23">
                    <c:v>3.4385453839844917E-3</c:v>
                  </c:pt>
                  <c:pt idx="24">
                    <c:v>2.1058805712678193E-4</c:v>
                  </c:pt>
                  <c:pt idx="25">
                    <c:v>2.0944142501444175E-6</c:v>
                  </c:pt>
                  <c:pt idx="26">
                    <c:v>4.843084019505556E-5</c:v>
                  </c:pt>
                  <c:pt idx="27">
                    <c:v>1.4000958298604065E-4</c:v>
                  </c:pt>
                  <c:pt idx="28">
                    <c:v>9.8174739610103852E-4</c:v>
                  </c:pt>
                  <c:pt idx="29">
                    <c:v>9.8051733108846131E-4</c:v>
                  </c:pt>
                  <c:pt idx="30">
                    <c:v>3.4234112031953176E-4</c:v>
                  </c:pt>
                  <c:pt idx="31">
                    <c:v>8.779235339903493E-4</c:v>
                  </c:pt>
                  <c:pt idx="32">
                    <c:v>1.8469162287522371E-5</c:v>
                  </c:pt>
                  <c:pt idx="33">
                    <c:v>2.6201317851007349E-4</c:v>
                  </c:pt>
                  <c:pt idx="34">
                    <c:v>1.3631878775550704E-3</c:v>
                  </c:pt>
                  <c:pt idx="35">
                    <c:v>1.4809774777217279E-3</c:v>
                  </c:pt>
                  <c:pt idx="36">
                    <c:v>4.9611659829619688E-4</c:v>
                  </c:pt>
                  <c:pt idx="37">
                    <c:v>9.481977823173368E-4</c:v>
                  </c:pt>
                  <c:pt idx="38">
                    <c:v>3.0601897655684069E-3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'SBW25'!$M$5:$M$43</c:f>
              <c:numCache>
                <c:formatCode>General</c:formatCode>
                <c:ptCount val="39"/>
                <c:pt idx="0">
                  <c:v>3.0303030303030304E-2</c:v>
                </c:pt>
                <c:pt idx="1">
                  <c:v>7.575757575757576E-2</c:v>
                </c:pt>
                <c:pt idx="2">
                  <c:v>3.0303030303030304E-2</c:v>
                </c:pt>
                <c:pt idx="3">
                  <c:v>1.5151515151515152E-2</c:v>
                </c:pt>
                <c:pt idx="4">
                  <c:v>1.5151515151515152E-2</c:v>
                </c:pt>
                <c:pt idx="5">
                  <c:v>1.5151515151515152E-2</c:v>
                </c:pt>
                <c:pt idx="6">
                  <c:v>3.0303030303030304E-2</c:v>
                </c:pt>
                <c:pt idx="7">
                  <c:v>6.0606060606060608E-2</c:v>
                </c:pt>
                <c:pt idx="8">
                  <c:v>1.5151515151515152E-2</c:v>
                </c:pt>
                <c:pt idx="9">
                  <c:v>4.5454545454545456E-2</c:v>
                </c:pt>
                <c:pt idx="10">
                  <c:v>1.5151515151515152E-2</c:v>
                </c:pt>
                <c:pt idx="11">
                  <c:v>6.0606060606060608E-2</c:v>
                </c:pt>
                <c:pt idx="12">
                  <c:v>1.5151515151515152E-2</c:v>
                </c:pt>
                <c:pt idx="13">
                  <c:v>4.5454545454545456E-2</c:v>
                </c:pt>
                <c:pt idx="14">
                  <c:v>1.5151515151515152E-2</c:v>
                </c:pt>
                <c:pt idx="15">
                  <c:v>3.0303030303030304E-2</c:v>
                </c:pt>
                <c:pt idx="16">
                  <c:v>1.5151515151515152E-2</c:v>
                </c:pt>
                <c:pt idx="17">
                  <c:v>7.575757575757576E-2</c:v>
                </c:pt>
                <c:pt idx="18">
                  <c:v>1.5151515151515152E-2</c:v>
                </c:pt>
                <c:pt idx="19">
                  <c:v>3.0303030303030304E-2</c:v>
                </c:pt>
                <c:pt idx="20">
                  <c:v>1.5151515151515152E-2</c:v>
                </c:pt>
                <c:pt idx="21">
                  <c:v>1.5151515151515152E-2</c:v>
                </c:pt>
                <c:pt idx="22">
                  <c:v>1.5151515151515152E-2</c:v>
                </c:pt>
                <c:pt idx="23">
                  <c:v>3.0303030303030304E-2</c:v>
                </c:pt>
                <c:pt idx="24">
                  <c:v>1.5151515151515152E-2</c:v>
                </c:pt>
                <c:pt idx="25">
                  <c:v>1.5151515151515152E-2</c:v>
                </c:pt>
                <c:pt idx="26">
                  <c:v>1.5151515151515152E-2</c:v>
                </c:pt>
                <c:pt idx="27">
                  <c:v>3.0303030303030304E-2</c:v>
                </c:pt>
                <c:pt idx="28">
                  <c:v>1.5151515151515152E-2</c:v>
                </c:pt>
                <c:pt idx="29">
                  <c:v>1.5151515151515152E-2</c:v>
                </c:pt>
                <c:pt idx="30">
                  <c:v>1.5151515151515152E-2</c:v>
                </c:pt>
                <c:pt idx="31">
                  <c:v>1.5151515151515152E-2</c:v>
                </c:pt>
                <c:pt idx="32">
                  <c:v>1.5151515151515152E-2</c:v>
                </c:pt>
                <c:pt idx="33">
                  <c:v>1.5151515151515152E-2</c:v>
                </c:pt>
                <c:pt idx="34">
                  <c:v>1.5151515151515152E-2</c:v>
                </c:pt>
                <c:pt idx="35">
                  <c:v>1.5151515151515152E-2</c:v>
                </c:pt>
                <c:pt idx="36">
                  <c:v>1.5151515151515152E-2</c:v>
                </c:pt>
                <c:pt idx="37">
                  <c:v>1.5151515151515152E-2</c:v>
                </c:pt>
                <c:pt idx="38">
                  <c:v>4.5454545454545456E-2</c:v>
                </c:pt>
              </c:numCache>
            </c:numRef>
          </c:xVal>
          <c:yVal>
            <c:numRef>
              <c:f>'SBW25'!$Q$5:$Q$43</c:f>
              <c:numCache>
                <c:formatCode>General</c:formatCode>
                <c:ptCount val="39"/>
                <c:pt idx="0">
                  <c:v>6.7548364330277666E-2</c:v>
                </c:pt>
                <c:pt idx="1">
                  <c:v>0.12072739152168184</c:v>
                </c:pt>
                <c:pt idx="2">
                  <c:v>6.4234533198230859E-2</c:v>
                </c:pt>
                <c:pt idx="3">
                  <c:v>6.4118775454452973E-3</c:v>
                </c:pt>
                <c:pt idx="4">
                  <c:v>9.9566453847867316E-4</c:v>
                </c:pt>
                <c:pt idx="5">
                  <c:v>1.7183587920834764E-3</c:v>
                </c:pt>
                <c:pt idx="6">
                  <c:v>1.8942515816918599E-2</c:v>
                </c:pt>
                <c:pt idx="7">
                  <c:v>9.1099358385858961E-2</c:v>
                </c:pt>
                <c:pt idx="8">
                  <c:v>1.5994193659284953E-2</c:v>
                </c:pt>
                <c:pt idx="9">
                  <c:v>5.6024569933410236E-3</c:v>
                </c:pt>
                <c:pt idx="10">
                  <c:v>1.0123375010942619E-3</c:v>
                </c:pt>
                <c:pt idx="11">
                  <c:v>9.8644391489185362E-5</c:v>
                </c:pt>
                <c:pt idx="12">
                  <c:v>6.3834765963861192E-3</c:v>
                </c:pt>
                <c:pt idx="13">
                  <c:v>0.13859278293701507</c:v>
                </c:pt>
                <c:pt idx="14">
                  <c:v>1.9495209095775474E-2</c:v>
                </c:pt>
                <c:pt idx="15">
                  <c:v>8.4122804402765301E-4</c:v>
                </c:pt>
                <c:pt idx="16">
                  <c:v>1.9788565743972903E-5</c:v>
                </c:pt>
                <c:pt idx="17">
                  <c:v>5.2203133935430024E-2</c:v>
                </c:pt>
                <c:pt idx="18">
                  <c:v>2.6763898462586182E-2</c:v>
                </c:pt>
                <c:pt idx="19">
                  <c:v>5.5712111989490949E-2</c:v>
                </c:pt>
                <c:pt idx="20">
                  <c:v>1.9985007638969386E-3</c:v>
                </c:pt>
                <c:pt idx="21">
                  <c:v>1.2489238756730099E-3</c:v>
                </c:pt>
                <c:pt idx="22">
                  <c:v>6.2534081679997506E-3</c:v>
                </c:pt>
                <c:pt idx="23">
                  <c:v>8.6802902563393944E-2</c:v>
                </c:pt>
                <c:pt idx="24">
                  <c:v>2.8822495982501659E-3</c:v>
                </c:pt>
                <c:pt idx="25">
                  <c:v>3.2816068035750142E-5</c:v>
                </c:pt>
                <c:pt idx="26">
                  <c:v>5.8316858772101019E-3</c:v>
                </c:pt>
                <c:pt idx="27">
                  <c:v>2.6361593262498226E-3</c:v>
                </c:pt>
                <c:pt idx="28">
                  <c:v>1.4590974872938053E-2</c:v>
                </c:pt>
                <c:pt idx="29">
                  <c:v>1.2390397074043014E-2</c:v>
                </c:pt>
                <c:pt idx="30">
                  <c:v>7.1871793397173395E-3</c:v>
                </c:pt>
                <c:pt idx="31">
                  <c:v>5.8885160462557465E-3</c:v>
                </c:pt>
                <c:pt idx="32">
                  <c:v>3.7286144867678989E-4</c:v>
                </c:pt>
                <c:pt idx="33">
                  <c:v>1.385908248932765E-3</c:v>
                </c:pt>
                <c:pt idx="34">
                  <c:v>1.1148989883501886E-2</c:v>
                </c:pt>
                <c:pt idx="35">
                  <c:v>4.8802346629084344E-2</c:v>
                </c:pt>
                <c:pt idx="36">
                  <c:v>1.3457751719521351E-2</c:v>
                </c:pt>
                <c:pt idx="37">
                  <c:v>3.0771251854800192E-2</c:v>
                </c:pt>
                <c:pt idx="38">
                  <c:v>5.1919850341178818E-2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0B-9F42-8895-D1BBF965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655480"/>
        <c:axId val="2115663672"/>
      </c:scatterChart>
      <c:valAx>
        <c:axId val="2115655480"/>
        <c:scaling>
          <c:orientation val="minMax"/>
          <c:max val="0.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5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 gene set</a:t>
                </a:r>
                <a:endParaRPr lang="en-US" sz="15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1263546798029601"/>
              <c:y val="0.95392895586652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5663672"/>
        <c:crosses val="autoZero"/>
        <c:crossBetween val="midCat"/>
      </c:valAx>
      <c:valAx>
        <c:axId val="2115663672"/>
        <c:scaling>
          <c:orientation val="minMax"/>
          <c:max val="0.1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tRNA-seq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447538885225598E-3"/>
              <c:y val="0.1335055050303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565548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del-Ser(cga)1</a:t>
            </a:r>
          </a:p>
        </c:rich>
      </c:tx>
      <c:layout>
        <c:manualLayout>
          <c:xMode val="edge"/>
          <c:yMode val="edge"/>
          <c:x val="0.69017944925392605"/>
          <c:y val="4.951560818083960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11609324696499"/>
          <c:y val="2.3681377825619E-2"/>
          <c:w val="0.77414006438850302"/>
          <c:h val="0.8419735046574510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3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009-A541-B5DB-6088BE2D692D}"/>
              </c:ext>
            </c:extLst>
          </c:dPt>
          <c:dPt>
            <c:idx val="8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009-A541-B5DB-6088BE2D692D}"/>
              </c:ext>
            </c:extLst>
          </c:dPt>
          <c:dPt>
            <c:idx val="24"/>
            <c:marker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009-A541-B5DB-6088BE2D692D}"/>
              </c:ext>
            </c:extLst>
          </c:dPt>
          <c:dPt>
            <c:idx val="28"/>
            <c:marker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0009-A541-B5DB-6088BE2D692D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delserCGA_1!$R$5:$R$43</c:f>
                <c:numCache>
                  <c:formatCode>General</c:formatCode>
                  <c:ptCount val="39"/>
                  <c:pt idx="0">
                    <c:v>1.7651490798420164E-3</c:v>
                  </c:pt>
                  <c:pt idx="1">
                    <c:v>1.6135393982645624E-3</c:v>
                  </c:pt>
                  <c:pt idx="2">
                    <c:v>9.4104664295840308E-3</c:v>
                  </c:pt>
                  <c:pt idx="3">
                    <c:v>4.7174187156490919E-4</c:v>
                  </c:pt>
                  <c:pt idx="4">
                    <c:v>4.0626474570559716E-5</c:v>
                  </c:pt>
                  <c:pt idx="5">
                    <c:v>1.6760070524603764E-5</c:v>
                  </c:pt>
                  <c:pt idx="6">
                    <c:v>2.8046491562066997E-3</c:v>
                  </c:pt>
                  <c:pt idx="7">
                    <c:v>1.4876685072420801E-3</c:v>
                  </c:pt>
                  <c:pt idx="8">
                    <c:v>1.5408159492350151E-3</c:v>
                  </c:pt>
                  <c:pt idx="9">
                    <c:v>3.5662617364037511E-4</c:v>
                  </c:pt>
                  <c:pt idx="10">
                    <c:v>5.3669369456839285E-5</c:v>
                  </c:pt>
                  <c:pt idx="11">
                    <c:v>3.2844014166264955E-5</c:v>
                  </c:pt>
                  <c:pt idx="12">
                    <c:v>4.2086359964177249E-4</c:v>
                  </c:pt>
                  <c:pt idx="13">
                    <c:v>1.9189430936490755E-3</c:v>
                  </c:pt>
                  <c:pt idx="14">
                    <c:v>5.4158276163262088E-4</c:v>
                  </c:pt>
                  <c:pt idx="15">
                    <c:v>1.449918424189423E-4</c:v>
                  </c:pt>
                  <c:pt idx="16">
                    <c:v>1.6702307355403955E-6</c:v>
                  </c:pt>
                  <c:pt idx="17">
                    <c:v>2.6625786415146362E-3</c:v>
                  </c:pt>
                  <c:pt idx="18">
                    <c:v>2.4460058745184423E-3</c:v>
                  </c:pt>
                  <c:pt idx="19">
                    <c:v>2.5444353519568446E-3</c:v>
                  </c:pt>
                  <c:pt idx="20">
                    <c:v>2.4444913851273757E-4</c:v>
                  </c:pt>
                  <c:pt idx="21">
                    <c:v>6.6609173786027153E-5</c:v>
                  </c:pt>
                  <c:pt idx="22">
                    <c:v>2.512008727383166E-4</c:v>
                  </c:pt>
                  <c:pt idx="23">
                    <c:v>3.9148547133049582E-3</c:v>
                  </c:pt>
                  <c:pt idx="24">
                    <c:v>2.7884075539516762E-4</c:v>
                  </c:pt>
                  <c:pt idx="25">
                    <c:v>4.8895116763674386E-6</c:v>
                  </c:pt>
                  <c:pt idx="26">
                    <c:v>5.6141465051922647E-4</c:v>
                  </c:pt>
                  <c:pt idx="27">
                    <c:v>1.1021601190680695E-4</c:v>
                  </c:pt>
                  <c:pt idx="28">
                    <c:v>4.8942155930799154E-7</c:v>
                  </c:pt>
                  <c:pt idx="29">
                    <c:v>5.7470666945721245E-4</c:v>
                  </c:pt>
                  <c:pt idx="30">
                    <c:v>5.7896205653770738E-4</c:v>
                  </c:pt>
                  <c:pt idx="31">
                    <c:v>5.5609825236882407E-4</c:v>
                  </c:pt>
                  <c:pt idx="32">
                    <c:v>3.5240704660577677E-6</c:v>
                  </c:pt>
                  <c:pt idx="33">
                    <c:v>3.7037770967511801E-4</c:v>
                  </c:pt>
                  <c:pt idx="34">
                    <c:v>7.809830017747422E-4</c:v>
                  </c:pt>
                  <c:pt idx="35">
                    <c:v>2.5642878872761386E-3</c:v>
                  </c:pt>
                  <c:pt idx="36">
                    <c:v>1.1663503040022806E-3</c:v>
                  </c:pt>
                  <c:pt idx="37">
                    <c:v>2.2888689830140758E-3</c:v>
                  </c:pt>
                  <c:pt idx="38">
                    <c:v>7.9136609237277127E-4</c:v>
                  </c:pt>
                </c:numCache>
              </c:numRef>
            </c:plus>
            <c:minus>
              <c:numRef>
                <c:f>delserCGA_1!$R$5:$R$43</c:f>
                <c:numCache>
                  <c:formatCode>General</c:formatCode>
                  <c:ptCount val="39"/>
                  <c:pt idx="0">
                    <c:v>1.7651490798420164E-3</c:v>
                  </c:pt>
                  <c:pt idx="1">
                    <c:v>1.6135393982645624E-3</c:v>
                  </c:pt>
                  <c:pt idx="2">
                    <c:v>9.4104664295840308E-3</c:v>
                  </c:pt>
                  <c:pt idx="3">
                    <c:v>4.7174187156490919E-4</c:v>
                  </c:pt>
                  <c:pt idx="4">
                    <c:v>4.0626474570559716E-5</c:v>
                  </c:pt>
                  <c:pt idx="5">
                    <c:v>1.6760070524603764E-5</c:v>
                  </c:pt>
                  <c:pt idx="6">
                    <c:v>2.8046491562066997E-3</c:v>
                  </c:pt>
                  <c:pt idx="7">
                    <c:v>1.4876685072420801E-3</c:v>
                  </c:pt>
                  <c:pt idx="8">
                    <c:v>1.5408159492350151E-3</c:v>
                  </c:pt>
                  <c:pt idx="9">
                    <c:v>3.5662617364037511E-4</c:v>
                  </c:pt>
                  <c:pt idx="10">
                    <c:v>5.3669369456839285E-5</c:v>
                  </c:pt>
                  <c:pt idx="11">
                    <c:v>3.2844014166264955E-5</c:v>
                  </c:pt>
                  <c:pt idx="12">
                    <c:v>4.2086359964177249E-4</c:v>
                  </c:pt>
                  <c:pt idx="13">
                    <c:v>1.9189430936490755E-3</c:v>
                  </c:pt>
                  <c:pt idx="14">
                    <c:v>5.4158276163262088E-4</c:v>
                  </c:pt>
                  <c:pt idx="15">
                    <c:v>1.449918424189423E-4</c:v>
                  </c:pt>
                  <c:pt idx="16">
                    <c:v>1.6702307355403955E-6</c:v>
                  </c:pt>
                  <c:pt idx="17">
                    <c:v>2.6625786415146362E-3</c:v>
                  </c:pt>
                  <c:pt idx="18">
                    <c:v>2.4460058745184423E-3</c:v>
                  </c:pt>
                  <c:pt idx="19">
                    <c:v>2.5444353519568446E-3</c:v>
                  </c:pt>
                  <c:pt idx="20">
                    <c:v>2.4444913851273757E-4</c:v>
                  </c:pt>
                  <c:pt idx="21">
                    <c:v>6.6609173786027153E-5</c:v>
                  </c:pt>
                  <c:pt idx="22">
                    <c:v>2.512008727383166E-4</c:v>
                  </c:pt>
                  <c:pt idx="23">
                    <c:v>3.9148547133049582E-3</c:v>
                  </c:pt>
                  <c:pt idx="24">
                    <c:v>2.7884075539516762E-4</c:v>
                  </c:pt>
                  <c:pt idx="25">
                    <c:v>4.8895116763674386E-6</c:v>
                  </c:pt>
                  <c:pt idx="26">
                    <c:v>5.6141465051922647E-4</c:v>
                  </c:pt>
                  <c:pt idx="27">
                    <c:v>1.1021601190680695E-4</c:v>
                  </c:pt>
                  <c:pt idx="28">
                    <c:v>4.8942155930799154E-7</c:v>
                  </c:pt>
                  <c:pt idx="29">
                    <c:v>5.7470666945721245E-4</c:v>
                  </c:pt>
                  <c:pt idx="30">
                    <c:v>5.7896205653770738E-4</c:v>
                  </c:pt>
                  <c:pt idx="31">
                    <c:v>5.5609825236882407E-4</c:v>
                  </c:pt>
                  <c:pt idx="32">
                    <c:v>3.5240704660577677E-6</c:v>
                  </c:pt>
                  <c:pt idx="33">
                    <c:v>3.7037770967511801E-4</c:v>
                  </c:pt>
                  <c:pt idx="34">
                    <c:v>7.809830017747422E-4</c:v>
                  </c:pt>
                  <c:pt idx="35">
                    <c:v>2.5642878872761386E-3</c:v>
                  </c:pt>
                  <c:pt idx="36">
                    <c:v>1.1663503040022806E-3</c:v>
                  </c:pt>
                  <c:pt idx="37">
                    <c:v>2.2888689830140758E-3</c:v>
                  </c:pt>
                  <c:pt idx="38">
                    <c:v>7.9136609237277127E-4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delserCGA_1!$M$5:$M$43</c:f>
              <c:numCache>
                <c:formatCode>General</c:formatCode>
                <c:ptCount val="39"/>
                <c:pt idx="0">
                  <c:v>3.0769230769230771E-2</c:v>
                </c:pt>
                <c:pt idx="1">
                  <c:v>7.6923076923076927E-2</c:v>
                </c:pt>
                <c:pt idx="2">
                  <c:v>3.0769230769230771E-2</c:v>
                </c:pt>
                <c:pt idx="3">
                  <c:v>1.5384615384615385E-2</c:v>
                </c:pt>
                <c:pt idx="4">
                  <c:v>1.5384615384615385E-2</c:v>
                </c:pt>
                <c:pt idx="5">
                  <c:v>1.5384615384615385E-2</c:v>
                </c:pt>
                <c:pt idx="6">
                  <c:v>3.0769230769230771E-2</c:v>
                </c:pt>
                <c:pt idx="7">
                  <c:v>6.1538461538461542E-2</c:v>
                </c:pt>
                <c:pt idx="8">
                  <c:v>1.5384615384615385E-2</c:v>
                </c:pt>
                <c:pt idx="9">
                  <c:v>4.6153846153846156E-2</c:v>
                </c:pt>
                <c:pt idx="10">
                  <c:v>1.5384615384615385E-2</c:v>
                </c:pt>
                <c:pt idx="11">
                  <c:v>6.1538461538461542E-2</c:v>
                </c:pt>
                <c:pt idx="12">
                  <c:v>1.5384615384615385E-2</c:v>
                </c:pt>
                <c:pt idx="13">
                  <c:v>4.6153846153846156E-2</c:v>
                </c:pt>
                <c:pt idx="14">
                  <c:v>1.5384615384615385E-2</c:v>
                </c:pt>
                <c:pt idx="15">
                  <c:v>3.0769230769230771E-2</c:v>
                </c:pt>
                <c:pt idx="16">
                  <c:v>1.5384615384615385E-2</c:v>
                </c:pt>
                <c:pt idx="17">
                  <c:v>7.6923076923076927E-2</c:v>
                </c:pt>
                <c:pt idx="18">
                  <c:v>1.5384615384615385E-2</c:v>
                </c:pt>
                <c:pt idx="19">
                  <c:v>3.0769230769230771E-2</c:v>
                </c:pt>
                <c:pt idx="20">
                  <c:v>1.5384615384615385E-2</c:v>
                </c:pt>
                <c:pt idx="21">
                  <c:v>1.5384615384615385E-2</c:v>
                </c:pt>
                <c:pt idx="22">
                  <c:v>1.5384615384615385E-2</c:v>
                </c:pt>
                <c:pt idx="23">
                  <c:v>3.0769230769230771E-2</c:v>
                </c:pt>
                <c:pt idx="24">
                  <c:v>1.5384615384615385E-2</c:v>
                </c:pt>
                <c:pt idx="25">
                  <c:v>1.5384615384615385E-2</c:v>
                </c:pt>
                <c:pt idx="26">
                  <c:v>1.5384615384615385E-2</c:v>
                </c:pt>
                <c:pt idx="27">
                  <c:v>3.0769230769230771E-2</c:v>
                </c:pt>
                <c:pt idx="28">
                  <c:v>0</c:v>
                </c:pt>
                <c:pt idx="29">
                  <c:v>1.5384615384615385E-2</c:v>
                </c:pt>
                <c:pt idx="30">
                  <c:v>1.5384615384615385E-2</c:v>
                </c:pt>
                <c:pt idx="31">
                  <c:v>1.5384615384615385E-2</c:v>
                </c:pt>
                <c:pt idx="32">
                  <c:v>1.5384615384615385E-2</c:v>
                </c:pt>
                <c:pt idx="33">
                  <c:v>1.5384615384615385E-2</c:v>
                </c:pt>
                <c:pt idx="34">
                  <c:v>1.5384615384615385E-2</c:v>
                </c:pt>
                <c:pt idx="35">
                  <c:v>1.5384615384615385E-2</c:v>
                </c:pt>
                <c:pt idx="36">
                  <c:v>1.5384615384615385E-2</c:v>
                </c:pt>
                <c:pt idx="37">
                  <c:v>1.5384615384615385E-2</c:v>
                </c:pt>
                <c:pt idx="38">
                  <c:v>4.6153846153846156E-2</c:v>
                </c:pt>
              </c:numCache>
            </c:numRef>
          </c:xVal>
          <c:yVal>
            <c:numRef>
              <c:f>delserCGA_1!$Q$5:$Q$43</c:f>
              <c:numCache>
                <c:formatCode>General</c:formatCode>
                <c:ptCount val="39"/>
                <c:pt idx="0">
                  <c:v>7.8761462063360196E-2</c:v>
                </c:pt>
                <c:pt idx="1">
                  <c:v>0.11130301677967859</c:v>
                </c:pt>
                <c:pt idx="2">
                  <c:v>7.2832631977980372E-2</c:v>
                </c:pt>
                <c:pt idx="3">
                  <c:v>5.1859894179172956E-3</c:v>
                </c:pt>
                <c:pt idx="4">
                  <c:v>7.5714399550862123E-4</c:v>
                </c:pt>
                <c:pt idx="5">
                  <c:v>1.5757866157271299E-3</c:v>
                </c:pt>
                <c:pt idx="6">
                  <c:v>1.7589780375532615E-2</c:v>
                </c:pt>
                <c:pt idx="7">
                  <c:v>9.9654113641641742E-2</c:v>
                </c:pt>
                <c:pt idx="8">
                  <c:v>1.7084908175946656E-2</c:v>
                </c:pt>
                <c:pt idx="9">
                  <c:v>4.7197800433840852E-3</c:v>
                </c:pt>
                <c:pt idx="10">
                  <c:v>8.9485491681189219E-4</c:v>
                </c:pt>
                <c:pt idx="11">
                  <c:v>1.0714367486897117E-4</c:v>
                </c:pt>
                <c:pt idx="12">
                  <c:v>6.0950645823911439E-3</c:v>
                </c:pt>
                <c:pt idx="13">
                  <c:v>0.15528750186712925</c:v>
                </c:pt>
                <c:pt idx="14">
                  <c:v>1.4882166284801338E-2</c:v>
                </c:pt>
                <c:pt idx="15">
                  <c:v>9.8972982508011985E-4</c:v>
                </c:pt>
                <c:pt idx="16">
                  <c:v>2.0438695215902363E-5</c:v>
                </c:pt>
                <c:pt idx="17">
                  <c:v>4.4314948820080545E-2</c:v>
                </c:pt>
                <c:pt idx="18">
                  <c:v>2.1513081256090621E-2</c:v>
                </c:pt>
                <c:pt idx="19">
                  <c:v>5.4839575302168542E-2</c:v>
                </c:pt>
                <c:pt idx="20">
                  <c:v>2.0090217883763275E-3</c:v>
                </c:pt>
                <c:pt idx="21">
                  <c:v>1.5158200096058478E-3</c:v>
                </c:pt>
                <c:pt idx="22">
                  <c:v>6.6004352385495178E-3</c:v>
                </c:pt>
                <c:pt idx="23">
                  <c:v>8.4762189533310384E-2</c:v>
                </c:pt>
                <c:pt idx="24">
                  <c:v>2.7240844567661834E-3</c:v>
                </c:pt>
                <c:pt idx="25">
                  <c:v>2.4953557246342101E-5</c:v>
                </c:pt>
                <c:pt idx="26">
                  <c:v>7.1178996778891142E-3</c:v>
                </c:pt>
                <c:pt idx="27">
                  <c:v>3.086083546791853E-3</c:v>
                </c:pt>
                <c:pt idx="28">
                  <c:v>9.6878017786384118E-7</c:v>
                </c:pt>
                <c:pt idx="29">
                  <c:v>1.2773079213134302E-2</c:v>
                </c:pt>
                <c:pt idx="30">
                  <c:v>7.3089841539878972E-3</c:v>
                </c:pt>
                <c:pt idx="31">
                  <c:v>4.9632436717375944E-3</c:v>
                </c:pt>
                <c:pt idx="32">
                  <c:v>2.4365164879197045E-4</c:v>
                </c:pt>
                <c:pt idx="33">
                  <c:v>2.1214074892687037E-3</c:v>
                </c:pt>
                <c:pt idx="34">
                  <c:v>1.1007387488072571E-2</c:v>
                </c:pt>
                <c:pt idx="35">
                  <c:v>4.4143430246816884E-2</c:v>
                </c:pt>
                <c:pt idx="36">
                  <c:v>1.3669738460294364E-2</c:v>
                </c:pt>
                <c:pt idx="37">
                  <c:v>2.9734721971559391E-2</c:v>
                </c:pt>
                <c:pt idx="38">
                  <c:v>5.7783780756307239E-2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009-A541-B5DB-6088BE2D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772088"/>
        <c:axId val="2115779496"/>
      </c:scatterChart>
      <c:valAx>
        <c:axId val="2115772088"/>
        <c:scaling>
          <c:orientation val="minMax"/>
          <c:max val="0.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5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 gene set</a:t>
                </a:r>
                <a:endParaRPr lang="en-US" sz="15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1263546798029601"/>
              <c:y val="0.95392895586652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5779496"/>
        <c:crosses val="autoZero"/>
        <c:crossBetween val="midCat"/>
      </c:valAx>
      <c:valAx>
        <c:axId val="2115779496"/>
        <c:scaling>
          <c:orientation val="minMax"/>
          <c:max val="0.1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tRNA-seq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447538885225598E-3"/>
              <c:y val="0.1335055050303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577208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del-Ser(cga)2</a:t>
            </a:r>
          </a:p>
        </c:rich>
      </c:tx>
      <c:layout>
        <c:manualLayout>
          <c:xMode val="edge"/>
          <c:yMode val="edge"/>
          <c:x val="0.66674033149171275"/>
          <c:y val="4.5209903121636169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11609324696499"/>
          <c:y val="2.3681377825619E-2"/>
          <c:w val="0.77414006438850302"/>
          <c:h val="0.84197350465745102"/>
        </c:manualLayout>
      </c:layout>
      <c:scatterChart>
        <c:scatterStyle val="lineMarker"/>
        <c:varyColors val="0"/>
        <c:ser>
          <c:idx val="0"/>
          <c:order val="0"/>
          <c:tx>
            <c:v>del-Ser(cga)2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3"/>
            <c:marker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282-AF48-AF1D-1C9FC784DDB4}"/>
              </c:ext>
            </c:extLst>
          </c:dPt>
          <c:dPt>
            <c:idx val="8"/>
            <c:marker>
              <c:spPr>
                <a:solidFill>
                  <a:schemeClr val="bg1">
                    <a:lumMod val="75000"/>
                  </a:schemeClr>
                </a:solidFill>
                <a:ln w="9525">
                  <a:solidFill>
                    <a:schemeClr val="bg1">
                      <a:lumMod val="6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282-AF48-AF1D-1C9FC784DDB4}"/>
              </c:ext>
            </c:extLst>
          </c:dPt>
          <c:dPt>
            <c:idx val="28"/>
            <c:marker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282-AF48-AF1D-1C9FC784DDB4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delserCGA_2!$R$5:$R$43</c:f>
                <c:numCache>
                  <c:formatCode>General</c:formatCode>
                  <c:ptCount val="39"/>
                  <c:pt idx="0">
                    <c:v>3.7710890263707155E-3</c:v>
                  </c:pt>
                  <c:pt idx="1">
                    <c:v>4.7808275152293328E-3</c:v>
                  </c:pt>
                  <c:pt idx="2">
                    <c:v>4.6768950724126804E-3</c:v>
                  </c:pt>
                  <c:pt idx="3">
                    <c:v>4.2078843424097208E-4</c:v>
                  </c:pt>
                  <c:pt idx="4">
                    <c:v>1.0440066348230384E-4</c:v>
                  </c:pt>
                  <c:pt idx="5">
                    <c:v>1.1288945388632408E-4</c:v>
                  </c:pt>
                  <c:pt idx="6">
                    <c:v>8.5971271559397546E-4</c:v>
                  </c:pt>
                  <c:pt idx="7">
                    <c:v>2.2585822213352664E-3</c:v>
                  </c:pt>
                  <c:pt idx="8">
                    <c:v>3.0145497641003745E-4</c:v>
                  </c:pt>
                  <c:pt idx="9">
                    <c:v>1.7588558487392071E-3</c:v>
                  </c:pt>
                  <c:pt idx="10">
                    <c:v>5.9889361077447573E-5</c:v>
                  </c:pt>
                  <c:pt idx="11">
                    <c:v>1.4086203668874599E-5</c:v>
                  </c:pt>
                  <c:pt idx="12">
                    <c:v>9.404538160400134E-4</c:v>
                  </c:pt>
                  <c:pt idx="13">
                    <c:v>7.3429832858329588E-3</c:v>
                  </c:pt>
                  <c:pt idx="14">
                    <c:v>1.0507863506158416E-3</c:v>
                  </c:pt>
                  <c:pt idx="15">
                    <c:v>2.1095015628458931E-4</c:v>
                  </c:pt>
                  <c:pt idx="16">
                    <c:v>9.3292462527743245E-6</c:v>
                  </c:pt>
                  <c:pt idx="17">
                    <c:v>1.46173286171997E-3</c:v>
                  </c:pt>
                  <c:pt idx="18">
                    <c:v>4.0372733885797368E-4</c:v>
                  </c:pt>
                  <c:pt idx="19">
                    <c:v>3.6517105231293279E-3</c:v>
                  </c:pt>
                  <c:pt idx="20">
                    <c:v>3.8873459027921858E-4</c:v>
                  </c:pt>
                  <c:pt idx="21">
                    <c:v>1.7617268287596773E-4</c:v>
                  </c:pt>
                  <c:pt idx="22">
                    <c:v>1.1619440454199161E-3</c:v>
                  </c:pt>
                  <c:pt idx="23">
                    <c:v>1.0724264380572344E-3</c:v>
                  </c:pt>
                  <c:pt idx="24">
                    <c:v>5.6709250063310512E-4</c:v>
                  </c:pt>
                  <c:pt idx="25">
                    <c:v>9.1873380252875671E-6</c:v>
                  </c:pt>
                  <c:pt idx="26">
                    <c:v>4.8852932949274117E-4</c:v>
                  </c:pt>
                  <c:pt idx="27">
                    <c:v>2.0055238662710457E-4</c:v>
                  </c:pt>
                  <c:pt idx="28">
                    <c:v>9.6418626535948741E-7</c:v>
                  </c:pt>
                  <c:pt idx="29">
                    <c:v>3.9258916752949439E-4</c:v>
                  </c:pt>
                  <c:pt idx="30">
                    <c:v>1.1372957776858573E-3</c:v>
                  </c:pt>
                  <c:pt idx="31">
                    <c:v>4.4092381309062057E-4</c:v>
                  </c:pt>
                  <c:pt idx="32">
                    <c:v>1.9374010848679679E-5</c:v>
                  </c:pt>
                  <c:pt idx="33">
                    <c:v>7.9545011384187295E-4</c:v>
                  </c:pt>
                  <c:pt idx="34">
                    <c:v>3.3084400295813475E-3</c:v>
                  </c:pt>
                  <c:pt idx="35">
                    <c:v>2.8826665882794801E-3</c:v>
                  </c:pt>
                  <c:pt idx="36">
                    <c:v>1.4676692336427482E-3</c:v>
                  </c:pt>
                  <c:pt idx="37">
                    <c:v>2.5876135914965075E-3</c:v>
                  </c:pt>
                  <c:pt idx="38">
                    <c:v>2.6128707694487662E-3</c:v>
                  </c:pt>
                </c:numCache>
              </c:numRef>
            </c:plus>
            <c:minus>
              <c:numRef>
                <c:f>delserCGA_2!$R$5:$R$43</c:f>
                <c:numCache>
                  <c:formatCode>General</c:formatCode>
                  <c:ptCount val="39"/>
                  <c:pt idx="0">
                    <c:v>3.7710890263707155E-3</c:v>
                  </c:pt>
                  <c:pt idx="1">
                    <c:v>4.7808275152293328E-3</c:v>
                  </c:pt>
                  <c:pt idx="2">
                    <c:v>4.6768950724126804E-3</c:v>
                  </c:pt>
                  <c:pt idx="3">
                    <c:v>4.2078843424097208E-4</c:v>
                  </c:pt>
                  <c:pt idx="4">
                    <c:v>1.0440066348230384E-4</c:v>
                  </c:pt>
                  <c:pt idx="5">
                    <c:v>1.1288945388632408E-4</c:v>
                  </c:pt>
                  <c:pt idx="6">
                    <c:v>8.5971271559397546E-4</c:v>
                  </c:pt>
                  <c:pt idx="7">
                    <c:v>2.2585822213352664E-3</c:v>
                  </c:pt>
                  <c:pt idx="8">
                    <c:v>3.0145497641003745E-4</c:v>
                  </c:pt>
                  <c:pt idx="9">
                    <c:v>1.7588558487392071E-3</c:v>
                  </c:pt>
                  <c:pt idx="10">
                    <c:v>5.9889361077447573E-5</c:v>
                  </c:pt>
                  <c:pt idx="11">
                    <c:v>1.4086203668874599E-5</c:v>
                  </c:pt>
                  <c:pt idx="12">
                    <c:v>9.404538160400134E-4</c:v>
                  </c:pt>
                  <c:pt idx="13">
                    <c:v>7.3429832858329588E-3</c:v>
                  </c:pt>
                  <c:pt idx="14">
                    <c:v>1.0507863506158416E-3</c:v>
                  </c:pt>
                  <c:pt idx="15">
                    <c:v>2.1095015628458931E-4</c:v>
                  </c:pt>
                  <c:pt idx="16">
                    <c:v>9.3292462527743245E-6</c:v>
                  </c:pt>
                  <c:pt idx="17">
                    <c:v>1.46173286171997E-3</c:v>
                  </c:pt>
                  <c:pt idx="18">
                    <c:v>4.0372733885797368E-4</c:v>
                  </c:pt>
                  <c:pt idx="19">
                    <c:v>3.6517105231293279E-3</c:v>
                  </c:pt>
                  <c:pt idx="20">
                    <c:v>3.8873459027921858E-4</c:v>
                  </c:pt>
                  <c:pt idx="21">
                    <c:v>1.7617268287596773E-4</c:v>
                  </c:pt>
                  <c:pt idx="22">
                    <c:v>1.1619440454199161E-3</c:v>
                  </c:pt>
                  <c:pt idx="23">
                    <c:v>1.0724264380572344E-3</c:v>
                  </c:pt>
                  <c:pt idx="24">
                    <c:v>5.6709250063310512E-4</c:v>
                  </c:pt>
                  <c:pt idx="25">
                    <c:v>9.1873380252875671E-6</c:v>
                  </c:pt>
                  <c:pt idx="26">
                    <c:v>4.8852932949274117E-4</c:v>
                  </c:pt>
                  <c:pt idx="27">
                    <c:v>2.0055238662710457E-4</c:v>
                  </c:pt>
                  <c:pt idx="28">
                    <c:v>9.6418626535948741E-7</c:v>
                  </c:pt>
                  <c:pt idx="29">
                    <c:v>3.9258916752949439E-4</c:v>
                  </c:pt>
                  <c:pt idx="30">
                    <c:v>1.1372957776858573E-3</c:v>
                  </c:pt>
                  <c:pt idx="31">
                    <c:v>4.4092381309062057E-4</c:v>
                  </c:pt>
                  <c:pt idx="32">
                    <c:v>1.9374010848679679E-5</c:v>
                  </c:pt>
                  <c:pt idx="33">
                    <c:v>7.9545011384187295E-4</c:v>
                  </c:pt>
                  <c:pt idx="34">
                    <c:v>3.3084400295813475E-3</c:v>
                  </c:pt>
                  <c:pt idx="35">
                    <c:v>2.8826665882794801E-3</c:v>
                  </c:pt>
                  <c:pt idx="36">
                    <c:v>1.4676692336427482E-3</c:v>
                  </c:pt>
                  <c:pt idx="37">
                    <c:v>2.5876135914965075E-3</c:v>
                  </c:pt>
                  <c:pt idx="38">
                    <c:v>2.6128707694487662E-3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delserCGA_2!$M$5:$M$43</c:f>
              <c:numCache>
                <c:formatCode>General</c:formatCode>
                <c:ptCount val="39"/>
                <c:pt idx="0">
                  <c:v>3.0769230769230771E-2</c:v>
                </c:pt>
                <c:pt idx="1">
                  <c:v>7.6923076923076927E-2</c:v>
                </c:pt>
                <c:pt idx="2">
                  <c:v>3.0769230769230771E-2</c:v>
                </c:pt>
                <c:pt idx="3">
                  <c:v>1.5384615384615385E-2</c:v>
                </c:pt>
                <c:pt idx="4">
                  <c:v>1.5384615384615385E-2</c:v>
                </c:pt>
                <c:pt idx="5">
                  <c:v>1.5384615384615385E-2</c:v>
                </c:pt>
                <c:pt idx="6">
                  <c:v>3.0769230769230771E-2</c:v>
                </c:pt>
                <c:pt idx="7">
                  <c:v>6.1538461538461542E-2</c:v>
                </c:pt>
                <c:pt idx="8">
                  <c:v>1.5384615384615385E-2</c:v>
                </c:pt>
                <c:pt idx="9">
                  <c:v>4.6153846153846156E-2</c:v>
                </c:pt>
                <c:pt idx="10">
                  <c:v>1.5384615384615385E-2</c:v>
                </c:pt>
                <c:pt idx="11">
                  <c:v>6.1538461538461542E-2</c:v>
                </c:pt>
                <c:pt idx="12">
                  <c:v>1.5384615384615385E-2</c:v>
                </c:pt>
                <c:pt idx="13">
                  <c:v>4.6153846153846156E-2</c:v>
                </c:pt>
                <c:pt idx="14">
                  <c:v>1.5384615384615385E-2</c:v>
                </c:pt>
                <c:pt idx="15">
                  <c:v>3.0769230769230771E-2</c:v>
                </c:pt>
                <c:pt idx="16">
                  <c:v>1.5384615384615385E-2</c:v>
                </c:pt>
                <c:pt idx="17">
                  <c:v>7.6923076923076927E-2</c:v>
                </c:pt>
                <c:pt idx="18">
                  <c:v>1.5384615384615385E-2</c:v>
                </c:pt>
                <c:pt idx="19">
                  <c:v>3.0769230769230771E-2</c:v>
                </c:pt>
                <c:pt idx="20">
                  <c:v>1.5384615384615385E-2</c:v>
                </c:pt>
                <c:pt idx="21">
                  <c:v>1.5384615384615385E-2</c:v>
                </c:pt>
                <c:pt idx="22">
                  <c:v>1.5384615384615385E-2</c:v>
                </c:pt>
                <c:pt idx="23">
                  <c:v>3.0769230769230771E-2</c:v>
                </c:pt>
                <c:pt idx="24">
                  <c:v>1.5384615384615385E-2</c:v>
                </c:pt>
                <c:pt idx="25">
                  <c:v>1.5384615384615385E-2</c:v>
                </c:pt>
                <c:pt idx="26">
                  <c:v>1.5384615384615385E-2</c:v>
                </c:pt>
                <c:pt idx="27">
                  <c:v>3.0769230769230771E-2</c:v>
                </c:pt>
                <c:pt idx="28">
                  <c:v>0</c:v>
                </c:pt>
                <c:pt idx="29">
                  <c:v>1.5384615384615385E-2</c:v>
                </c:pt>
                <c:pt idx="30">
                  <c:v>1.5384615384615385E-2</c:v>
                </c:pt>
                <c:pt idx="31">
                  <c:v>1.5384615384615385E-2</c:v>
                </c:pt>
                <c:pt idx="32">
                  <c:v>1.5384615384615385E-2</c:v>
                </c:pt>
                <c:pt idx="33">
                  <c:v>1.5384615384615385E-2</c:v>
                </c:pt>
                <c:pt idx="34">
                  <c:v>1.5384615384615385E-2</c:v>
                </c:pt>
                <c:pt idx="35">
                  <c:v>1.5384615384615385E-2</c:v>
                </c:pt>
                <c:pt idx="36">
                  <c:v>1.5384615384615385E-2</c:v>
                </c:pt>
                <c:pt idx="37">
                  <c:v>1.5384615384615385E-2</c:v>
                </c:pt>
                <c:pt idx="38">
                  <c:v>4.6153846153846156E-2</c:v>
                </c:pt>
              </c:numCache>
            </c:numRef>
          </c:xVal>
          <c:yVal>
            <c:numRef>
              <c:f>delserCGA_2!$Q$5:$Q$43</c:f>
              <c:numCache>
                <c:formatCode>General</c:formatCode>
                <c:ptCount val="39"/>
                <c:pt idx="0">
                  <c:v>8.2778934840915655E-2</c:v>
                </c:pt>
                <c:pt idx="1">
                  <c:v>0.11263555941566417</c:v>
                </c:pt>
                <c:pt idx="2">
                  <c:v>7.4250920984803681E-2</c:v>
                </c:pt>
                <c:pt idx="3">
                  <c:v>5.1106425935802729E-3</c:v>
                </c:pt>
                <c:pt idx="4">
                  <c:v>8.4466453757776287E-4</c:v>
                </c:pt>
                <c:pt idx="5">
                  <c:v>1.4057289428164455E-3</c:v>
                </c:pt>
                <c:pt idx="6">
                  <c:v>1.4964942505735573E-2</c:v>
                </c:pt>
                <c:pt idx="7">
                  <c:v>9.3670614331149551E-2</c:v>
                </c:pt>
                <c:pt idx="8">
                  <c:v>1.7518638377459404E-2</c:v>
                </c:pt>
                <c:pt idx="9">
                  <c:v>6.4887998045664056E-3</c:v>
                </c:pt>
                <c:pt idx="10">
                  <c:v>8.7003301559964699E-4</c:v>
                </c:pt>
                <c:pt idx="11">
                  <c:v>9.8863407841130976E-5</c:v>
                </c:pt>
                <c:pt idx="12">
                  <c:v>6.5399332221357338E-3</c:v>
                </c:pt>
                <c:pt idx="13">
                  <c:v>0.1572646758185845</c:v>
                </c:pt>
                <c:pt idx="14">
                  <c:v>1.5162053764575687E-2</c:v>
                </c:pt>
                <c:pt idx="15">
                  <c:v>1.1665654677696633E-3</c:v>
                </c:pt>
                <c:pt idx="16">
                  <c:v>3.05788720381689E-5</c:v>
                </c:pt>
                <c:pt idx="17">
                  <c:v>4.4174067321710163E-2</c:v>
                </c:pt>
                <c:pt idx="18">
                  <c:v>2.0495153165676589E-2</c:v>
                </c:pt>
                <c:pt idx="19">
                  <c:v>5.1121207850162921E-2</c:v>
                </c:pt>
                <c:pt idx="20">
                  <c:v>2.0054813478768336E-3</c:v>
                </c:pt>
                <c:pt idx="21">
                  <c:v>1.5494204862934447E-3</c:v>
                </c:pt>
                <c:pt idx="22">
                  <c:v>7.0739279634088464E-3</c:v>
                </c:pt>
                <c:pt idx="23">
                  <c:v>8.3270408858281603E-2</c:v>
                </c:pt>
                <c:pt idx="24">
                  <c:v>2.8458355987204843E-3</c:v>
                </c:pt>
                <c:pt idx="25">
                  <c:v>3.6470476729660449E-5</c:v>
                </c:pt>
                <c:pt idx="26">
                  <c:v>5.5576943884940852E-3</c:v>
                </c:pt>
                <c:pt idx="27">
                  <c:v>2.8623949302099137E-3</c:v>
                </c:pt>
                <c:pt idx="28">
                  <c:v>9.641862653594872E-7</c:v>
                </c:pt>
                <c:pt idx="29">
                  <c:v>1.2812888262953348E-2</c:v>
                </c:pt>
                <c:pt idx="30">
                  <c:v>7.55390899926172E-3</c:v>
                </c:pt>
                <c:pt idx="31">
                  <c:v>4.7452381929590408E-3</c:v>
                </c:pt>
                <c:pt idx="32">
                  <c:v>2.1419471984697892E-4</c:v>
                </c:pt>
                <c:pt idx="33">
                  <c:v>2.7649617254372739E-3</c:v>
                </c:pt>
                <c:pt idx="34">
                  <c:v>1.3808379944350843E-2</c:v>
                </c:pt>
                <c:pt idx="35">
                  <c:v>3.9190522796590438E-2</c:v>
                </c:pt>
                <c:pt idx="36">
                  <c:v>1.1767725703409065E-2</c:v>
                </c:pt>
                <c:pt idx="37">
                  <c:v>3.0025933561300747E-2</c:v>
                </c:pt>
                <c:pt idx="38">
                  <c:v>6.5321069617247207E-2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82-AF48-AF1D-1C9FC784D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655480"/>
        <c:axId val="2115663672"/>
      </c:scatterChart>
      <c:valAx>
        <c:axId val="2115655480"/>
        <c:scaling>
          <c:orientation val="minMax"/>
          <c:max val="0.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5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 gene set</a:t>
                </a:r>
                <a:endParaRPr lang="en-US" sz="15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1263546798029601"/>
              <c:y val="0.95392895586652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5663672"/>
        <c:crosses val="autoZero"/>
        <c:crossBetween val="midCat"/>
      </c:valAx>
      <c:valAx>
        <c:axId val="2115663672"/>
        <c:scaling>
          <c:orientation val="minMax"/>
          <c:max val="0.1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tRNA-seq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447538885225598E-3"/>
              <c:y val="0.1335055050303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565548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W1-L</a:t>
            </a:r>
          </a:p>
        </c:rich>
      </c:tx>
      <c:layout>
        <c:manualLayout>
          <c:xMode val="edge"/>
          <c:yMode val="edge"/>
          <c:x val="0.69017944925392605"/>
          <c:y val="4.951560818083960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11609324696499"/>
          <c:y val="2.3681377825619E-2"/>
          <c:w val="0.77414006438850302"/>
          <c:h val="0.84197350465745102"/>
        </c:manualLayout>
      </c:layout>
      <c:scatterChart>
        <c:scatterStyle val="lineMarker"/>
        <c:varyColors val="0"/>
        <c:ser>
          <c:idx val="0"/>
          <c:order val="0"/>
          <c:tx>
            <c:v>L1_D13_Sm1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3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5FC-BA4C-981F-9563E28AC596}"/>
              </c:ext>
            </c:extLst>
          </c:dPt>
          <c:dPt>
            <c:idx val="8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5FC-BA4C-981F-9563E28AC596}"/>
              </c:ext>
            </c:extLst>
          </c:dPt>
          <c:dPt>
            <c:idx val="24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5FC-BA4C-981F-9563E28AC596}"/>
              </c:ext>
            </c:extLst>
          </c:dPt>
          <c:dPt>
            <c:idx val="26"/>
            <c:marker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F5F-D046-B27E-DF5AD76D770E}"/>
              </c:ext>
            </c:extLst>
          </c:dPt>
          <c:dPt>
            <c:idx val="28"/>
            <c:marker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5FC-BA4C-981F-9563E28AC596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'W1-L'!$R$5:$R$43</c:f>
                <c:numCache>
                  <c:formatCode>General</c:formatCode>
                  <c:ptCount val="39"/>
                  <c:pt idx="0">
                    <c:v>4.1805065774732008E-3</c:v>
                  </c:pt>
                  <c:pt idx="1">
                    <c:v>1.02557073839247E-3</c:v>
                  </c:pt>
                  <c:pt idx="2">
                    <c:v>8.3941021641441137E-3</c:v>
                  </c:pt>
                  <c:pt idx="3">
                    <c:v>8.9706381485544118E-4</c:v>
                  </c:pt>
                  <c:pt idx="4">
                    <c:v>9.6327752543011089E-5</c:v>
                  </c:pt>
                  <c:pt idx="5">
                    <c:v>2.2243571080248078E-4</c:v>
                  </c:pt>
                  <c:pt idx="6">
                    <c:v>2.0293919931118464E-3</c:v>
                  </c:pt>
                  <c:pt idx="7">
                    <c:v>4.7483899378132138E-3</c:v>
                  </c:pt>
                  <c:pt idx="8">
                    <c:v>1.46916322179459E-3</c:v>
                  </c:pt>
                  <c:pt idx="9">
                    <c:v>1.6861258057609904E-3</c:v>
                  </c:pt>
                  <c:pt idx="10">
                    <c:v>5.8994978322839289E-5</c:v>
                  </c:pt>
                  <c:pt idx="11">
                    <c:v>2.8476496230833839E-5</c:v>
                  </c:pt>
                  <c:pt idx="12">
                    <c:v>5.4261040862417476E-4</c:v>
                  </c:pt>
                  <c:pt idx="13">
                    <c:v>2.2390436464177657E-3</c:v>
                  </c:pt>
                  <c:pt idx="14">
                    <c:v>6.9074008643972128E-4</c:v>
                  </c:pt>
                  <c:pt idx="15">
                    <c:v>1.3940220478921611E-4</c:v>
                  </c:pt>
                  <c:pt idx="16">
                    <c:v>3.5621844512393097E-6</c:v>
                  </c:pt>
                  <c:pt idx="17">
                    <c:v>2.9889449555393572E-3</c:v>
                  </c:pt>
                  <c:pt idx="18">
                    <c:v>1.9785368756606828E-3</c:v>
                  </c:pt>
                  <c:pt idx="19">
                    <c:v>1.9875514746786663E-3</c:v>
                  </c:pt>
                  <c:pt idx="20">
                    <c:v>2.4079435540879602E-4</c:v>
                  </c:pt>
                  <c:pt idx="21">
                    <c:v>9.8440139723519307E-5</c:v>
                  </c:pt>
                  <c:pt idx="22">
                    <c:v>3.8980609081679265E-4</c:v>
                  </c:pt>
                  <c:pt idx="23">
                    <c:v>7.3661129371899369E-3</c:v>
                  </c:pt>
                  <c:pt idx="24">
                    <c:v>3.574155109896399E-4</c:v>
                  </c:pt>
                  <c:pt idx="25">
                    <c:v>5.4491860436908025E-6</c:v>
                  </c:pt>
                  <c:pt idx="26">
                    <c:v>7.3294140251627918E-4</c:v>
                  </c:pt>
                  <c:pt idx="27">
                    <c:v>1.9107162968380961E-4</c:v>
                  </c:pt>
                  <c:pt idx="28">
                    <c:v>1.0530751898206174E-3</c:v>
                  </c:pt>
                  <c:pt idx="29">
                    <c:v>2.6581468861056642E-4</c:v>
                  </c:pt>
                  <c:pt idx="30">
                    <c:v>1.5227381759107419E-4</c:v>
                  </c:pt>
                  <c:pt idx="31">
                    <c:v>5.0248548291945507E-4</c:v>
                  </c:pt>
                  <c:pt idx="32">
                    <c:v>2.8645945904398019E-5</c:v>
                  </c:pt>
                  <c:pt idx="33">
                    <c:v>4.4748937190116993E-4</c:v>
                  </c:pt>
                  <c:pt idx="34">
                    <c:v>2.6042297029705728E-3</c:v>
                  </c:pt>
                  <c:pt idx="35">
                    <c:v>3.9114170244367655E-3</c:v>
                  </c:pt>
                  <c:pt idx="36">
                    <c:v>7.2253922740979251E-4</c:v>
                  </c:pt>
                  <c:pt idx="37">
                    <c:v>2.5615915686697456E-3</c:v>
                  </c:pt>
                  <c:pt idx="38">
                    <c:v>3.1010440801897488E-3</c:v>
                  </c:pt>
                </c:numCache>
              </c:numRef>
            </c:plus>
            <c:minus>
              <c:numRef>
                <c:f>'W1-L'!$R$5:$R$43</c:f>
                <c:numCache>
                  <c:formatCode>General</c:formatCode>
                  <c:ptCount val="39"/>
                  <c:pt idx="0">
                    <c:v>4.1805065774732008E-3</c:v>
                  </c:pt>
                  <c:pt idx="1">
                    <c:v>1.02557073839247E-3</c:v>
                  </c:pt>
                  <c:pt idx="2">
                    <c:v>8.3941021641441137E-3</c:v>
                  </c:pt>
                  <c:pt idx="3">
                    <c:v>8.9706381485544118E-4</c:v>
                  </c:pt>
                  <c:pt idx="4">
                    <c:v>9.6327752543011089E-5</c:v>
                  </c:pt>
                  <c:pt idx="5">
                    <c:v>2.2243571080248078E-4</c:v>
                  </c:pt>
                  <c:pt idx="6">
                    <c:v>2.0293919931118464E-3</c:v>
                  </c:pt>
                  <c:pt idx="7">
                    <c:v>4.7483899378132138E-3</c:v>
                  </c:pt>
                  <c:pt idx="8">
                    <c:v>1.46916322179459E-3</c:v>
                  </c:pt>
                  <c:pt idx="9">
                    <c:v>1.6861258057609904E-3</c:v>
                  </c:pt>
                  <c:pt idx="10">
                    <c:v>5.8994978322839289E-5</c:v>
                  </c:pt>
                  <c:pt idx="11">
                    <c:v>2.8476496230833839E-5</c:v>
                  </c:pt>
                  <c:pt idx="12">
                    <c:v>5.4261040862417476E-4</c:v>
                  </c:pt>
                  <c:pt idx="13">
                    <c:v>2.2390436464177657E-3</c:v>
                  </c:pt>
                  <c:pt idx="14">
                    <c:v>6.9074008643972128E-4</c:v>
                  </c:pt>
                  <c:pt idx="15">
                    <c:v>1.3940220478921611E-4</c:v>
                  </c:pt>
                  <c:pt idx="16">
                    <c:v>3.5621844512393097E-6</c:v>
                  </c:pt>
                  <c:pt idx="17">
                    <c:v>2.9889449555393572E-3</c:v>
                  </c:pt>
                  <c:pt idx="18">
                    <c:v>1.9785368756606828E-3</c:v>
                  </c:pt>
                  <c:pt idx="19">
                    <c:v>1.9875514746786663E-3</c:v>
                  </c:pt>
                  <c:pt idx="20">
                    <c:v>2.4079435540879602E-4</c:v>
                  </c:pt>
                  <c:pt idx="21">
                    <c:v>9.8440139723519307E-5</c:v>
                  </c:pt>
                  <c:pt idx="22">
                    <c:v>3.8980609081679265E-4</c:v>
                  </c:pt>
                  <c:pt idx="23">
                    <c:v>7.3661129371899369E-3</c:v>
                  </c:pt>
                  <c:pt idx="24">
                    <c:v>3.574155109896399E-4</c:v>
                  </c:pt>
                  <c:pt idx="25">
                    <c:v>5.4491860436908025E-6</c:v>
                  </c:pt>
                  <c:pt idx="26">
                    <c:v>7.3294140251627918E-4</c:v>
                  </c:pt>
                  <c:pt idx="27">
                    <c:v>1.9107162968380961E-4</c:v>
                  </c:pt>
                  <c:pt idx="28">
                    <c:v>1.0530751898206174E-3</c:v>
                  </c:pt>
                  <c:pt idx="29">
                    <c:v>2.6581468861056642E-4</c:v>
                  </c:pt>
                  <c:pt idx="30">
                    <c:v>1.5227381759107419E-4</c:v>
                  </c:pt>
                  <c:pt idx="31">
                    <c:v>5.0248548291945507E-4</c:v>
                  </c:pt>
                  <c:pt idx="32">
                    <c:v>2.8645945904398019E-5</c:v>
                  </c:pt>
                  <c:pt idx="33">
                    <c:v>4.4748937190116993E-4</c:v>
                  </c:pt>
                  <c:pt idx="34">
                    <c:v>2.6042297029705728E-3</c:v>
                  </c:pt>
                  <c:pt idx="35">
                    <c:v>3.9114170244367655E-3</c:v>
                  </c:pt>
                  <c:pt idx="36">
                    <c:v>7.2253922740979251E-4</c:v>
                  </c:pt>
                  <c:pt idx="37">
                    <c:v>2.5615915686697456E-3</c:v>
                  </c:pt>
                  <c:pt idx="38">
                    <c:v>3.1010440801897488E-3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'W1-L'!$M$5:$M$43</c:f>
              <c:numCache>
                <c:formatCode>General</c:formatCode>
                <c:ptCount val="39"/>
                <c:pt idx="0">
                  <c:v>3.0303030303030304E-2</c:v>
                </c:pt>
                <c:pt idx="1">
                  <c:v>7.575757575757576E-2</c:v>
                </c:pt>
                <c:pt idx="2">
                  <c:v>3.0303030303030304E-2</c:v>
                </c:pt>
                <c:pt idx="3">
                  <c:v>1.5151515151515152E-2</c:v>
                </c:pt>
                <c:pt idx="4">
                  <c:v>1.5151515151515152E-2</c:v>
                </c:pt>
                <c:pt idx="5">
                  <c:v>1.5151515151515152E-2</c:v>
                </c:pt>
                <c:pt idx="6">
                  <c:v>3.0303030303030304E-2</c:v>
                </c:pt>
                <c:pt idx="7">
                  <c:v>6.0606060606060608E-2</c:v>
                </c:pt>
                <c:pt idx="8">
                  <c:v>1.5151515151515152E-2</c:v>
                </c:pt>
                <c:pt idx="9">
                  <c:v>4.5454545454545456E-2</c:v>
                </c:pt>
                <c:pt idx="10">
                  <c:v>1.5151515151515152E-2</c:v>
                </c:pt>
                <c:pt idx="11">
                  <c:v>6.0606060606060608E-2</c:v>
                </c:pt>
                <c:pt idx="12">
                  <c:v>1.5151515151515152E-2</c:v>
                </c:pt>
                <c:pt idx="13">
                  <c:v>4.5454545454545456E-2</c:v>
                </c:pt>
                <c:pt idx="14">
                  <c:v>1.5151515151515152E-2</c:v>
                </c:pt>
                <c:pt idx="15">
                  <c:v>3.0303030303030304E-2</c:v>
                </c:pt>
                <c:pt idx="16">
                  <c:v>1.5151515151515152E-2</c:v>
                </c:pt>
                <c:pt idx="17">
                  <c:v>7.575757575757576E-2</c:v>
                </c:pt>
                <c:pt idx="18">
                  <c:v>1.5151515151515152E-2</c:v>
                </c:pt>
                <c:pt idx="19">
                  <c:v>3.0303030303030304E-2</c:v>
                </c:pt>
                <c:pt idx="20">
                  <c:v>1.5151515151515152E-2</c:v>
                </c:pt>
                <c:pt idx="21">
                  <c:v>1.5151515151515152E-2</c:v>
                </c:pt>
                <c:pt idx="22">
                  <c:v>1.5151515151515152E-2</c:v>
                </c:pt>
                <c:pt idx="23">
                  <c:v>3.0303030303030304E-2</c:v>
                </c:pt>
                <c:pt idx="24">
                  <c:v>1.5151515151515152E-2</c:v>
                </c:pt>
                <c:pt idx="25">
                  <c:v>1.5151515151515152E-2</c:v>
                </c:pt>
                <c:pt idx="26">
                  <c:v>1.5151515151515152E-2</c:v>
                </c:pt>
                <c:pt idx="27">
                  <c:v>3.0303030303030304E-2</c:v>
                </c:pt>
                <c:pt idx="28">
                  <c:v>1.5151515151515152E-2</c:v>
                </c:pt>
                <c:pt idx="29">
                  <c:v>1.5151515151515152E-2</c:v>
                </c:pt>
                <c:pt idx="30">
                  <c:v>1.5151515151515152E-2</c:v>
                </c:pt>
                <c:pt idx="31">
                  <c:v>1.5151515151515152E-2</c:v>
                </c:pt>
                <c:pt idx="32">
                  <c:v>1.5151515151515152E-2</c:v>
                </c:pt>
                <c:pt idx="33">
                  <c:v>1.5151515151515152E-2</c:v>
                </c:pt>
                <c:pt idx="34">
                  <c:v>1.5151515151515152E-2</c:v>
                </c:pt>
                <c:pt idx="35">
                  <c:v>1.5151515151515152E-2</c:v>
                </c:pt>
                <c:pt idx="36">
                  <c:v>1.5151515151515152E-2</c:v>
                </c:pt>
                <c:pt idx="37">
                  <c:v>1.5151515151515152E-2</c:v>
                </c:pt>
                <c:pt idx="38">
                  <c:v>4.5454545454545456E-2</c:v>
                </c:pt>
              </c:numCache>
            </c:numRef>
          </c:xVal>
          <c:yVal>
            <c:numRef>
              <c:f>'W1-L'!$Q$5:$Q$43</c:f>
              <c:numCache>
                <c:formatCode>General</c:formatCode>
                <c:ptCount val="39"/>
                <c:pt idx="0">
                  <c:v>6.7616604492158214E-2</c:v>
                </c:pt>
                <c:pt idx="1">
                  <c:v>0.12081188870165777</c:v>
                </c:pt>
                <c:pt idx="2">
                  <c:v>7.2990082819197596E-2</c:v>
                </c:pt>
                <c:pt idx="3">
                  <c:v>7.3052871909407941E-3</c:v>
                </c:pt>
                <c:pt idx="4">
                  <c:v>1.1251736042869017E-3</c:v>
                </c:pt>
                <c:pt idx="5">
                  <c:v>1.6993168459147586E-3</c:v>
                </c:pt>
                <c:pt idx="6">
                  <c:v>1.94281454356427E-2</c:v>
                </c:pt>
                <c:pt idx="7">
                  <c:v>8.7992131525946884E-2</c:v>
                </c:pt>
                <c:pt idx="8">
                  <c:v>1.5244282734030778E-2</c:v>
                </c:pt>
                <c:pt idx="9">
                  <c:v>6.9271818246796945E-3</c:v>
                </c:pt>
                <c:pt idx="10">
                  <c:v>1.2252960711436162E-3</c:v>
                </c:pt>
                <c:pt idx="11">
                  <c:v>7.2697175309303314E-5</c:v>
                </c:pt>
                <c:pt idx="12">
                  <c:v>6.5706396446283538E-3</c:v>
                </c:pt>
                <c:pt idx="13">
                  <c:v>0.13734533064034471</c:v>
                </c:pt>
                <c:pt idx="14">
                  <c:v>1.7795888195727277E-2</c:v>
                </c:pt>
                <c:pt idx="15">
                  <c:v>9.4670711649681662E-4</c:v>
                </c:pt>
                <c:pt idx="16">
                  <c:v>2.306942921035601E-5</c:v>
                </c:pt>
                <c:pt idx="17">
                  <c:v>4.7157754463999731E-2</c:v>
                </c:pt>
                <c:pt idx="18">
                  <c:v>2.4143225968582132E-2</c:v>
                </c:pt>
                <c:pt idx="19">
                  <c:v>5.3221908514253125E-2</c:v>
                </c:pt>
                <c:pt idx="20">
                  <c:v>2.0655964422508443E-3</c:v>
                </c:pt>
                <c:pt idx="21">
                  <c:v>1.303620998106436E-3</c:v>
                </c:pt>
                <c:pt idx="22">
                  <c:v>6.8992252546911312E-3</c:v>
                </c:pt>
                <c:pt idx="23">
                  <c:v>8.7073763078997488E-2</c:v>
                </c:pt>
                <c:pt idx="24">
                  <c:v>3.4195884695491403E-3</c:v>
                </c:pt>
                <c:pt idx="25">
                  <c:v>4.7295205029538764E-5</c:v>
                </c:pt>
                <c:pt idx="26">
                  <c:v>5.5981241235859248E-3</c:v>
                </c:pt>
                <c:pt idx="27">
                  <c:v>2.7933162574691507E-3</c:v>
                </c:pt>
                <c:pt idx="28">
                  <c:v>1.3731236096989315E-2</c:v>
                </c:pt>
                <c:pt idx="29">
                  <c:v>1.2855337547051643E-2</c:v>
                </c:pt>
                <c:pt idx="30">
                  <c:v>7.172342909503057E-3</c:v>
                </c:pt>
                <c:pt idx="31">
                  <c:v>5.5648920370549087E-3</c:v>
                </c:pt>
                <c:pt idx="32">
                  <c:v>4.0954929059474411E-4</c:v>
                </c:pt>
                <c:pt idx="33">
                  <c:v>2.0584601124605841E-3</c:v>
                </c:pt>
                <c:pt idx="34">
                  <c:v>1.4063009837209423E-2</c:v>
                </c:pt>
                <c:pt idx="35">
                  <c:v>4.636469548732406E-2</c:v>
                </c:pt>
                <c:pt idx="36">
                  <c:v>1.2746261714185705E-2</c:v>
                </c:pt>
                <c:pt idx="37">
                  <c:v>3.0238648790538569E-2</c:v>
                </c:pt>
                <c:pt idx="38">
                  <c:v>5.5952423953256857E-2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FC-BA4C-981F-9563E28A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855176"/>
        <c:axId val="2115862584"/>
      </c:scatterChart>
      <c:valAx>
        <c:axId val="2115855176"/>
        <c:scaling>
          <c:orientation val="minMax"/>
          <c:max val="0.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5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 gene set</a:t>
                </a:r>
                <a:endParaRPr lang="en-US" sz="15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1263546798029601"/>
              <c:y val="0.95392895586652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5862584"/>
        <c:crosses val="autoZero"/>
        <c:crossBetween val="midCat"/>
      </c:valAx>
      <c:valAx>
        <c:axId val="2115862584"/>
        <c:scaling>
          <c:orientation val="minMax"/>
          <c:max val="0.1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tRNA-seq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447538885225598E-3"/>
              <c:y val="0.1335055050303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585517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M1-L</a:t>
            </a:r>
          </a:p>
        </c:rich>
      </c:tx>
      <c:layout>
        <c:manualLayout>
          <c:xMode val="edge"/>
          <c:yMode val="edge"/>
          <c:x val="0.69017944925392605"/>
          <c:y val="4.951560818083960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11609324696499"/>
          <c:y val="2.3681377825619E-2"/>
          <c:w val="0.77414006438850302"/>
          <c:h val="0.84197350465745102"/>
        </c:manualLayout>
      </c:layout>
      <c:scatterChart>
        <c:scatterStyle val="lineMarker"/>
        <c:varyColors val="0"/>
        <c:ser>
          <c:idx val="0"/>
          <c:order val="0"/>
          <c:tx>
            <c:v>L7_D13_Sm1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E291-9340-98AC-F0161207A74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2-E291-9340-98AC-F0161207A74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3-E291-9340-98AC-F0161207A74A}"/>
              </c:ext>
            </c:extLst>
          </c:dPt>
          <c:dPt>
            <c:idx val="28"/>
            <c:marker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291-9340-98AC-F0161207A74A}"/>
              </c:ext>
            </c:extLst>
          </c:dPt>
          <c:dPt>
            <c:idx val="31"/>
            <c:marker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C99F-0C42-B4C5-A93AA0D18B4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6-E291-9340-98AC-F0161207A74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'M1-L'!$R$5:$R$43</c:f>
                <c:numCache>
                  <c:formatCode>General</c:formatCode>
                  <c:ptCount val="39"/>
                  <c:pt idx="0">
                    <c:v>1.33850470810839E-3</c:v>
                  </c:pt>
                  <c:pt idx="1">
                    <c:v>1.9014045374796159E-3</c:v>
                  </c:pt>
                  <c:pt idx="2">
                    <c:v>6.3689294338102088E-3</c:v>
                  </c:pt>
                  <c:pt idx="3">
                    <c:v>6.853448475452426E-4</c:v>
                  </c:pt>
                  <c:pt idx="4">
                    <c:v>1.02608494787748E-4</c:v>
                  </c:pt>
                  <c:pt idx="5">
                    <c:v>9.1312703678448609E-5</c:v>
                  </c:pt>
                  <c:pt idx="6">
                    <c:v>2.0558983292677212E-3</c:v>
                  </c:pt>
                  <c:pt idx="7">
                    <c:v>1.4341264486704142E-3</c:v>
                  </c:pt>
                  <c:pt idx="8">
                    <c:v>4.8739768971704258E-4</c:v>
                  </c:pt>
                  <c:pt idx="9">
                    <c:v>1.0685126025853377E-3</c:v>
                  </c:pt>
                  <c:pt idx="10">
                    <c:v>1.700265313292048E-4</c:v>
                  </c:pt>
                  <c:pt idx="11">
                    <c:v>3.1113011983340615E-5</c:v>
                  </c:pt>
                  <c:pt idx="12">
                    <c:v>5.1111057018610607E-4</c:v>
                  </c:pt>
                  <c:pt idx="13">
                    <c:v>2.6098635983292295E-3</c:v>
                  </c:pt>
                  <c:pt idx="14">
                    <c:v>5.3682175752267614E-4</c:v>
                  </c:pt>
                  <c:pt idx="15">
                    <c:v>1.1275933705806871E-4</c:v>
                  </c:pt>
                  <c:pt idx="16">
                    <c:v>4.4796259777793993E-7</c:v>
                  </c:pt>
                  <c:pt idx="17">
                    <c:v>4.0625890198081518E-3</c:v>
                  </c:pt>
                  <c:pt idx="18">
                    <c:v>1.1956868252148453E-3</c:v>
                  </c:pt>
                  <c:pt idx="19">
                    <c:v>2.8775256747317511E-3</c:v>
                  </c:pt>
                  <c:pt idx="20">
                    <c:v>8.4657751741310408E-5</c:v>
                  </c:pt>
                  <c:pt idx="21">
                    <c:v>5.0371028060593884E-5</c:v>
                  </c:pt>
                  <c:pt idx="22">
                    <c:v>1.744497369467611E-4</c:v>
                  </c:pt>
                  <c:pt idx="23">
                    <c:v>7.4393059885751649E-4</c:v>
                  </c:pt>
                  <c:pt idx="24">
                    <c:v>2.9719759657783067E-4</c:v>
                  </c:pt>
                  <c:pt idx="25">
                    <c:v>9.7507661562832541E-6</c:v>
                  </c:pt>
                  <c:pt idx="26">
                    <c:v>5.8645614482680903E-4</c:v>
                  </c:pt>
                  <c:pt idx="27">
                    <c:v>2.787138826521529E-4</c:v>
                  </c:pt>
                  <c:pt idx="28">
                    <c:v>3.0625328186244436E-7</c:v>
                  </c:pt>
                  <c:pt idx="29">
                    <c:v>3.7082796105265391E-4</c:v>
                  </c:pt>
                  <c:pt idx="30">
                    <c:v>2.116340115230075E-4</c:v>
                  </c:pt>
                  <c:pt idx="31">
                    <c:v>7.488053459685785E-4</c:v>
                  </c:pt>
                  <c:pt idx="32">
                    <c:v>2.7719920533549963E-5</c:v>
                  </c:pt>
                  <c:pt idx="33">
                    <c:v>2.6373586705113225E-4</c:v>
                  </c:pt>
                  <c:pt idx="34">
                    <c:v>1.8647624388157455E-3</c:v>
                  </c:pt>
                  <c:pt idx="35">
                    <c:v>1.7860298095627102E-3</c:v>
                  </c:pt>
                  <c:pt idx="36">
                    <c:v>1.1830129479703697E-3</c:v>
                  </c:pt>
                  <c:pt idx="37">
                    <c:v>1.6434278507206066E-3</c:v>
                  </c:pt>
                  <c:pt idx="38">
                    <c:v>1.583159875266483E-3</c:v>
                  </c:pt>
                </c:numCache>
              </c:numRef>
            </c:plus>
            <c:minus>
              <c:numRef>
                <c:f>'M1-L'!$R$5:$R$43</c:f>
                <c:numCache>
                  <c:formatCode>General</c:formatCode>
                  <c:ptCount val="39"/>
                  <c:pt idx="0">
                    <c:v>1.33850470810839E-3</c:v>
                  </c:pt>
                  <c:pt idx="1">
                    <c:v>1.9014045374796159E-3</c:v>
                  </c:pt>
                  <c:pt idx="2">
                    <c:v>6.3689294338102088E-3</c:v>
                  </c:pt>
                  <c:pt idx="3">
                    <c:v>6.853448475452426E-4</c:v>
                  </c:pt>
                  <c:pt idx="4">
                    <c:v>1.02608494787748E-4</c:v>
                  </c:pt>
                  <c:pt idx="5">
                    <c:v>9.1312703678448609E-5</c:v>
                  </c:pt>
                  <c:pt idx="6">
                    <c:v>2.0558983292677212E-3</c:v>
                  </c:pt>
                  <c:pt idx="7">
                    <c:v>1.4341264486704142E-3</c:v>
                  </c:pt>
                  <c:pt idx="8">
                    <c:v>4.8739768971704258E-4</c:v>
                  </c:pt>
                  <c:pt idx="9">
                    <c:v>1.0685126025853377E-3</c:v>
                  </c:pt>
                  <c:pt idx="10">
                    <c:v>1.700265313292048E-4</c:v>
                  </c:pt>
                  <c:pt idx="11">
                    <c:v>3.1113011983340615E-5</c:v>
                  </c:pt>
                  <c:pt idx="12">
                    <c:v>5.1111057018610607E-4</c:v>
                  </c:pt>
                  <c:pt idx="13">
                    <c:v>2.6098635983292295E-3</c:v>
                  </c:pt>
                  <c:pt idx="14">
                    <c:v>5.3682175752267614E-4</c:v>
                  </c:pt>
                  <c:pt idx="15">
                    <c:v>1.1275933705806871E-4</c:v>
                  </c:pt>
                  <c:pt idx="16">
                    <c:v>4.4796259777793993E-7</c:v>
                  </c:pt>
                  <c:pt idx="17">
                    <c:v>4.0625890198081518E-3</c:v>
                  </c:pt>
                  <c:pt idx="18">
                    <c:v>1.1956868252148453E-3</c:v>
                  </c:pt>
                  <c:pt idx="19">
                    <c:v>2.8775256747317511E-3</c:v>
                  </c:pt>
                  <c:pt idx="20">
                    <c:v>8.4657751741310408E-5</c:v>
                  </c:pt>
                  <c:pt idx="21">
                    <c:v>5.0371028060593884E-5</c:v>
                  </c:pt>
                  <c:pt idx="22">
                    <c:v>1.744497369467611E-4</c:v>
                  </c:pt>
                  <c:pt idx="23">
                    <c:v>7.4393059885751649E-4</c:v>
                  </c:pt>
                  <c:pt idx="24">
                    <c:v>2.9719759657783067E-4</c:v>
                  </c:pt>
                  <c:pt idx="25">
                    <c:v>9.7507661562832541E-6</c:v>
                  </c:pt>
                  <c:pt idx="26">
                    <c:v>5.8645614482680903E-4</c:v>
                  </c:pt>
                  <c:pt idx="27">
                    <c:v>2.787138826521529E-4</c:v>
                  </c:pt>
                  <c:pt idx="28">
                    <c:v>3.0625328186244436E-7</c:v>
                  </c:pt>
                  <c:pt idx="29">
                    <c:v>3.7082796105265391E-4</c:v>
                  </c:pt>
                  <c:pt idx="30">
                    <c:v>2.116340115230075E-4</c:v>
                  </c:pt>
                  <c:pt idx="31">
                    <c:v>7.488053459685785E-4</c:v>
                  </c:pt>
                  <c:pt idx="32">
                    <c:v>2.7719920533549963E-5</c:v>
                  </c:pt>
                  <c:pt idx="33">
                    <c:v>2.6373586705113225E-4</c:v>
                  </c:pt>
                  <c:pt idx="34">
                    <c:v>1.8647624388157455E-3</c:v>
                  </c:pt>
                  <c:pt idx="35">
                    <c:v>1.7860298095627102E-3</c:v>
                  </c:pt>
                  <c:pt idx="36">
                    <c:v>1.1830129479703697E-3</c:v>
                  </c:pt>
                  <c:pt idx="37">
                    <c:v>1.6434278507206066E-3</c:v>
                  </c:pt>
                  <c:pt idx="38">
                    <c:v>1.583159875266483E-3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'M1-L'!$M$5:$M$43</c:f>
              <c:numCache>
                <c:formatCode>General</c:formatCode>
                <c:ptCount val="39"/>
                <c:pt idx="0">
                  <c:v>3.0303030303030304E-2</c:v>
                </c:pt>
                <c:pt idx="1">
                  <c:v>7.575757575757576E-2</c:v>
                </c:pt>
                <c:pt idx="2">
                  <c:v>3.0303030303030304E-2</c:v>
                </c:pt>
                <c:pt idx="3">
                  <c:v>1.5151515151515152E-2</c:v>
                </c:pt>
                <c:pt idx="4">
                  <c:v>1.5151515151515152E-2</c:v>
                </c:pt>
                <c:pt idx="5">
                  <c:v>1.5151515151515152E-2</c:v>
                </c:pt>
                <c:pt idx="6">
                  <c:v>3.0303030303030304E-2</c:v>
                </c:pt>
                <c:pt idx="7">
                  <c:v>6.0606060606060608E-2</c:v>
                </c:pt>
                <c:pt idx="8">
                  <c:v>1.5151515151515152E-2</c:v>
                </c:pt>
                <c:pt idx="9">
                  <c:v>4.5454545454545456E-2</c:v>
                </c:pt>
                <c:pt idx="10">
                  <c:v>1.5151515151515152E-2</c:v>
                </c:pt>
                <c:pt idx="11">
                  <c:v>6.0606060606060608E-2</c:v>
                </c:pt>
                <c:pt idx="12">
                  <c:v>1.5151515151515152E-2</c:v>
                </c:pt>
                <c:pt idx="13">
                  <c:v>4.5454545454545456E-2</c:v>
                </c:pt>
                <c:pt idx="14">
                  <c:v>1.5151515151515152E-2</c:v>
                </c:pt>
                <c:pt idx="15">
                  <c:v>3.0303030303030304E-2</c:v>
                </c:pt>
                <c:pt idx="16">
                  <c:v>1.5151515151515152E-2</c:v>
                </c:pt>
                <c:pt idx="17">
                  <c:v>7.575757575757576E-2</c:v>
                </c:pt>
                <c:pt idx="18">
                  <c:v>1.5151515151515152E-2</c:v>
                </c:pt>
                <c:pt idx="19">
                  <c:v>3.0303030303030304E-2</c:v>
                </c:pt>
                <c:pt idx="20">
                  <c:v>1.5151515151515152E-2</c:v>
                </c:pt>
                <c:pt idx="21">
                  <c:v>1.5151515151515152E-2</c:v>
                </c:pt>
                <c:pt idx="22">
                  <c:v>1.5151515151515152E-2</c:v>
                </c:pt>
                <c:pt idx="23">
                  <c:v>3.0303030303030304E-2</c:v>
                </c:pt>
                <c:pt idx="24">
                  <c:v>1.5151515151515152E-2</c:v>
                </c:pt>
                <c:pt idx="25">
                  <c:v>1.5151515151515152E-2</c:v>
                </c:pt>
                <c:pt idx="26">
                  <c:v>1.5151515151515152E-2</c:v>
                </c:pt>
                <c:pt idx="27">
                  <c:v>3.0303030303030304E-2</c:v>
                </c:pt>
                <c:pt idx="28">
                  <c:v>0</c:v>
                </c:pt>
                <c:pt idx="29">
                  <c:v>1.5151515151515152E-2</c:v>
                </c:pt>
                <c:pt idx="30">
                  <c:v>1.5151515151515152E-2</c:v>
                </c:pt>
                <c:pt idx="31">
                  <c:v>3.0303030303030304E-2</c:v>
                </c:pt>
                <c:pt idx="32">
                  <c:v>1.5151515151515152E-2</c:v>
                </c:pt>
                <c:pt idx="33">
                  <c:v>1.5151515151515152E-2</c:v>
                </c:pt>
                <c:pt idx="34">
                  <c:v>1.5151515151515152E-2</c:v>
                </c:pt>
                <c:pt idx="35">
                  <c:v>1.5151515151515152E-2</c:v>
                </c:pt>
                <c:pt idx="36">
                  <c:v>1.5151515151515152E-2</c:v>
                </c:pt>
                <c:pt idx="37">
                  <c:v>1.5151515151515152E-2</c:v>
                </c:pt>
                <c:pt idx="38">
                  <c:v>4.5454545454545456E-2</c:v>
                </c:pt>
              </c:numCache>
            </c:numRef>
          </c:xVal>
          <c:yVal>
            <c:numRef>
              <c:f>'M1-L'!$Q$5:$Q$43</c:f>
              <c:numCache>
                <c:formatCode>General</c:formatCode>
                <c:ptCount val="39"/>
                <c:pt idx="0">
                  <c:v>7.4058036220958134E-2</c:v>
                </c:pt>
                <c:pt idx="1">
                  <c:v>0.12480225308709902</c:v>
                </c:pt>
                <c:pt idx="2">
                  <c:v>7.0700975811645986E-2</c:v>
                </c:pt>
                <c:pt idx="3">
                  <c:v>6.7473482066946902E-3</c:v>
                </c:pt>
                <c:pt idx="4">
                  <c:v>9.7280713297146035E-4</c:v>
                </c:pt>
                <c:pt idx="5">
                  <c:v>1.5796197306410062E-3</c:v>
                </c:pt>
                <c:pt idx="6">
                  <c:v>1.7870022819964484E-2</c:v>
                </c:pt>
                <c:pt idx="7">
                  <c:v>9.3837592567340034E-2</c:v>
                </c:pt>
                <c:pt idx="8">
                  <c:v>1.667827018508232E-2</c:v>
                </c:pt>
                <c:pt idx="9">
                  <c:v>6.7991658238392358E-3</c:v>
                </c:pt>
                <c:pt idx="10">
                  <c:v>1.1660101745329433E-3</c:v>
                </c:pt>
                <c:pt idx="11">
                  <c:v>5.9188278021514857E-5</c:v>
                </c:pt>
                <c:pt idx="12">
                  <c:v>6.5419388269142217E-3</c:v>
                </c:pt>
                <c:pt idx="13">
                  <c:v>0.14168866803151584</c:v>
                </c:pt>
                <c:pt idx="14">
                  <c:v>1.7250717398086587E-2</c:v>
                </c:pt>
                <c:pt idx="15">
                  <c:v>9.442556547315876E-4</c:v>
                </c:pt>
                <c:pt idx="16">
                  <c:v>2.7978833151798859E-5</c:v>
                </c:pt>
                <c:pt idx="17">
                  <c:v>4.6120843656623188E-2</c:v>
                </c:pt>
                <c:pt idx="18">
                  <c:v>2.3702039766672279E-2</c:v>
                </c:pt>
                <c:pt idx="19">
                  <c:v>5.0802891058919587E-2</c:v>
                </c:pt>
                <c:pt idx="20">
                  <c:v>1.9790853148146941E-3</c:v>
                </c:pt>
                <c:pt idx="21">
                  <c:v>1.3527104166642892E-3</c:v>
                </c:pt>
                <c:pt idx="22">
                  <c:v>6.7370562139485654E-3</c:v>
                </c:pt>
                <c:pt idx="23">
                  <c:v>8.4564817348742202E-2</c:v>
                </c:pt>
                <c:pt idx="24">
                  <c:v>3.3334394655914075E-3</c:v>
                </c:pt>
                <c:pt idx="25">
                  <c:v>5.2017374301396078E-5</c:v>
                </c:pt>
                <c:pt idx="26">
                  <c:v>4.9950584662658499E-3</c:v>
                </c:pt>
                <c:pt idx="27">
                  <c:v>2.6954904581911895E-3</c:v>
                </c:pt>
                <c:pt idx="28">
                  <c:v>5.8910344865873489E-7</c:v>
                </c:pt>
                <c:pt idx="29">
                  <c:v>1.3073107285055429E-2</c:v>
                </c:pt>
                <c:pt idx="30">
                  <c:v>7.18536462147484E-3</c:v>
                </c:pt>
                <c:pt idx="31">
                  <c:v>1.3389040174883356E-2</c:v>
                </c:pt>
                <c:pt idx="32">
                  <c:v>3.9092730148589154E-4</c:v>
                </c:pt>
                <c:pt idx="33">
                  <c:v>2.0232746201019891E-3</c:v>
                </c:pt>
                <c:pt idx="34">
                  <c:v>1.2753054692334861E-2</c:v>
                </c:pt>
                <c:pt idx="35">
                  <c:v>4.3792739268498547E-2</c:v>
                </c:pt>
                <c:pt idx="36">
                  <c:v>1.3591637993666425E-2</c:v>
                </c:pt>
                <c:pt idx="37">
                  <c:v>2.8864913035047179E-2</c:v>
                </c:pt>
                <c:pt idx="38">
                  <c:v>5.6875053580077307E-2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91-9340-98AC-F0161207A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571912"/>
        <c:axId val="2114020728"/>
      </c:scatterChart>
      <c:valAx>
        <c:axId val="2116571912"/>
        <c:scaling>
          <c:orientation val="minMax"/>
          <c:max val="0.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5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 gene set</a:t>
                </a:r>
                <a:endParaRPr lang="en-US" sz="15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1263546798029601"/>
              <c:y val="0.95392895586652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4020728"/>
        <c:crosses val="autoZero"/>
        <c:crossBetween val="midCat"/>
      </c:valAx>
      <c:valAx>
        <c:axId val="2114020728"/>
        <c:scaling>
          <c:orientation val="minMax"/>
          <c:max val="0.1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tRNA-seq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447538885225598E-3"/>
              <c:y val="0.1335055050303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65719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M2-L</a:t>
            </a:r>
          </a:p>
        </c:rich>
      </c:tx>
      <c:layout>
        <c:manualLayout>
          <c:xMode val="edge"/>
          <c:yMode val="edge"/>
          <c:x val="0.69017944925392605"/>
          <c:y val="4.951560818083960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11609324696499"/>
          <c:y val="2.3681377825619E-2"/>
          <c:w val="0.77414006438850302"/>
          <c:h val="0.84197350465745102"/>
        </c:manualLayout>
      </c:layout>
      <c:scatterChart>
        <c:scatterStyle val="lineMarker"/>
        <c:varyColors val="0"/>
        <c:ser>
          <c:idx val="0"/>
          <c:order val="0"/>
          <c:tx>
            <c:v>M2-L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3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DF3-C947-AB4D-D8AAAFB7F3F3}"/>
              </c:ext>
            </c:extLst>
          </c:dPt>
          <c:dPt>
            <c:idx val="8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F3-C947-AB4D-D8AAAFB7F3F3}"/>
              </c:ext>
            </c:extLst>
          </c:dPt>
          <c:dPt>
            <c:idx val="24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DF3-C947-AB4D-D8AAAFB7F3F3}"/>
              </c:ext>
            </c:extLst>
          </c:dPt>
          <c:dPt>
            <c:idx val="28"/>
            <c:marker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DF3-C947-AB4D-D8AAAFB7F3F3}"/>
              </c:ext>
            </c:extLst>
          </c:dPt>
          <c:dPt>
            <c:idx val="31"/>
            <c:marker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DF3-C947-AB4D-D8AAAFB7F3F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4-1DF3-C947-AB4D-D8AAAFB7F3F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'M2-L'!$R$5:$R$43</c:f>
                <c:numCache>
                  <c:formatCode>General</c:formatCode>
                  <c:ptCount val="39"/>
                  <c:pt idx="0">
                    <c:v>1.23540711568209E-3</c:v>
                  </c:pt>
                  <c:pt idx="1">
                    <c:v>7.2088312992740549E-4</c:v>
                  </c:pt>
                  <c:pt idx="2">
                    <c:v>4.3123102141711302E-3</c:v>
                  </c:pt>
                  <c:pt idx="3">
                    <c:v>5.4939226902544895E-4</c:v>
                  </c:pt>
                  <c:pt idx="4">
                    <c:v>1.0133558068150737E-4</c:v>
                  </c:pt>
                  <c:pt idx="5">
                    <c:v>1.6875316020231834E-5</c:v>
                  </c:pt>
                  <c:pt idx="6">
                    <c:v>1.5351797322911507E-3</c:v>
                  </c:pt>
                  <c:pt idx="7">
                    <c:v>4.6765827255880483E-3</c:v>
                  </c:pt>
                  <c:pt idx="8">
                    <c:v>1.2092044080637429E-3</c:v>
                  </c:pt>
                  <c:pt idx="9">
                    <c:v>1.531934885235372E-3</c:v>
                  </c:pt>
                  <c:pt idx="10">
                    <c:v>1.0062172066585975E-4</c:v>
                  </c:pt>
                  <c:pt idx="11">
                    <c:v>2.2228116326182737E-5</c:v>
                  </c:pt>
                  <c:pt idx="12">
                    <c:v>3.3405694497599996E-4</c:v>
                  </c:pt>
                  <c:pt idx="13">
                    <c:v>2.6454580316733465E-3</c:v>
                  </c:pt>
                  <c:pt idx="14">
                    <c:v>4.2986725665908749E-4</c:v>
                  </c:pt>
                  <c:pt idx="15">
                    <c:v>1.5447570838805175E-4</c:v>
                  </c:pt>
                  <c:pt idx="16">
                    <c:v>4.2217093621016868E-6</c:v>
                  </c:pt>
                  <c:pt idx="17">
                    <c:v>1.5564663647711133E-3</c:v>
                  </c:pt>
                  <c:pt idx="18">
                    <c:v>1.7925622886330143E-3</c:v>
                  </c:pt>
                  <c:pt idx="19">
                    <c:v>1.5964821718601121E-3</c:v>
                  </c:pt>
                  <c:pt idx="20">
                    <c:v>2.014888137741587E-4</c:v>
                  </c:pt>
                  <c:pt idx="21">
                    <c:v>4.7181942207231481E-5</c:v>
                  </c:pt>
                  <c:pt idx="22">
                    <c:v>1.7461166473440939E-4</c:v>
                  </c:pt>
                  <c:pt idx="23">
                    <c:v>3.1821263639643105E-3</c:v>
                  </c:pt>
                  <c:pt idx="24">
                    <c:v>4.8278811495933329E-4</c:v>
                  </c:pt>
                  <c:pt idx="25">
                    <c:v>1.1345867941825887E-5</c:v>
                  </c:pt>
                  <c:pt idx="26">
                    <c:v>2.4842762631614691E-4</c:v>
                  </c:pt>
                  <c:pt idx="27">
                    <c:v>1.3804054702524208E-4</c:v>
                  </c:pt>
                  <c:pt idx="28">
                    <c:v>1.0042813342544471E-6</c:v>
                  </c:pt>
                  <c:pt idx="29">
                    <c:v>7.4207453034405373E-4</c:v>
                  </c:pt>
                  <c:pt idx="30">
                    <c:v>4.143400686747212E-4</c:v>
                  </c:pt>
                  <c:pt idx="31">
                    <c:v>1.0529845210659693E-3</c:v>
                  </c:pt>
                  <c:pt idx="32">
                    <c:v>2.104604135890104E-5</c:v>
                  </c:pt>
                  <c:pt idx="33">
                    <c:v>7.1342450862212016E-4</c:v>
                  </c:pt>
                  <c:pt idx="34">
                    <c:v>1.500709092818092E-3</c:v>
                  </c:pt>
                  <c:pt idx="35">
                    <c:v>3.440601328638435E-4</c:v>
                  </c:pt>
                  <c:pt idx="36">
                    <c:v>6.4137498316654568E-5</c:v>
                  </c:pt>
                  <c:pt idx="37">
                    <c:v>8.6643002331144301E-4</c:v>
                  </c:pt>
                  <c:pt idx="38">
                    <c:v>1.8474984911036332E-3</c:v>
                  </c:pt>
                </c:numCache>
              </c:numRef>
            </c:plus>
            <c:minus>
              <c:numRef>
                <c:f>'M2-L'!$R$5:$R$43</c:f>
                <c:numCache>
                  <c:formatCode>General</c:formatCode>
                  <c:ptCount val="39"/>
                  <c:pt idx="0">
                    <c:v>1.23540711568209E-3</c:v>
                  </c:pt>
                  <c:pt idx="1">
                    <c:v>7.2088312992740549E-4</c:v>
                  </c:pt>
                  <c:pt idx="2">
                    <c:v>4.3123102141711302E-3</c:v>
                  </c:pt>
                  <c:pt idx="3">
                    <c:v>5.4939226902544895E-4</c:v>
                  </c:pt>
                  <c:pt idx="4">
                    <c:v>1.0133558068150737E-4</c:v>
                  </c:pt>
                  <c:pt idx="5">
                    <c:v>1.6875316020231834E-5</c:v>
                  </c:pt>
                  <c:pt idx="6">
                    <c:v>1.5351797322911507E-3</c:v>
                  </c:pt>
                  <c:pt idx="7">
                    <c:v>4.6765827255880483E-3</c:v>
                  </c:pt>
                  <c:pt idx="8">
                    <c:v>1.2092044080637429E-3</c:v>
                  </c:pt>
                  <c:pt idx="9">
                    <c:v>1.531934885235372E-3</c:v>
                  </c:pt>
                  <c:pt idx="10">
                    <c:v>1.0062172066585975E-4</c:v>
                  </c:pt>
                  <c:pt idx="11">
                    <c:v>2.2228116326182737E-5</c:v>
                  </c:pt>
                  <c:pt idx="12">
                    <c:v>3.3405694497599996E-4</c:v>
                  </c:pt>
                  <c:pt idx="13">
                    <c:v>2.6454580316733465E-3</c:v>
                  </c:pt>
                  <c:pt idx="14">
                    <c:v>4.2986725665908749E-4</c:v>
                  </c:pt>
                  <c:pt idx="15">
                    <c:v>1.5447570838805175E-4</c:v>
                  </c:pt>
                  <c:pt idx="16">
                    <c:v>4.2217093621016868E-6</c:v>
                  </c:pt>
                  <c:pt idx="17">
                    <c:v>1.5564663647711133E-3</c:v>
                  </c:pt>
                  <c:pt idx="18">
                    <c:v>1.7925622886330143E-3</c:v>
                  </c:pt>
                  <c:pt idx="19">
                    <c:v>1.5964821718601121E-3</c:v>
                  </c:pt>
                  <c:pt idx="20">
                    <c:v>2.014888137741587E-4</c:v>
                  </c:pt>
                  <c:pt idx="21">
                    <c:v>4.7181942207231481E-5</c:v>
                  </c:pt>
                  <c:pt idx="22">
                    <c:v>1.7461166473440939E-4</c:v>
                  </c:pt>
                  <c:pt idx="23">
                    <c:v>3.1821263639643105E-3</c:v>
                  </c:pt>
                  <c:pt idx="24">
                    <c:v>4.8278811495933329E-4</c:v>
                  </c:pt>
                  <c:pt idx="25">
                    <c:v>1.1345867941825887E-5</c:v>
                  </c:pt>
                  <c:pt idx="26">
                    <c:v>2.4842762631614691E-4</c:v>
                  </c:pt>
                  <c:pt idx="27">
                    <c:v>1.3804054702524208E-4</c:v>
                  </c:pt>
                  <c:pt idx="28">
                    <c:v>1.0042813342544471E-6</c:v>
                  </c:pt>
                  <c:pt idx="29">
                    <c:v>7.4207453034405373E-4</c:v>
                  </c:pt>
                  <c:pt idx="30">
                    <c:v>4.143400686747212E-4</c:v>
                  </c:pt>
                  <c:pt idx="31">
                    <c:v>1.0529845210659693E-3</c:v>
                  </c:pt>
                  <c:pt idx="32">
                    <c:v>2.104604135890104E-5</c:v>
                  </c:pt>
                  <c:pt idx="33">
                    <c:v>7.1342450862212016E-4</c:v>
                  </c:pt>
                  <c:pt idx="34">
                    <c:v>1.500709092818092E-3</c:v>
                  </c:pt>
                  <c:pt idx="35">
                    <c:v>3.440601328638435E-4</c:v>
                  </c:pt>
                  <c:pt idx="36">
                    <c:v>6.4137498316654568E-5</c:v>
                  </c:pt>
                  <c:pt idx="37">
                    <c:v>8.6643002331144301E-4</c:v>
                  </c:pt>
                  <c:pt idx="38">
                    <c:v>1.8474984911036332E-3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'M2-L'!$M$5:$M$43</c:f>
              <c:numCache>
                <c:formatCode>General</c:formatCode>
                <c:ptCount val="39"/>
                <c:pt idx="0">
                  <c:v>3.0303030303030304E-2</c:v>
                </c:pt>
                <c:pt idx="1">
                  <c:v>7.575757575757576E-2</c:v>
                </c:pt>
                <c:pt idx="2">
                  <c:v>3.0303030303030304E-2</c:v>
                </c:pt>
                <c:pt idx="3">
                  <c:v>1.5151515151515152E-2</c:v>
                </c:pt>
                <c:pt idx="4">
                  <c:v>1.5151515151515152E-2</c:v>
                </c:pt>
                <c:pt idx="5">
                  <c:v>1.5151515151515152E-2</c:v>
                </c:pt>
                <c:pt idx="6">
                  <c:v>3.0303030303030304E-2</c:v>
                </c:pt>
                <c:pt idx="7">
                  <c:v>6.0606060606060608E-2</c:v>
                </c:pt>
                <c:pt idx="8">
                  <c:v>1.5151515151515152E-2</c:v>
                </c:pt>
                <c:pt idx="9">
                  <c:v>4.5454545454545456E-2</c:v>
                </c:pt>
                <c:pt idx="10">
                  <c:v>1.5151515151515152E-2</c:v>
                </c:pt>
                <c:pt idx="11">
                  <c:v>6.0606060606060608E-2</c:v>
                </c:pt>
                <c:pt idx="12">
                  <c:v>1.5151515151515152E-2</c:v>
                </c:pt>
                <c:pt idx="13">
                  <c:v>4.5454545454545456E-2</c:v>
                </c:pt>
                <c:pt idx="14">
                  <c:v>1.5151515151515152E-2</c:v>
                </c:pt>
                <c:pt idx="15">
                  <c:v>3.0303030303030304E-2</c:v>
                </c:pt>
                <c:pt idx="16">
                  <c:v>1.5151515151515152E-2</c:v>
                </c:pt>
                <c:pt idx="17">
                  <c:v>7.575757575757576E-2</c:v>
                </c:pt>
                <c:pt idx="18">
                  <c:v>1.5151515151515152E-2</c:v>
                </c:pt>
                <c:pt idx="19">
                  <c:v>3.0303030303030304E-2</c:v>
                </c:pt>
                <c:pt idx="20">
                  <c:v>1.5151515151515152E-2</c:v>
                </c:pt>
                <c:pt idx="21">
                  <c:v>1.5151515151515152E-2</c:v>
                </c:pt>
                <c:pt idx="22">
                  <c:v>1.5151515151515152E-2</c:v>
                </c:pt>
                <c:pt idx="23">
                  <c:v>3.0303030303030304E-2</c:v>
                </c:pt>
                <c:pt idx="24">
                  <c:v>1.5151515151515152E-2</c:v>
                </c:pt>
                <c:pt idx="25">
                  <c:v>1.5151515151515152E-2</c:v>
                </c:pt>
                <c:pt idx="26">
                  <c:v>1.5151515151515152E-2</c:v>
                </c:pt>
                <c:pt idx="27">
                  <c:v>3.0303030303030304E-2</c:v>
                </c:pt>
                <c:pt idx="28">
                  <c:v>0</c:v>
                </c:pt>
                <c:pt idx="29">
                  <c:v>1.5151515151515152E-2</c:v>
                </c:pt>
                <c:pt idx="30">
                  <c:v>1.5151515151515152E-2</c:v>
                </c:pt>
                <c:pt idx="31">
                  <c:v>3.0303030303030304E-2</c:v>
                </c:pt>
                <c:pt idx="32">
                  <c:v>1.5151515151515152E-2</c:v>
                </c:pt>
                <c:pt idx="33">
                  <c:v>1.5151515151515152E-2</c:v>
                </c:pt>
                <c:pt idx="34">
                  <c:v>1.5151515151515152E-2</c:v>
                </c:pt>
                <c:pt idx="35">
                  <c:v>1.5151515151515152E-2</c:v>
                </c:pt>
                <c:pt idx="36">
                  <c:v>1.5151515151515152E-2</c:v>
                </c:pt>
                <c:pt idx="37">
                  <c:v>1.5151515151515152E-2</c:v>
                </c:pt>
                <c:pt idx="38">
                  <c:v>4.5454545454545456E-2</c:v>
                </c:pt>
              </c:numCache>
            </c:numRef>
          </c:xVal>
          <c:yVal>
            <c:numRef>
              <c:f>'M2-L'!$Q$5:$Q$43</c:f>
              <c:numCache>
                <c:formatCode>General</c:formatCode>
                <c:ptCount val="39"/>
                <c:pt idx="0">
                  <c:v>6.9315603878005908E-2</c:v>
                </c:pt>
                <c:pt idx="1">
                  <c:v>0.11471378456267613</c:v>
                </c:pt>
                <c:pt idx="2">
                  <c:v>7.2308091033539038E-2</c:v>
                </c:pt>
                <c:pt idx="3">
                  <c:v>6.6596929418988185E-3</c:v>
                </c:pt>
                <c:pt idx="4">
                  <c:v>1.0441957376944846E-3</c:v>
                </c:pt>
                <c:pt idx="5">
                  <c:v>1.5591505355942779E-3</c:v>
                </c:pt>
                <c:pt idx="6">
                  <c:v>2.0263388263329685E-2</c:v>
                </c:pt>
                <c:pt idx="7">
                  <c:v>9.1694124379549491E-2</c:v>
                </c:pt>
                <c:pt idx="8">
                  <c:v>1.5698319398922175E-2</c:v>
                </c:pt>
                <c:pt idx="9">
                  <c:v>9.130882785956659E-3</c:v>
                </c:pt>
                <c:pt idx="10">
                  <c:v>1.3155698679976023E-3</c:v>
                </c:pt>
                <c:pt idx="11">
                  <c:v>1.2834381293044976E-4</c:v>
                </c:pt>
                <c:pt idx="12">
                  <c:v>7.0347515734595538E-3</c:v>
                </c:pt>
                <c:pt idx="13">
                  <c:v>0.13523427214582587</c:v>
                </c:pt>
                <c:pt idx="14">
                  <c:v>1.9240012764421572E-2</c:v>
                </c:pt>
                <c:pt idx="15">
                  <c:v>1.1575535069971003E-3</c:v>
                </c:pt>
                <c:pt idx="16">
                  <c:v>3.0741936240886646E-5</c:v>
                </c:pt>
                <c:pt idx="17">
                  <c:v>4.9306593300286895E-2</c:v>
                </c:pt>
                <c:pt idx="18">
                  <c:v>2.2646872738087315E-2</c:v>
                </c:pt>
                <c:pt idx="19">
                  <c:v>5.6034353727962172E-2</c:v>
                </c:pt>
                <c:pt idx="20">
                  <c:v>2.4467089556937803E-3</c:v>
                </c:pt>
                <c:pt idx="21">
                  <c:v>1.4890932755680861E-3</c:v>
                </c:pt>
                <c:pt idx="22">
                  <c:v>7.897358442770128E-3</c:v>
                </c:pt>
                <c:pt idx="23">
                  <c:v>8.3915912276409863E-2</c:v>
                </c:pt>
                <c:pt idx="24">
                  <c:v>4.2674205867039945E-3</c:v>
                </c:pt>
                <c:pt idx="25">
                  <c:v>5.1118588525616195E-5</c:v>
                </c:pt>
                <c:pt idx="26">
                  <c:v>4.9346477961695681E-3</c:v>
                </c:pt>
                <c:pt idx="27">
                  <c:v>2.719942387190805E-3</c:v>
                </c:pt>
                <c:pt idx="28">
                  <c:v>1.7759776104053549E-6</c:v>
                </c:pt>
                <c:pt idx="29">
                  <c:v>1.2273106469169398E-2</c:v>
                </c:pt>
                <c:pt idx="30">
                  <c:v>7.901155999792811E-3</c:v>
                </c:pt>
                <c:pt idx="31">
                  <c:v>1.181094211876014E-2</c:v>
                </c:pt>
                <c:pt idx="32">
                  <c:v>3.7895688878055394E-4</c:v>
                </c:pt>
                <c:pt idx="33">
                  <c:v>2.684906779282598E-3</c:v>
                </c:pt>
                <c:pt idx="34">
                  <c:v>1.7039687954765948E-2</c:v>
                </c:pt>
                <c:pt idx="35">
                  <c:v>4.1909048639877211E-2</c:v>
                </c:pt>
                <c:pt idx="36">
                  <c:v>1.4362351533371905E-2</c:v>
                </c:pt>
                <c:pt idx="37">
                  <c:v>2.8812665865661335E-2</c:v>
                </c:pt>
                <c:pt idx="38">
                  <c:v>6.058690057251976E-2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DF3-C947-AB4D-D8AAAFB7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571912"/>
        <c:axId val="2114020728"/>
      </c:scatterChart>
      <c:valAx>
        <c:axId val="2116571912"/>
        <c:scaling>
          <c:orientation val="minMax"/>
          <c:max val="0.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5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 gene set</a:t>
                </a:r>
                <a:endParaRPr lang="en-US" sz="15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1263546798029601"/>
              <c:y val="0.95392895586652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4020728"/>
        <c:crosses val="autoZero"/>
        <c:crossBetween val="midCat"/>
      </c:valAx>
      <c:valAx>
        <c:axId val="2114020728"/>
        <c:scaling>
          <c:orientation val="minMax"/>
          <c:max val="0.1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tRNA-seq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447538885225598E-3"/>
              <c:y val="0.1335055050303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65719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M2-Lop</a:t>
            </a:r>
          </a:p>
        </c:rich>
      </c:tx>
      <c:layout>
        <c:manualLayout>
          <c:xMode val="edge"/>
          <c:yMode val="edge"/>
          <c:x val="0.69017944925392605"/>
          <c:y val="4.951560818083960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11609324696499"/>
          <c:y val="2.3681377825619E-2"/>
          <c:w val="0.77414006438850302"/>
          <c:h val="0.84197350465745102"/>
        </c:manualLayout>
      </c:layout>
      <c:scatterChart>
        <c:scatterStyle val="lineMarker"/>
        <c:varyColors val="0"/>
        <c:ser>
          <c:idx val="0"/>
          <c:order val="0"/>
          <c:tx>
            <c:v>M2-Lop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3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FA1-6449-B245-DC5E352BB711}"/>
              </c:ext>
            </c:extLst>
          </c:dPt>
          <c:dPt>
            <c:idx val="8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FA1-6449-B245-DC5E352BB711}"/>
              </c:ext>
            </c:extLst>
          </c:dPt>
          <c:dPt>
            <c:idx val="24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FA1-6449-B245-DC5E352BB711}"/>
              </c:ext>
            </c:extLst>
          </c:dPt>
          <c:dPt>
            <c:idx val="28"/>
            <c:marker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FA1-6449-B245-DC5E352BB711}"/>
              </c:ext>
            </c:extLst>
          </c:dPt>
          <c:dPt>
            <c:idx val="31"/>
            <c:marker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FA1-6449-B245-DC5E352BB711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4-9FA1-6449-B245-DC5E352BB711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'M2-Lop'!$R$5:$R$43</c:f>
                <c:numCache>
                  <c:formatCode>General</c:formatCode>
                  <c:ptCount val="39"/>
                  <c:pt idx="0">
                    <c:v>1.3688028501614932E-3</c:v>
                  </c:pt>
                  <c:pt idx="1">
                    <c:v>3.8461326468768255E-3</c:v>
                  </c:pt>
                  <c:pt idx="2">
                    <c:v>2.578379642106496E-3</c:v>
                  </c:pt>
                  <c:pt idx="3">
                    <c:v>1.3169942684779652E-4</c:v>
                  </c:pt>
                  <c:pt idx="4">
                    <c:v>2.3894546086114515E-5</c:v>
                  </c:pt>
                  <c:pt idx="5">
                    <c:v>2.8260877890651051E-5</c:v>
                  </c:pt>
                  <c:pt idx="6">
                    <c:v>9.5276999283894811E-4</c:v>
                  </c:pt>
                  <c:pt idx="7">
                    <c:v>5.0510301931581628E-3</c:v>
                  </c:pt>
                  <c:pt idx="8">
                    <c:v>1.0969969782658273E-3</c:v>
                  </c:pt>
                  <c:pt idx="9">
                    <c:v>1.3305366948276645E-4</c:v>
                  </c:pt>
                  <c:pt idx="10">
                    <c:v>5.3062639568128744E-5</c:v>
                  </c:pt>
                  <c:pt idx="11">
                    <c:v>2.107846329949247E-5</c:v>
                  </c:pt>
                  <c:pt idx="12">
                    <c:v>2.9326826278198851E-4</c:v>
                  </c:pt>
                  <c:pt idx="13">
                    <c:v>7.3315729032128114E-4</c:v>
                  </c:pt>
                  <c:pt idx="14">
                    <c:v>2.7423585784239728E-4</c:v>
                  </c:pt>
                  <c:pt idx="15">
                    <c:v>4.4704377902781006E-5</c:v>
                  </c:pt>
                  <c:pt idx="16">
                    <c:v>3.6287501742533096E-6</c:v>
                  </c:pt>
                  <c:pt idx="17">
                    <c:v>1.0808281768300322E-3</c:v>
                  </c:pt>
                  <c:pt idx="18">
                    <c:v>1.1522117392264175E-3</c:v>
                  </c:pt>
                  <c:pt idx="19">
                    <c:v>7.8864300248434119E-4</c:v>
                  </c:pt>
                  <c:pt idx="20">
                    <c:v>3.8608671573129606E-5</c:v>
                  </c:pt>
                  <c:pt idx="21">
                    <c:v>1.6729109425040398E-5</c:v>
                  </c:pt>
                  <c:pt idx="22">
                    <c:v>2.4641759923395491E-4</c:v>
                  </c:pt>
                  <c:pt idx="23">
                    <c:v>2.8517912686793156E-3</c:v>
                  </c:pt>
                  <c:pt idx="24">
                    <c:v>1.0822629725697202E-4</c:v>
                  </c:pt>
                  <c:pt idx="25">
                    <c:v>6.4548260259834775E-6</c:v>
                  </c:pt>
                  <c:pt idx="26">
                    <c:v>1.5260648419956709E-4</c:v>
                  </c:pt>
                  <c:pt idx="27">
                    <c:v>1.4950050176389305E-4</c:v>
                  </c:pt>
                  <c:pt idx="28">
                    <c:v>2.9688293697976831E-7</c:v>
                  </c:pt>
                  <c:pt idx="29">
                    <c:v>5.7241704126207826E-4</c:v>
                  </c:pt>
                  <c:pt idx="30">
                    <c:v>3.373917708466899E-4</c:v>
                  </c:pt>
                  <c:pt idx="31">
                    <c:v>1.1370811965586887E-3</c:v>
                  </c:pt>
                  <c:pt idx="32">
                    <c:v>2.1602956995680175E-5</c:v>
                  </c:pt>
                  <c:pt idx="33">
                    <c:v>4.303401829358119E-5</c:v>
                  </c:pt>
                  <c:pt idx="34">
                    <c:v>3.5028076678344323E-4</c:v>
                  </c:pt>
                  <c:pt idx="35">
                    <c:v>7.2756668985316799E-4</c:v>
                  </c:pt>
                  <c:pt idx="36">
                    <c:v>1.3890562314554395E-3</c:v>
                  </c:pt>
                  <c:pt idx="37">
                    <c:v>1.6909540159582206E-3</c:v>
                  </c:pt>
                  <c:pt idx="38">
                    <c:v>2.0361521002347422E-3</c:v>
                  </c:pt>
                </c:numCache>
              </c:numRef>
            </c:plus>
            <c:minus>
              <c:numRef>
                <c:f>'M2-Lop'!$R$5:$R$43</c:f>
                <c:numCache>
                  <c:formatCode>General</c:formatCode>
                  <c:ptCount val="39"/>
                  <c:pt idx="0">
                    <c:v>1.3688028501614932E-3</c:v>
                  </c:pt>
                  <c:pt idx="1">
                    <c:v>3.8461326468768255E-3</c:v>
                  </c:pt>
                  <c:pt idx="2">
                    <c:v>2.578379642106496E-3</c:v>
                  </c:pt>
                  <c:pt idx="3">
                    <c:v>1.3169942684779652E-4</c:v>
                  </c:pt>
                  <c:pt idx="4">
                    <c:v>2.3894546086114515E-5</c:v>
                  </c:pt>
                  <c:pt idx="5">
                    <c:v>2.8260877890651051E-5</c:v>
                  </c:pt>
                  <c:pt idx="6">
                    <c:v>9.5276999283894811E-4</c:v>
                  </c:pt>
                  <c:pt idx="7">
                    <c:v>5.0510301931581628E-3</c:v>
                  </c:pt>
                  <c:pt idx="8">
                    <c:v>1.0969969782658273E-3</c:v>
                  </c:pt>
                  <c:pt idx="9">
                    <c:v>1.3305366948276645E-4</c:v>
                  </c:pt>
                  <c:pt idx="10">
                    <c:v>5.3062639568128744E-5</c:v>
                  </c:pt>
                  <c:pt idx="11">
                    <c:v>2.107846329949247E-5</c:v>
                  </c:pt>
                  <c:pt idx="12">
                    <c:v>2.9326826278198851E-4</c:v>
                  </c:pt>
                  <c:pt idx="13">
                    <c:v>7.3315729032128114E-4</c:v>
                  </c:pt>
                  <c:pt idx="14">
                    <c:v>2.7423585784239728E-4</c:v>
                  </c:pt>
                  <c:pt idx="15">
                    <c:v>4.4704377902781006E-5</c:v>
                  </c:pt>
                  <c:pt idx="16">
                    <c:v>3.6287501742533096E-6</c:v>
                  </c:pt>
                  <c:pt idx="17">
                    <c:v>1.0808281768300322E-3</c:v>
                  </c:pt>
                  <c:pt idx="18">
                    <c:v>1.1522117392264175E-3</c:v>
                  </c:pt>
                  <c:pt idx="19">
                    <c:v>7.8864300248434119E-4</c:v>
                  </c:pt>
                  <c:pt idx="20">
                    <c:v>3.8608671573129606E-5</c:v>
                  </c:pt>
                  <c:pt idx="21">
                    <c:v>1.6729109425040398E-5</c:v>
                  </c:pt>
                  <c:pt idx="22">
                    <c:v>2.4641759923395491E-4</c:v>
                  </c:pt>
                  <c:pt idx="23">
                    <c:v>2.8517912686793156E-3</c:v>
                  </c:pt>
                  <c:pt idx="24">
                    <c:v>1.0822629725697202E-4</c:v>
                  </c:pt>
                  <c:pt idx="25">
                    <c:v>6.4548260259834775E-6</c:v>
                  </c:pt>
                  <c:pt idx="26">
                    <c:v>1.5260648419956709E-4</c:v>
                  </c:pt>
                  <c:pt idx="27">
                    <c:v>1.4950050176389305E-4</c:v>
                  </c:pt>
                  <c:pt idx="28">
                    <c:v>2.9688293697976831E-7</c:v>
                  </c:pt>
                  <c:pt idx="29">
                    <c:v>5.7241704126207826E-4</c:v>
                  </c:pt>
                  <c:pt idx="30">
                    <c:v>3.373917708466899E-4</c:v>
                  </c:pt>
                  <c:pt idx="31">
                    <c:v>1.1370811965586887E-3</c:v>
                  </c:pt>
                  <c:pt idx="32">
                    <c:v>2.1602956995680175E-5</c:v>
                  </c:pt>
                  <c:pt idx="33">
                    <c:v>4.303401829358119E-5</c:v>
                  </c:pt>
                  <c:pt idx="34">
                    <c:v>3.5028076678344323E-4</c:v>
                  </c:pt>
                  <c:pt idx="35">
                    <c:v>7.2756668985316799E-4</c:v>
                  </c:pt>
                  <c:pt idx="36">
                    <c:v>1.3890562314554395E-3</c:v>
                  </c:pt>
                  <c:pt idx="37">
                    <c:v>1.6909540159582206E-3</c:v>
                  </c:pt>
                  <c:pt idx="38">
                    <c:v>2.0361521002347422E-3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'M2-Lop'!$M$5:$M$43</c:f>
              <c:numCache>
                <c:formatCode>General</c:formatCode>
                <c:ptCount val="39"/>
                <c:pt idx="0">
                  <c:v>3.0303030303030304E-2</c:v>
                </c:pt>
                <c:pt idx="1">
                  <c:v>7.575757575757576E-2</c:v>
                </c:pt>
                <c:pt idx="2">
                  <c:v>3.0303030303030304E-2</c:v>
                </c:pt>
                <c:pt idx="3">
                  <c:v>1.5151515151515152E-2</c:v>
                </c:pt>
                <c:pt idx="4">
                  <c:v>1.5151515151515152E-2</c:v>
                </c:pt>
                <c:pt idx="5">
                  <c:v>1.5151515151515152E-2</c:v>
                </c:pt>
                <c:pt idx="6">
                  <c:v>3.0303030303030304E-2</c:v>
                </c:pt>
                <c:pt idx="7">
                  <c:v>6.0606060606060608E-2</c:v>
                </c:pt>
                <c:pt idx="8">
                  <c:v>1.5151515151515152E-2</c:v>
                </c:pt>
                <c:pt idx="9">
                  <c:v>4.5454545454545456E-2</c:v>
                </c:pt>
                <c:pt idx="10">
                  <c:v>1.5151515151515152E-2</c:v>
                </c:pt>
                <c:pt idx="11">
                  <c:v>6.0606060606060608E-2</c:v>
                </c:pt>
                <c:pt idx="12">
                  <c:v>1.5151515151515152E-2</c:v>
                </c:pt>
                <c:pt idx="13">
                  <c:v>4.5454545454545456E-2</c:v>
                </c:pt>
                <c:pt idx="14">
                  <c:v>1.5151515151515152E-2</c:v>
                </c:pt>
                <c:pt idx="15">
                  <c:v>3.0303030303030304E-2</c:v>
                </c:pt>
                <c:pt idx="16">
                  <c:v>1.5151515151515152E-2</c:v>
                </c:pt>
                <c:pt idx="17">
                  <c:v>7.575757575757576E-2</c:v>
                </c:pt>
                <c:pt idx="18">
                  <c:v>1.5151515151515152E-2</c:v>
                </c:pt>
                <c:pt idx="19">
                  <c:v>3.0303030303030304E-2</c:v>
                </c:pt>
                <c:pt idx="20">
                  <c:v>1.5151515151515152E-2</c:v>
                </c:pt>
                <c:pt idx="21">
                  <c:v>1.5151515151515152E-2</c:v>
                </c:pt>
                <c:pt idx="22">
                  <c:v>1.5151515151515152E-2</c:v>
                </c:pt>
                <c:pt idx="23">
                  <c:v>3.0303030303030304E-2</c:v>
                </c:pt>
                <c:pt idx="24">
                  <c:v>1.5151515151515152E-2</c:v>
                </c:pt>
                <c:pt idx="25">
                  <c:v>1.5151515151515152E-2</c:v>
                </c:pt>
                <c:pt idx="26">
                  <c:v>1.5151515151515152E-2</c:v>
                </c:pt>
                <c:pt idx="27">
                  <c:v>3.0303030303030304E-2</c:v>
                </c:pt>
                <c:pt idx="28">
                  <c:v>0</c:v>
                </c:pt>
                <c:pt idx="29">
                  <c:v>1.5151515151515152E-2</c:v>
                </c:pt>
                <c:pt idx="30">
                  <c:v>1.5151515151515152E-2</c:v>
                </c:pt>
                <c:pt idx="31">
                  <c:v>3.0303030303030304E-2</c:v>
                </c:pt>
                <c:pt idx="32">
                  <c:v>1.5151515151515152E-2</c:v>
                </c:pt>
                <c:pt idx="33">
                  <c:v>1.5151515151515152E-2</c:v>
                </c:pt>
                <c:pt idx="34">
                  <c:v>1.5151515151515152E-2</c:v>
                </c:pt>
                <c:pt idx="35">
                  <c:v>1.5151515151515152E-2</c:v>
                </c:pt>
                <c:pt idx="36">
                  <c:v>1.5151515151515152E-2</c:v>
                </c:pt>
                <c:pt idx="37">
                  <c:v>1.5151515151515152E-2</c:v>
                </c:pt>
                <c:pt idx="38">
                  <c:v>4.5454545454545456E-2</c:v>
                </c:pt>
              </c:numCache>
            </c:numRef>
          </c:xVal>
          <c:yVal>
            <c:numRef>
              <c:f>'M2-Lop'!$Q$5:$Q$43</c:f>
              <c:numCache>
                <c:formatCode>General</c:formatCode>
                <c:ptCount val="39"/>
                <c:pt idx="0">
                  <c:v>6.7384745255706383E-2</c:v>
                </c:pt>
                <c:pt idx="1">
                  <c:v>0.11982674018944835</c:v>
                </c:pt>
                <c:pt idx="2">
                  <c:v>6.0480278391999216E-2</c:v>
                </c:pt>
                <c:pt idx="3">
                  <c:v>5.5340475567396416E-3</c:v>
                </c:pt>
                <c:pt idx="4">
                  <c:v>9.5251054172559846E-4</c:v>
                </c:pt>
                <c:pt idx="5">
                  <c:v>1.7531068767589568E-3</c:v>
                </c:pt>
                <c:pt idx="6">
                  <c:v>2.5686372154667528E-2</c:v>
                </c:pt>
                <c:pt idx="7">
                  <c:v>9.5704569524709737E-2</c:v>
                </c:pt>
                <c:pt idx="8">
                  <c:v>1.6505455296085422E-2</c:v>
                </c:pt>
                <c:pt idx="9">
                  <c:v>5.1740439283539238E-3</c:v>
                </c:pt>
                <c:pt idx="10">
                  <c:v>1.7477582071356156E-3</c:v>
                </c:pt>
                <c:pt idx="11">
                  <c:v>1.5569473795039326E-4</c:v>
                </c:pt>
                <c:pt idx="12">
                  <c:v>6.6357384297031754E-3</c:v>
                </c:pt>
                <c:pt idx="13">
                  <c:v>0.13950288503783545</c:v>
                </c:pt>
                <c:pt idx="14">
                  <c:v>1.7827734866091082E-2</c:v>
                </c:pt>
                <c:pt idx="15">
                  <c:v>7.7252253716284457E-4</c:v>
                </c:pt>
                <c:pt idx="16">
                  <c:v>3.2389410902861037E-5</c:v>
                </c:pt>
                <c:pt idx="17">
                  <c:v>5.2005531977557702E-2</c:v>
                </c:pt>
                <c:pt idx="18">
                  <c:v>2.4080148335816134E-2</c:v>
                </c:pt>
                <c:pt idx="19">
                  <c:v>5.2617320218494877E-2</c:v>
                </c:pt>
                <c:pt idx="20">
                  <c:v>2.0114103089292272E-3</c:v>
                </c:pt>
                <c:pt idx="21">
                  <c:v>1.3816125622206205E-3</c:v>
                </c:pt>
                <c:pt idx="22">
                  <c:v>7.0376383568401665E-3</c:v>
                </c:pt>
                <c:pt idx="23">
                  <c:v>8.7047130015384333E-2</c:v>
                </c:pt>
                <c:pt idx="24">
                  <c:v>3.8843625895217285E-3</c:v>
                </c:pt>
                <c:pt idx="25">
                  <c:v>6.167097595207798E-5</c:v>
                </c:pt>
                <c:pt idx="26">
                  <c:v>5.5157198165856442E-3</c:v>
                </c:pt>
                <c:pt idx="27">
                  <c:v>2.7455070517370967E-3</c:v>
                </c:pt>
                <c:pt idx="28">
                  <c:v>2.9688293697976831E-7</c:v>
                </c:pt>
                <c:pt idx="29">
                  <c:v>1.3072007995750159E-2</c:v>
                </c:pt>
                <c:pt idx="30">
                  <c:v>7.9348347061616326E-3</c:v>
                </c:pt>
                <c:pt idx="31">
                  <c:v>1.2412090665975374E-2</c:v>
                </c:pt>
                <c:pt idx="32">
                  <c:v>3.5223244123323995E-4</c:v>
                </c:pt>
                <c:pt idx="33">
                  <c:v>1.7072441341053673E-3</c:v>
                </c:pt>
                <c:pt idx="34">
                  <c:v>1.1080881210917047E-2</c:v>
                </c:pt>
                <c:pt idx="35">
                  <c:v>4.8866342115010869E-2</c:v>
                </c:pt>
                <c:pt idx="36">
                  <c:v>1.4726275816211906E-2</c:v>
                </c:pt>
                <c:pt idx="37">
                  <c:v>3.2256320753759511E-2</c:v>
                </c:pt>
                <c:pt idx="38">
                  <c:v>5.3526828125922153E-2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FA1-6449-B245-DC5E352BB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571912"/>
        <c:axId val="2114020728"/>
      </c:scatterChart>
      <c:valAx>
        <c:axId val="2116571912"/>
        <c:scaling>
          <c:orientation val="minMax"/>
          <c:max val="0.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5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 gene set</a:t>
                </a:r>
                <a:endParaRPr lang="en-US" sz="15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1263546798029601"/>
              <c:y val="0.95392895586652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4020728"/>
        <c:crosses val="autoZero"/>
        <c:crossBetween val="midCat"/>
      </c:valAx>
      <c:valAx>
        <c:axId val="2114020728"/>
        <c:scaling>
          <c:orientation val="minMax"/>
          <c:max val="0.1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tRNA-seq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447538885225598E-3"/>
              <c:y val="0.1335055050303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65719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M3-L</a:t>
            </a:r>
          </a:p>
        </c:rich>
      </c:tx>
      <c:layout>
        <c:manualLayout>
          <c:xMode val="edge"/>
          <c:yMode val="edge"/>
          <c:x val="0.69017944925392605"/>
          <c:y val="4.9515608180839603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11609324696499"/>
          <c:y val="2.3681377825619E-2"/>
          <c:w val="0.77414006438850302"/>
          <c:h val="0.84197350465745102"/>
        </c:manualLayout>
      </c:layout>
      <c:scatterChart>
        <c:scatterStyle val="lineMarker"/>
        <c:varyColors val="0"/>
        <c:ser>
          <c:idx val="0"/>
          <c:order val="0"/>
          <c:tx>
            <c:v>M3-L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3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C4F-DC45-8B82-620844466830}"/>
              </c:ext>
            </c:extLst>
          </c:dPt>
          <c:dPt>
            <c:idx val="8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C4F-DC45-8B82-620844466830}"/>
              </c:ext>
            </c:extLst>
          </c:dPt>
          <c:dPt>
            <c:idx val="24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C4F-DC45-8B82-620844466830}"/>
              </c:ext>
            </c:extLst>
          </c:dPt>
          <c:dPt>
            <c:idx val="28"/>
            <c:marker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C4F-DC45-8B82-620844466830}"/>
              </c:ext>
            </c:extLst>
          </c:dPt>
          <c:dPt>
            <c:idx val="31"/>
            <c:marker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0C4F-DC45-8B82-62084446683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4-0C4F-DC45-8B82-62084446683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'M3-L'!$R$5:$R$43</c:f>
                <c:numCache>
                  <c:formatCode>General</c:formatCode>
                  <c:ptCount val="39"/>
                  <c:pt idx="0">
                    <c:v>3.6594533301085612E-3</c:v>
                  </c:pt>
                  <c:pt idx="1">
                    <c:v>1.9523461092678623E-3</c:v>
                  </c:pt>
                  <c:pt idx="2">
                    <c:v>5.6678643007259917E-3</c:v>
                  </c:pt>
                  <c:pt idx="3">
                    <c:v>4.949837026169123E-4</c:v>
                  </c:pt>
                  <c:pt idx="4">
                    <c:v>8.1248535411658035E-5</c:v>
                  </c:pt>
                  <c:pt idx="5">
                    <c:v>6.2928158467602963E-5</c:v>
                  </c:pt>
                  <c:pt idx="6">
                    <c:v>2.1834670822978471E-3</c:v>
                  </c:pt>
                  <c:pt idx="7">
                    <c:v>3.7339864402030107E-3</c:v>
                  </c:pt>
                  <c:pt idx="8">
                    <c:v>6.7175066789371834E-4</c:v>
                  </c:pt>
                  <c:pt idx="9">
                    <c:v>1.986958330516445E-3</c:v>
                  </c:pt>
                  <c:pt idx="10">
                    <c:v>3.5177474722985747E-5</c:v>
                  </c:pt>
                  <c:pt idx="11">
                    <c:v>2.8956387013722548E-5</c:v>
                  </c:pt>
                  <c:pt idx="12">
                    <c:v>3.964008377522418E-4</c:v>
                  </c:pt>
                  <c:pt idx="13">
                    <c:v>1.2508576341698099E-3</c:v>
                  </c:pt>
                  <c:pt idx="14">
                    <c:v>3.7530073473237841E-4</c:v>
                  </c:pt>
                  <c:pt idx="15">
                    <c:v>6.2057337103201262E-5</c:v>
                  </c:pt>
                  <c:pt idx="16">
                    <c:v>4.5132299383765419E-6</c:v>
                  </c:pt>
                  <c:pt idx="17">
                    <c:v>8.056390477192729E-4</c:v>
                  </c:pt>
                  <c:pt idx="18">
                    <c:v>1.3737610825306644E-3</c:v>
                  </c:pt>
                  <c:pt idx="19">
                    <c:v>2.7229103171791413E-3</c:v>
                  </c:pt>
                  <c:pt idx="20">
                    <c:v>8.5068207383725596E-5</c:v>
                  </c:pt>
                  <c:pt idx="21">
                    <c:v>5.917050035782883E-5</c:v>
                  </c:pt>
                  <c:pt idx="22">
                    <c:v>5.0200223333108274E-4</c:v>
                  </c:pt>
                  <c:pt idx="23">
                    <c:v>1.4554071350331552E-3</c:v>
                  </c:pt>
                  <c:pt idx="24">
                    <c:v>4.1147783383784517E-4</c:v>
                  </c:pt>
                  <c:pt idx="25">
                    <c:v>1.1043219224437968E-5</c:v>
                  </c:pt>
                  <c:pt idx="26">
                    <c:v>5.270874931120129E-4</c:v>
                  </c:pt>
                  <c:pt idx="27">
                    <c:v>4.330451383675003E-4</c:v>
                  </c:pt>
                  <c:pt idx="28">
                    <c:v>8.2922012007251848E-7</c:v>
                  </c:pt>
                  <c:pt idx="29">
                    <c:v>7.5919427098048733E-4</c:v>
                  </c:pt>
                  <c:pt idx="30">
                    <c:v>6.8157451020629237E-4</c:v>
                  </c:pt>
                  <c:pt idx="31">
                    <c:v>6.5515507498338922E-4</c:v>
                  </c:pt>
                  <c:pt idx="32">
                    <c:v>2.1612203819710938E-5</c:v>
                  </c:pt>
                  <c:pt idx="33">
                    <c:v>5.19014047790751E-4</c:v>
                  </c:pt>
                  <c:pt idx="34">
                    <c:v>2.0981752370703346E-3</c:v>
                  </c:pt>
                  <c:pt idx="35">
                    <c:v>2.3246984376713272E-3</c:v>
                  </c:pt>
                  <c:pt idx="36">
                    <c:v>4.7801440979656758E-4</c:v>
                  </c:pt>
                  <c:pt idx="37">
                    <c:v>2.5865877115461601E-3</c:v>
                  </c:pt>
                  <c:pt idx="38">
                    <c:v>1.4914933964805875E-3</c:v>
                  </c:pt>
                </c:numCache>
              </c:numRef>
            </c:plus>
            <c:minus>
              <c:numRef>
                <c:f>'M3-L'!$R$5:$R$43</c:f>
                <c:numCache>
                  <c:formatCode>General</c:formatCode>
                  <c:ptCount val="39"/>
                  <c:pt idx="0">
                    <c:v>3.6594533301085612E-3</c:v>
                  </c:pt>
                  <c:pt idx="1">
                    <c:v>1.9523461092678623E-3</c:v>
                  </c:pt>
                  <c:pt idx="2">
                    <c:v>5.6678643007259917E-3</c:v>
                  </c:pt>
                  <c:pt idx="3">
                    <c:v>4.949837026169123E-4</c:v>
                  </c:pt>
                  <c:pt idx="4">
                    <c:v>8.1248535411658035E-5</c:v>
                  </c:pt>
                  <c:pt idx="5">
                    <c:v>6.2928158467602963E-5</c:v>
                  </c:pt>
                  <c:pt idx="6">
                    <c:v>2.1834670822978471E-3</c:v>
                  </c:pt>
                  <c:pt idx="7">
                    <c:v>3.7339864402030107E-3</c:v>
                  </c:pt>
                  <c:pt idx="8">
                    <c:v>6.7175066789371834E-4</c:v>
                  </c:pt>
                  <c:pt idx="9">
                    <c:v>1.986958330516445E-3</c:v>
                  </c:pt>
                  <c:pt idx="10">
                    <c:v>3.5177474722985747E-5</c:v>
                  </c:pt>
                  <c:pt idx="11">
                    <c:v>2.8956387013722548E-5</c:v>
                  </c:pt>
                  <c:pt idx="12">
                    <c:v>3.964008377522418E-4</c:v>
                  </c:pt>
                  <c:pt idx="13">
                    <c:v>1.2508576341698099E-3</c:v>
                  </c:pt>
                  <c:pt idx="14">
                    <c:v>3.7530073473237841E-4</c:v>
                  </c:pt>
                  <c:pt idx="15">
                    <c:v>6.2057337103201262E-5</c:v>
                  </c:pt>
                  <c:pt idx="16">
                    <c:v>4.5132299383765419E-6</c:v>
                  </c:pt>
                  <c:pt idx="17">
                    <c:v>8.056390477192729E-4</c:v>
                  </c:pt>
                  <c:pt idx="18">
                    <c:v>1.3737610825306644E-3</c:v>
                  </c:pt>
                  <c:pt idx="19">
                    <c:v>2.7229103171791413E-3</c:v>
                  </c:pt>
                  <c:pt idx="20">
                    <c:v>8.5068207383725596E-5</c:v>
                  </c:pt>
                  <c:pt idx="21">
                    <c:v>5.917050035782883E-5</c:v>
                  </c:pt>
                  <c:pt idx="22">
                    <c:v>5.0200223333108274E-4</c:v>
                  </c:pt>
                  <c:pt idx="23">
                    <c:v>1.4554071350331552E-3</c:v>
                  </c:pt>
                  <c:pt idx="24">
                    <c:v>4.1147783383784517E-4</c:v>
                  </c:pt>
                  <c:pt idx="25">
                    <c:v>1.1043219224437968E-5</c:v>
                  </c:pt>
                  <c:pt idx="26">
                    <c:v>5.270874931120129E-4</c:v>
                  </c:pt>
                  <c:pt idx="27">
                    <c:v>4.330451383675003E-4</c:v>
                  </c:pt>
                  <c:pt idx="28">
                    <c:v>8.2922012007251848E-7</c:v>
                  </c:pt>
                  <c:pt idx="29">
                    <c:v>7.5919427098048733E-4</c:v>
                  </c:pt>
                  <c:pt idx="30">
                    <c:v>6.8157451020629237E-4</c:v>
                  </c:pt>
                  <c:pt idx="31">
                    <c:v>6.5515507498338922E-4</c:v>
                  </c:pt>
                  <c:pt idx="32">
                    <c:v>2.1612203819710938E-5</c:v>
                  </c:pt>
                  <c:pt idx="33">
                    <c:v>5.19014047790751E-4</c:v>
                  </c:pt>
                  <c:pt idx="34">
                    <c:v>2.0981752370703346E-3</c:v>
                  </c:pt>
                  <c:pt idx="35">
                    <c:v>2.3246984376713272E-3</c:v>
                  </c:pt>
                  <c:pt idx="36">
                    <c:v>4.7801440979656758E-4</c:v>
                  </c:pt>
                  <c:pt idx="37">
                    <c:v>2.5865877115461601E-3</c:v>
                  </c:pt>
                  <c:pt idx="38">
                    <c:v>1.4914933964805875E-3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'M3-L'!$M$5:$M$43</c:f>
              <c:numCache>
                <c:formatCode>General</c:formatCode>
                <c:ptCount val="39"/>
                <c:pt idx="0">
                  <c:v>3.0303030303030304E-2</c:v>
                </c:pt>
                <c:pt idx="1">
                  <c:v>7.575757575757576E-2</c:v>
                </c:pt>
                <c:pt idx="2">
                  <c:v>3.0303030303030304E-2</c:v>
                </c:pt>
                <c:pt idx="3">
                  <c:v>1.5151515151515152E-2</c:v>
                </c:pt>
                <c:pt idx="4">
                  <c:v>1.5151515151515152E-2</c:v>
                </c:pt>
                <c:pt idx="5">
                  <c:v>1.5151515151515152E-2</c:v>
                </c:pt>
                <c:pt idx="6">
                  <c:v>3.0303030303030304E-2</c:v>
                </c:pt>
                <c:pt idx="7">
                  <c:v>6.0606060606060608E-2</c:v>
                </c:pt>
                <c:pt idx="8">
                  <c:v>1.5151515151515152E-2</c:v>
                </c:pt>
                <c:pt idx="9">
                  <c:v>4.5454545454545456E-2</c:v>
                </c:pt>
                <c:pt idx="10">
                  <c:v>1.5151515151515152E-2</c:v>
                </c:pt>
                <c:pt idx="11">
                  <c:v>6.0606060606060608E-2</c:v>
                </c:pt>
                <c:pt idx="12">
                  <c:v>1.5151515151515152E-2</c:v>
                </c:pt>
                <c:pt idx="13">
                  <c:v>4.5454545454545456E-2</c:v>
                </c:pt>
                <c:pt idx="14">
                  <c:v>1.5151515151515152E-2</c:v>
                </c:pt>
                <c:pt idx="15">
                  <c:v>3.0303030303030304E-2</c:v>
                </c:pt>
                <c:pt idx="16">
                  <c:v>1.5151515151515152E-2</c:v>
                </c:pt>
                <c:pt idx="17">
                  <c:v>7.575757575757576E-2</c:v>
                </c:pt>
                <c:pt idx="18">
                  <c:v>1.5151515151515152E-2</c:v>
                </c:pt>
                <c:pt idx="19">
                  <c:v>3.0303030303030304E-2</c:v>
                </c:pt>
                <c:pt idx="20">
                  <c:v>1.5151515151515152E-2</c:v>
                </c:pt>
                <c:pt idx="21">
                  <c:v>1.5151515151515152E-2</c:v>
                </c:pt>
                <c:pt idx="22">
                  <c:v>1.5151515151515152E-2</c:v>
                </c:pt>
                <c:pt idx="23">
                  <c:v>3.0303030303030304E-2</c:v>
                </c:pt>
                <c:pt idx="24">
                  <c:v>1.5151515151515152E-2</c:v>
                </c:pt>
                <c:pt idx="25">
                  <c:v>1.5151515151515152E-2</c:v>
                </c:pt>
                <c:pt idx="26">
                  <c:v>1.5151515151515152E-2</c:v>
                </c:pt>
                <c:pt idx="27">
                  <c:v>3.0303030303030304E-2</c:v>
                </c:pt>
                <c:pt idx="28">
                  <c:v>0</c:v>
                </c:pt>
                <c:pt idx="29">
                  <c:v>1.5151515151515152E-2</c:v>
                </c:pt>
                <c:pt idx="30">
                  <c:v>1.5151515151515152E-2</c:v>
                </c:pt>
                <c:pt idx="31">
                  <c:v>3.0303030303030304E-2</c:v>
                </c:pt>
                <c:pt idx="32">
                  <c:v>1.5151515151515152E-2</c:v>
                </c:pt>
                <c:pt idx="33">
                  <c:v>1.5151515151515152E-2</c:v>
                </c:pt>
                <c:pt idx="34">
                  <c:v>1.5151515151515152E-2</c:v>
                </c:pt>
                <c:pt idx="35">
                  <c:v>1.5151515151515152E-2</c:v>
                </c:pt>
                <c:pt idx="36">
                  <c:v>1.5151515151515152E-2</c:v>
                </c:pt>
                <c:pt idx="37">
                  <c:v>1.5151515151515152E-2</c:v>
                </c:pt>
                <c:pt idx="38">
                  <c:v>4.5454545454545456E-2</c:v>
                </c:pt>
              </c:numCache>
            </c:numRef>
          </c:xVal>
          <c:yVal>
            <c:numRef>
              <c:f>'M3-L'!$Q$5:$Q$43</c:f>
              <c:numCache>
                <c:formatCode>General</c:formatCode>
                <c:ptCount val="39"/>
                <c:pt idx="0">
                  <c:v>6.8401313312134823E-2</c:v>
                </c:pt>
                <c:pt idx="1">
                  <c:v>0.11409182041738737</c:v>
                </c:pt>
                <c:pt idx="2">
                  <c:v>7.8067007467630803E-2</c:v>
                </c:pt>
                <c:pt idx="3">
                  <c:v>6.9962076187393323E-3</c:v>
                </c:pt>
                <c:pt idx="4">
                  <c:v>1.1117267383231799E-3</c:v>
                </c:pt>
                <c:pt idx="5">
                  <c:v>1.539994095865873E-3</c:v>
                </c:pt>
                <c:pt idx="6">
                  <c:v>1.9308776945740447E-2</c:v>
                </c:pt>
                <c:pt idx="7">
                  <c:v>0.10150040745394488</c:v>
                </c:pt>
                <c:pt idx="8">
                  <c:v>1.5396696001392185E-2</c:v>
                </c:pt>
                <c:pt idx="9">
                  <c:v>7.7052082033599216E-3</c:v>
                </c:pt>
                <c:pt idx="10">
                  <c:v>1.4198360595021999E-3</c:v>
                </c:pt>
                <c:pt idx="11">
                  <c:v>8.60017761593785E-5</c:v>
                </c:pt>
                <c:pt idx="12">
                  <c:v>6.7376800372896143E-3</c:v>
                </c:pt>
                <c:pt idx="13">
                  <c:v>0.14070726568832254</c:v>
                </c:pt>
                <c:pt idx="14">
                  <c:v>1.7637635085501941E-2</c:v>
                </c:pt>
                <c:pt idx="15">
                  <c:v>1.1170399452211132E-3</c:v>
                </c:pt>
                <c:pt idx="16">
                  <c:v>2.6017501538654833E-5</c:v>
                </c:pt>
                <c:pt idx="17">
                  <c:v>4.1314462912900134E-2</c:v>
                </c:pt>
                <c:pt idx="18">
                  <c:v>1.9999966130119406E-2</c:v>
                </c:pt>
                <c:pt idx="19">
                  <c:v>5.4462996930401721E-2</c:v>
                </c:pt>
                <c:pt idx="20">
                  <c:v>2.2686776873421985E-3</c:v>
                </c:pt>
                <c:pt idx="21">
                  <c:v>1.4454746741062122E-3</c:v>
                </c:pt>
                <c:pt idx="22">
                  <c:v>7.2177119439026218E-3</c:v>
                </c:pt>
                <c:pt idx="23">
                  <c:v>8.367360412043244E-2</c:v>
                </c:pt>
                <c:pt idx="24">
                  <c:v>3.7502103958337919E-3</c:v>
                </c:pt>
                <c:pt idx="25">
                  <c:v>6.6371665858903028E-5</c:v>
                </c:pt>
                <c:pt idx="26">
                  <c:v>5.1234791971397466E-3</c:v>
                </c:pt>
                <c:pt idx="27">
                  <c:v>2.3863523113955279E-3</c:v>
                </c:pt>
                <c:pt idx="28">
                  <c:v>1.312846814215515E-6</c:v>
                </c:pt>
                <c:pt idx="29">
                  <c:v>1.3095163137139612E-2</c:v>
                </c:pt>
                <c:pt idx="30">
                  <c:v>6.7096644793383049E-3</c:v>
                </c:pt>
                <c:pt idx="31">
                  <c:v>1.1096495748271875E-2</c:v>
                </c:pt>
                <c:pt idx="32">
                  <c:v>4.2881597802776357E-4</c:v>
                </c:pt>
                <c:pt idx="33">
                  <c:v>2.5494624115668398E-3</c:v>
                </c:pt>
                <c:pt idx="34">
                  <c:v>1.5516192557345787E-2</c:v>
                </c:pt>
                <c:pt idx="35">
                  <c:v>4.2058938302381464E-2</c:v>
                </c:pt>
                <c:pt idx="36">
                  <c:v>1.3174234253688981E-2</c:v>
                </c:pt>
                <c:pt idx="37">
                  <c:v>2.9009292237353209E-2</c:v>
                </c:pt>
                <c:pt idx="38">
                  <c:v>6.2800485730585026E-2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C4F-DC45-8B82-620844466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571912"/>
        <c:axId val="2114020728"/>
      </c:scatterChart>
      <c:valAx>
        <c:axId val="2116571912"/>
        <c:scaling>
          <c:orientation val="minMax"/>
          <c:max val="0.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5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 gene set</a:t>
                </a:r>
                <a:endParaRPr lang="en-US" sz="15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1263546798029601"/>
              <c:y val="0.95392895586652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4020728"/>
        <c:crosses val="autoZero"/>
        <c:crossBetween val="midCat"/>
      </c:valAx>
      <c:valAx>
        <c:axId val="2114020728"/>
        <c:scaling>
          <c:orientation val="minMax"/>
          <c:max val="0.1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tRNA-seq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447538885225598E-3"/>
              <c:y val="0.1335055050303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65719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M4-L</a:t>
            </a:r>
          </a:p>
        </c:rich>
      </c:tx>
      <c:layout>
        <c:manualLayout>
          <c:xMode val="edge"/>
          <c:yMode val="edge"/>
          <c:x val="0.80896397964066658"/>
          <c:y val="5.1668460710441337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711609324696499"/>
          <c:y val="2.3681377825619E-2"/>
          <c:w val="0.77414006438850302"/>
          <c:h val="0.84197350465745102"/>
        </c:manualLayout>
      </c:layout>
      <c:scatterChart>
        <c:scatterStyle val="lineMarker"/>
        <c:varyColors val="0"/>
        <c:ser>
          <c:idx val="0"/>
          <c:order val="0"/>
          <c:tx>
            <c:v>M4-L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Pt>
            <c:idx val="3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50D-1243-832E-AF75A27C2C0A}"/>
              </c:ext>
            </c:extLst>
          </c:dPt>
          <c:dPt>
            <c:idx val="8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50D-1243-832E-AF75A27C2C0A}"/>
              </c:ext>
            </c:extLst>
          </c:dPt>
          <c:dPt>
            <c:idx val="24"/>
            <c:marker>
              <c:spPr>
                <a:solidFill>
                  <a:schemeClr val="bg1">
                    <a:lumMod val="65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50D-1243-832E-AF75A27C2C0A}"/>
              </c:ext>
            </c:extLst>
          </c:dPt>
          <c:dPt>
            <c:idx val="28"/>
            <c:marker>
              <c:spPr>
                <a:solidFill>
                  <a:srgbClr val="00B0F0"/>
                </a:solidFill>
                <a:ln w="9525">
                  <a:solidFill>
                    <a:srgbClr val="00B0F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50D-1243-832E-AF75A27C2C0A}"/>
              </c:ext>
            </c:extLst>
          </c:dPt>
          <c:dPt>
            <c:idx val="31"/>
            <c:marker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50D-1243-832E-AF75A27C2C0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4-650D-1243-832E-AF75A27C2C0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'M4-L'!$R$5:$R$43</c:f>
                <c:numCache>
                  <c:formatCode>General</c:formatCode>
                  <c:ptCount val="39"/>
                  <c:pt idx="0">
                    <c:v>4.0373210002488885E-3</c:v>
                  </c:pt>
                  <c:pt idx="1">
                    <c:v>7.3314541956224655E-3</c:v>
                  </c:pt>
                  <c:pt idx="2">
                    <c:v>8.2461156561639427E-3</c:v>
                  </c:pt>
                  <c:pt idx="3">
                    <c:v>8.1948179139757144E-4</c:v>
                  </c:pt>
                  <c:pt idx="4">
                    <c:v>1.6319745801798892E-4</c:v>
                  </c:pt>
                  <c:pt idx="5">
                    <c:v>1.7734327211203031E-4</c:v>
                  </c:pt>
                  <c:pt idx="6">
                    <c:v>8.7511593945138939E-4</c:v>
                  </c:pt>
                  <c:pt idx="7">
                    <c:v>4.1824185373131196E-3</c:v>
                  </c:pt>
                  <c:pt idx="8">
                    <c:v>1.1518337433389619E-3</c:v>
                  </c:pt>
                  <c:pt idx="9">
                    <c:v>3.1377486126912325E-3</c:v>
                  </c:pt>
                  <c:pt idx="10">
                    <c:v>2.60167219811393E-4</c:v>
                  </c:pt>
                  <c:pt idx="11">
                    <c:v>3.6548221110764243E-5</c:v>
                  </c:pt>
                  <c:pt idx="12">
                    <c:v>7.9274678428657567E-4</c:v>
                  </c:pt>
                  <c:pt idx="13">
                    <c:v>9.1176467442210928E-3</c:v>
                  </c:pt>
                  <c:pt idx="14">
                    <c:v>5.1677896755674899E-4</c:v>
                  </c:pt>
                  <c:pt idx="15">
                    <c:v>2.9624515413819607E-4</c:v>
                  </c:pt>
                  <c:pt idx="16">
                    <c:v>1.0284201584002719E-5</c:v>
                  </c:pt>
                  <c:pt idx="17">
                    <c:v>7.8446684097178813E-4</c:v>
                  </c:pt>
                  <c:pt idx="18">
                    <c:v>2.2690268549065383E-3</c:v>
                  </c:pt>
                  <c:pt idx="19">
                    <c:v>1.0142425433428317E-3</c:v>
                  </c:pt>
                  <c:pt idx="20">
                    <c:v>4.169362771824213E-4</c:v>
                  </c:pt>
                  <c:pt idx="21">
                    <c:v>1.5199316381277252E-4</c:v>
                  </c:pt>
                  <c:pt idx="22">
                    <c:v>7.3488812299231311E-4</c:v>
                  </c:pt>
                  <c:pt idx="23">
                    <c:v>4.0871410087864619E-3</c:v>
                  </c:pt>
                  <c:pt idx="24">
                    <c:v>8.8093314467566823E-4</c:v>
                  </c:pt>
                  <c:pt idx="25">
                    <c:v>2.902738653852427E-5</c:v>
                  </c:pt>
                  <c:pt idx="26">
                    <c:v>6.3288688678528348E-4</c:v>
                  </c:pt>
                  <c:pt idx="27">
                    <c:v>6.8751872786759253E-5</c:v>
                  </c:pt>
                  <c:pt idx="28">
                    <c:v>3.1479743100112511E-7</c:v>
                  </c:pt>
                  <c:pt idx="29">
                    <c:v>5.0700990654295246E-4</c:v>
                  </c:pt>
                  <c:pt idx="30">
                    <c:v>7.2724334547846271E-4</c:v>
                  </c:pt>
                  <c:pt idx="31">
                    <c:v>9.7251653880239244E-4</c:v>
                  </c:pt>
                  <c:pt idx="32">
                    <c:v>2.9764815016512654E-5</c:v>
                  </c:pt>
                  <c:pt idx="33">
                    <c:v>9.769300198330241E-4</c:v>
                  </c:pt>
                  <c:pt idx="34">
                    <c:v>4.1280398079614252E-3</c:v>
                  </c:pt>
                  <c:pt idx="35">
                    <c:v>3.1348316716797091E-3</c:v>
                  </c:pt>
                  <c:pt idx="36">
                    <c:v>1.7081243561171816E-3</c:v>
                  </c:pt>
                  <c:pt idx="37">
                    <c:v>2.3615145314763433E-3</c:v>
                  </c:pt>
                  <c:pt idx="38">
                    <c:v>4.3361653966281334E-3</c:v>
                  </c:pt>
                </c:numCache>
              </c:numRef>
            </c:plus>
            <c:minus>
              <c:numRef>
                <c:f>'M4-L'!$R$5:$R$43</c:f>
                <c:numCache>
                  <c:formatCode>General</c:formatCode>
                  <c:ptCount val="39"/>
                  <c:pt idx="0">
                    <c:v>4.0373210002488885E-3</c:v>
                  </c:pt>
                  <c:pt idx="1">
                    <c:v>7.3314541956224655E-3</c:v>
                  </c:pt>
                  <c:pt idx="2">
                    <c:v>8.2461156561639427E-3</c:v>
                  </c:pt>
                  <c:pt idx="3">
                    <c:v>8.1948179139757144E-4</c:v>
                  </c:pt>
                  <c:pt idx="4">
                    <c:v>1.6319745801798892E-4</c:v>
                  </c:pt>
                  <c:pt idx="5">
                    <c:v>1.7734327211203031E-4</c:v>
                  </c:pt>
                  <c:pt idx="6">
                    <c:v>8.7511593945138939E-4</c:v>
                  </c:pt>
                  <c:pt idx="7">
                    <c:v>4.1824185373131196E-3</c:v>
                  </c:pt>
                  <c:pt idx="8">
                    <c:v>1.1518337433389619E-3</c:v>
                  </c:pt>
                  <c:pt idx="9">
                    <c:v>3.1377486126912325E-3</c:v>
                  </c:pt>
                  <c:pt idx="10">
                    <c:v>2.60167219811393E-4</c:v>
                  </c:pt>
                  <c:pt idx="11">
                    <c:v>3.6548221110764243E-5</c:v>
                  </c:pt>
                  <c:pt idx="12">
                    <c:v>7.9274678428657567E-4</c:v>
                  </c:pt>
                  <c:pt idx="13">
                    <c:v>9.1176467442210928E-3</c:v>
                  </c:pt>
                  <c:pt idx="14">
                    <c:v>5.1677896755674899E-4</c:v>
                  </c:pt>
                  <c:pt idx="15">
                    <c:v>2.9624515413819607E-4</c:v>
                  </c:pt>
                  <c:pt idx="16">
                    <c:v>1.0284201584002719E-5</c:v>
                  </c:pt>
                  <c:pt idx="17">
                    <c:v>7.8446684097178813E-4</c:v>
                  </c:pt>
                  <c:pt idx="18">
                    <c:v>2.2690268549065383E-3</c:v>
                  </c:pt>
                  <c:pt idx="19">
                    <c:v>1.0142425433428317E-3</c:v>
                  </c:pt>
                  <c:pt idx="20">
                    <c:v>4.169362771824213E-4</c:v>
                  </c:pt>
                  <c:pt idx="21">
                    <c:v>1.5199316381277252E-4</c:v>
                  </c:pt>
                  <c:pt idx="22">
                    <c:v>7.3488812299231311E-4</c:v>
                  </c:pt>
                  <c:pt idx="23">
                    <c:v>4.0871410087864619E-3</c:v>
                  </c:pt>
                  <c:pt idx="24">
                    <c:v>8.8093314467566823E-4</c:v>
                  </c:pt>
                  <c:pt idx="25">
                    <c:v>2.902738653852427E-5</c:v>
                  </c:pt>
                  <c:pt idx="26">
                    <c:v>6.3288688678528348E-4</c:v>
                  </c:pt>
                  <c:pt idx="27">
                    <c:v>6.8751872786759253E-5</c:v>
                  </c:pt>
                  <c:pt idx="28">
                    <c:v>3.1479743100112511E-7</c:v>
                  </c:pt>
                  <c:pt idx="29">
                    <c:v>5.0700990654295246E-4</c:v>
                  </c:pt>
                  <c:pt idx="30">
                    <c:v>7.2724334547846271E-4</c:v>
                  </c:pt>
                  <c:pt idx="31">
                    <c:v>9.7251653880239244E-4</c:v>
                  </c:pt>
                  <c:pt idx="32">
                    <c:v>2.9764815016512654E-5</c:v>
                  </c:pt>
                  <c:pt idx="33">
                    <c:v>9.769300198330241E-4</c:v>
                  </c:pt>
                  <c:pt idx="34">
                    <c:v>4.1280398079614252E-3</c:v>
                  </c:pt>
                  <c:pt idx="35">
                    <c:v>3.1348316716797091E-3</c:v>
                  </c:pt>
                  <c:pt idx="36">
                    <c:v>1.7081243561171816E-3</c:v>
                  </c:pt>
                  <c:pt idx="37">
                    <c:v>2.3615145314763433E-3</c:v>
                  </c:pt>
                  <c:pt idx="38">
                    <c:v>4.3361653966281334E-3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'M4-L'!$M$5:$M$43</c:f>
              <c:numCache>
                <c:formatCode>General</c:formatCode>
                <c:ptCount val="39"/>
                <c:pt idx="0">
                  <c:v>2.8571428571428571E-2</c:v>
                </c:pt>
                <c:pt idx="1">
                  <c:v>7.1428571428571425E-2</c:v>
                </c:pt>
                <c:pt idx="2">
                  <c:v>2.8571428571428571E-2</c:v>
                </c:pt>
                <c:pt idx="3">
                  <c:v>1.4285714285714285E-2</c:v>
                </c:pt>
                <c:pt idx="4">
                  <c:v>1.4285714285714285E-2</c:v>
                </c:pt>
                <c:pt idx="5">
                  <c:v>2.8571428571428571E-2</c:v>
                </c:pt>
                <c:pt idx="6">
                  <c:v>2.8571428571428571E-2</c:v>
                </c:pt>
                <c:pt idx="7">
                  <c:v>5.7142857142857141E-2</c:v>
                </c:pt>
                <c:pt idx="8">
                  <c:v>1.4285714285714285E-2</c:v>
                </c:pt>
                <c:pt idx="9">
                  <c:v>4.2857142857142858E-2</c:v>
                </c:pt>
                <c:pt idx="10">
                  <c:v>1.4285714285714285E-2</c:v>
                </c:pt>
                <c:pt idx="11">
                  <c:v>5.7142857142857141E-2</c:v>
                </c:pt>
                <c:pt idx="12">
                  <c:v>1.4285714285714285E-2</c:v>
                </c:pt>
                <c:pt idx="13">
                  <c:v>4.2857142857142858E-2</c:v>
                </c:pt>
                <c:pt idx="14">
                  <c:v>1.4285714285714285E-2</c:v>
                </c:pt>
                <c:pt idx="15">
                  <c:v>5.7142857142857141E-2</c:v>
                </c:pt>
                <c:pt idx="16">
                  <c:v>1.4285714285714285E-2</c:v>
                </c:pt>
                <c:pt idx="17">
                  <c:v>7.1428571428571425E-2</c:v>
                </c:pt>
                <c:pt idx="18">
                  <c:v>1.4285714285714285E-2</c:v>
                </c:pt>
                <c:pt idx="19">
                  <c:v>2.8571428571428571E-2</c:v>
                </c:pt>
                <c:pt idx="20">
                  <c:v>1.4285714285714285E-2</c:v>
                </c:pt>
                <c:pt idx="21">
                  <c:v>1.4285714285714285E-2</c:v>
                </c:pt>
                <c:pt idx="22">
                  <c:v>2.8571428571428571E-2</c:v>
                </c:pt>
                <c:pt idx="23">
                  <c:v>2.8571428571428571E-2</c:v>
                </c:pt>
                <c:pt idx="24">
                  <c:v>1.4285714285714285E-2</c:v>
                </c:pt>
                <c:pt idx="25">
                  <c:v>1.4285714285714285E-2</c:v>
                </c:pt>
                <c:pt idx="26">
                  <c:v>1.4285714285714285E-2</c:v>
                </c:pt>
                <c:pt idx="27">
                  <c:v>2.8571428571428571E-2</c:v>
                </c:pt>
                <c:pt idx="28">
                  <c:v>0</c:v>
                </c:pt>
                <c:pt idx="29">
                  <c:v>1.4285714285714285E-2</c:v>
                </c:pt>
                <c:pt idx="30">
                  <c:v>1.4285714285714285E-2</c:v>
                </c:pt>
                <c:pt idx="31">
                  <c:v>2.8571428571428571E-2</c:v>
                </c:pt>
                <c:pt idx="32">
                  <c:v>1.4285714285714285E-2</c:v>
                </c:pt>
                <c:pt idx="33">
                  <c:v>1.4285714285714285E-2</c:v>
                </c:pt>
                <c:pt idx="34">
                  <c:v>1.4285714285714285E-2</c:v>
                </c:pt>
                <c:pt idx="35">
                  <c:v>1.4285714285714285E-2</c:v>
                </c:pt>
                <c:pt idx="36">
                  <c:v>1.4285714285714285E-2</c:v>
                </c:pt>
                <c:pt idx="37">
                  <c:v>1.4285714285714285E-2</c:v>
                </c:pt>
                <c:pt idx="38">
                  <c:v>4.2857142857142858E-2</c:v>
                </c:pt>
              </c:numCache>
            </c:numRef>
          </c:xVal>
          <c:yVal>
            <c:numRef>
              <c:f>'M4-L'!$Q$5:$Q$43</c:f>
              <c:numCache>
                <c:formatCode>General</c:formatCode>
                <c:ptCount val="39"/>
                <c:pt idx="0">
                  <c:v>6.7541949598825479E-2</c:v>
                </c:pt>
                <c:pt idx="1">
                  <c:v>0.11746438166821017</c:v>
                </c:pt>
                <c:pt idx="2">
                  <c:v>7.079777625286561E-2</c:v>
                </c:pt>
                <c:pt idx="3">
                  <c:v>6.0151712468181932E-3</c:v>
                </c:pt>
                <c:pt idx="4">
                  <c:v>9.5019791386557464E-4</c:v>
                </c:pt>
                <c:pt idx="5">
                  <c:v>1.8189709979399855E-3</c:v>
                </c:pt>
                <c:pt idx="6">
                  <c:v>2.2077735388143584E-2</c:v>
                </c:pt>
                <c:pt idx="7">
                  <c:v>9.4412421607827576E-2</c:v>
                </c:pt>
                <c:pt idx="8">
                  <c:v>1.578959393954037E-2</c:v>
                </c:pt>
                <c:pt idx="9">
                  <c:v>7.2843574277796511E-3</c:v>
                </c:pt>
                <c:pt idx="10">
                  <c:v>1.8847936852469909E-3</c:v>
                </c:pt>
                <c:pt idx="11">
                  <c:v>1.7440119535326883E-4</c:v>
                </c:pt>
                <c:pt idx="12">
                  <c:v>6.241571226726552E-3</c:v>
                </c:pt>
                <c:pt idx="13">
                  <c:v>0.14955197430031156</c:v>
                </c:pt>
                <c:pt idx="14">
                  <c:v>1.7282951238183648E-2</c:v>
                </c:pt>
                <c:pt idx="15">
                  <c:v>1.0151849821635917E-3</c:v>
                </c:pt>
                <c:pt idx="16">
                  <c:v>3.3104416274755423E-5</c:v>
                </c:pt>
                <c:pt idx="17">
                  <c:v>4.7956803322891199E-2</c:v>
                </c:pt>
                <c:pt idx="18">
                  <c:v>2.0403611541922138E-2</c:v>
                </c:pt>
                <c:pt idx="19">
                  <c:v>4.9125328188644346E-2</c:v>
                </c:pt>
                <c:pt idx="20">
                  <c:v>1.7944814842426728E-3</c:v>
                </c:pt>
                <c:pt idx="21">
                  <c:v>1.3531376750142538E-3</c:v>
                </c:pt>
                <c:pt idx="22">
                  <c:v>7.0432291865138398E-3</c:v>
                </c:pt>
                <c:pt idx="23">
                  <c:v>8.6066783539261851E-2</c:v>
                </c:pt>
                <c:pt idx="24">
                  <c:v>3.7657295751560012E-3</c:v>
                </c:pt>
                <c:pt idx="25">
                  <c:v>7.7369365888082511E-5</c:v>
                </c:pt>
                <c:pt idx="26">
                  <c:v>5.7323413890108576E-3</c:v>
                </c:pt>
                <c:pt idx="27">
                  <c:v>2.9666983922635418E-3</c:v>
                </c:pt>
                <c:pt idx="28">
                  <c:v>3.1479743100112506E-7</c:v>
                </c:pt>
                <c:pt idx="29">
                  <c:v>1.198177706186941E-2</c:v>
                </c:pt>
                <c:pt idx="30">
                  <c:v>6.4833531642072284E-3</c:v>
                </c:pt>
                <c:pt idx="31">
                  <c:v>9.7784479031314282E-3</c:v>
                </c:pt>
                <c:pt idx="32">
                  <c:v>3.3677736514165657E-4</c:v>
                </c:pt>
                <c:pt idx="33">
                  <c:v>2.2555383018342009E-3</c:v>
                </c:pt>
                <c:pt idx="34">
                  <c:v>1.3079728000237116E-2</c:v>
                </c:pt>
                <c:pt idx="35">
                  <c:v>4.6183792016788738E-2</c:v>
                </c:pt>
                <c:pt idx="36">
                  <c:v>1.2682865276537317E-2</c:v>
                </c:pt>
                <c:pt idx="37">
                  <c:v>3.3172083614121273E-2</c:v>
                </c:pt>
                <c:pt idx="38">
                  <c:v>5.7423271751815254E-2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50D-1243-832E-AF75A27C2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6571912"/>
        <c:axId val="2114020728"/>
      </c:scatterChart>
      <c:valAx>
        <c:axId val="2116571912"/>
        <c:scaling>
          <c:orientation val="minMax"/>
          <c:max val="0.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5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 gene set</a:t>
                </a:r>
                <a:endParaRPr lang="en-US" sz="15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21263546798029601"/>
              <c:y val="0.953928955866523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4020728"/>
        <c:crosses val="autoZero"/>
        <c:crossBetween val="midCat"/>
      </c:valAx>
      <c:valAx>
        <c:axId val="2114020728"/>
        <c:scaling>
          <c:orientation val="minMax"/>
          <c:max val="0.1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Proportion</a:t>
                </a:r>
                <a:r>
                  <a:rPr lang="en-US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isotype in tRNA-seq</a:t>
                </a:r>
                <a:endParaRPr lang="en-US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5.2447538885225598E-3"/>
              <c:y val="0.1335055050303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65719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12700</xdr:rowOff>
    </xdr:from>
    <xdr:to>
      <xdr:col>24</xdr:col>
      <xdr:colOff>546100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06641-E9A5-F54D-AC21-938C7F5A9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24</xdr:col>
      <xdr:colOff>469900</xdr:colOff>
      <xdr:row>33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57CCE7-CFA0-6E43-B1B1-7974038DF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24</xdr:col>
      <xdr:colOff>469900</xdr:colOff>
      <xdr:row>33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961BE1-8F7A-0943-BF7E-39714DD42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12700</xdr:colOff>
      <xdr:row>4</xdr:row>
      <xdr:rowOff>25400</xdr:rowOff>
    </xdr:from>
    <xdr:to>
      <xdr:col>25</xdr:col>
      <xdr:colOff>63500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A6AB9-4786-4043-94D1-C06F105E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24</xdr:col>
      <xdr:colOff>469900</xdr:colOff>
      <xdr:row>33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99F57C-A5D0-A846-8409-C959F24E8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774700</xdr:colOff>
      <xdr:row>4</xdr:row>
      <xdr:rowOff>88900</xdr:rowOff>
    </xdr:from>
    <xdr:to>
      <xdr:col>24</xdr:col>
      <xdr:colOff>419100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CB15CF-FBBE-4645-8A39-BAD7F4E69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584200</xdr:colOff>
      <xdr:row>4</xdr:row>
      <xdr:rowOff>88900</xdr:rowOff>
    </xdr:from>
    <xdr:to>
      <xdr:col>24</xdr:col>
      <xdr:colOff>228600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432F2A-96C6-D74A-A801-3DC092A16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736600</xdr:colOff>
      <xdr:row>4</xdr:row>
      <xdr:rowOff>76200</xdr:rowOff>
    </xdr:from>
    <xdr:to>
      <xdr:col>24</xdr:col>
      <xdr:colOff>381000</xdr:colOff>
      <xdr:row>33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F0C370-7633-2641-9EC8-DCBE97E3B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24</xdr:col>
      <xdr:colOff>469900</xdr:colOff>
      <xdr:row>33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3F45FB-3CC8-304F-9BF7-4AD48333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4" width="10.83203125" style="7"/>
    <col min="5" max="5" width="16.33203125" style="7" customWidth="1"/>
    <col min="6" max="6" width="10.83203125" style="7"/>
    <col min="7" max="7" width="10.83203125" style="8"/>
    <col min="8" max="9" width="15.6640625" style="8" customWidth="1"/>
    <col min="10" max="10" width="14" style="8" customWidth="1"/>
    <col min="11" max="12" width="16" style="8" customWidth="1"/>
    <col min="13" max="16384" width="10.83203125" style="8"/>
  </cols>
  <sheetData>
    <row r="1" spans="1:14" x14ac:dyDescent="0.2">
      <c r="A1" s="18" t="s">
        <v>230</v>
      </c>
    </row>
    <row r="2" spans="1:14" x14ac:dyDescent="0.2">
      <c r="A2" s="7" t="s">
        <v>178</v>
      </c>
    </row>
    <row r="4" spans="1:14" x14ac:dyDescent="0.2">
      <c r="A4" s="9" t="s">
        <v>154</v>
      </c>
      <c r="B4" s="9" t="s">
        <v>171</v>
      </c>
      <c r="C4" s="9" t="s">
        <v>116</v>
      </c>
      <c r="D4" s="9" t="s">
        <v>115</v>
      </c>
      <c r="E4" s="9" t="s">
        <v>153</v>
      </c>
      <c r="F4" s="9" t="s">
        <v>172</v>
      </c>
      <c r="G4" s="10" t="s">
        <v>55</v>
      </c>
      <c r="H4" s="10" t="s">
        <v>173</v>
      </c>
      <c r="I4" s="10" t="s">
        <v>231</v>
      </c>
      <c r="J4" s="10" t="s">
        <v>56</v>
      </c>
      <c r="K4" s="10" t="s">
        <v>174</v>
      </c>
      <c r="L4" s="10" t="s">
        <v>175</v>
      </c>
      <c r="M4" s="11" t="s">
        <v>57</v>
      </c>
      <c r="N4" s="10" t="s">
        <v>58</v>
      </c>
    </row>
    <row r="5" spans="1:14" x14ac:dyDescent="0.2">
      <c r="A5" s="12">
        <v>1</v>
      </c>
      <c r="B5" s="13" t="s">
        <v>0</v>
      </c>
      <c r="C5" s="13" t="s">
        <v>117</v>
      </c>
      <c r="D5" s="13" t="s">
        <v>120</v>
      </c>
      <c r="E5" s="12" t="s">
        <v>1</v>
      </c>
      <c r="F5" s="12" t="s">
        <v>2</v>
      </c>
      <c r="G5" s="14">
        <v>850294</v>
      </c>
      <c r="H5" s="8">
        <v>850262</v>
      </c>
      <c r="I5" s="8">
        <f>H5/G5*100</f>
        <v>99.996236595812732</v>
      </c>
      <c r="J5" s="8">
        <v>791053</v>
      </c>
      <c r="K5" s="8">
        <v>59209</v>
      </c>
      <c r="L5" s="8">
        <f>J5/H5*100</f>
        <v>93.03638172704413</v>
      </c>
      <c r="M5" s="8">
        <v>41</v>
      </c>
      <c r="N5" s="8" t="s">
        <v>150</v>
      </c>
    </row>
    <row r="6" spans="1:14" x14ac:dyDescent="0.2">
      <c r="A6" s="12">
        <v>2</v>
      </c>
      <c r="B6" s="13" t="s">
        <v>3</v>
      </c>
      <c r="C6" s="13" t="s">
        <v>117</v>
      </c>
      <c r="D6" s="13" t="s">
        <v>121</v>
      </c>
      <c r="E6" s="12" t="s">
        <v>179</v>
      </c>
      <c r="F6" s="12" t="s">
        <v>4</v>
      </c>
      <c r="G6" s="15">
        <v>1826469</v>
      </c>
      <c r="H6" s="15">
        <v>1826357</v>
      </c>
      <c r="I6" s="8">
        <f t="shared" ref="I6:I31" si="0">H6/G6*100</f>
        <v>99.993867949579212</v>
      </c>
      <c r="J6" s="8">
        <v>1640300</v>
      </c>
      <c r="K6" s="8">
        <v>186057</v>
      </c>
      <c r="L6" s="8">
        <f t="shared" ref="L6:L31" si="1">J6/H6*100</f>
        <v>89.812670797658939</v>
      </c>
      <c r="M6" s="8">
        <v>40</v>
      </c>
      <c r="N6" s="8" t="s">
        <v>147</v>
      </c>
    </row>
    <row r="7" spans="1:14" x14ac:dyDescent="0.2">
      <c r="A7" s="12">
        <v>3</v>
      </c>
      <c r="B7" s="13" t="s">
        <v>5</v>
      </c>
      <c r="C7" s="13" t="s">
        <v>117</v>
      </c>
      <c r="D7" s="13" t="s">
        <v>122</v>
      </c>
      <c r="E7" s="12" t="s">
        <v>180</v>
      </c>
      <c r="F7" s="12" t="s">
        <v>6</v>
      </c>
      <c r="G7" s="8">
        <v>831264</v>
      </c>
      <c r="H7" s="8">
        <v>831225</v>
      </c>
      <c r="I7" s="8">
        <f t="shared" si="0"/>
        <v>99.995308349693957</v>
      </c>
      <c r="J7" s="8">
        <v>726427</v>
      </c>
      <c r="K7" s="8">
        <v>104798</v>
      </c>
      <c r="L7" s="8">
        <f t="shared" si="1"/>
        <v>87.392342626845917</v>
      </c>
      <c r="M7" s="8">
        <v>40</v>
      </c>
      <c r="N7" s="8" t="s">
        <v>147</v>
      </c>
    </row>
    <row r="8" spans="1:14" x14ac:dyDescent="0.2">
      <c r="A8" s="12">
        <v>4</v>
      </c>
      <c r="B8" s="13" t="s">
        <v>7</v>
      </c>
      <c r="C8" s="13" t="s">
        <v>117</v>
      </c>
      <c r="D8" s="13" t="s">
        <v>123</v>
      </c>
      <c r="E8" s="12" t="s">
        <v>165</v>
      </c>
      <c r="F8" s="12" t="s">
        <v>8</v>
      </c>
      <c r="G8" s="8">
        <v>1080271</v>
      </c>
      <c r="H8" s="8">
        <v>1080226</v>
      </c>
      <c r="I8" s="8">
        <f t="shared" si="0"/>
        <v>99.995834378595731</v>
      </c>
      <c r="J8" s="15">
        <v>971928</v>
      </c>
      <c r="K8" s="8">
        <v>108298</v>
      </c>
      <c r="L8" s="8">
        <f t="shared" si="1"/>
        <v>89.974505334994717</v>
      </c>
      <c r="M8" s="8">
        <v>41</v>
      </c>
      <c r="N8" s="8" t="s">
        <v>148</v>
      </c>
    </row>
    <row r="9" spans="1:14" x14ac:dyDescent="0.2">
      <c r="A9" s="12">
        <v>5</v>
      </c>
      <c r="B9" s="13" t="s">
        <v>9</v>
      </c>
      <c r="C9" s="13" t="s">
        <v>117</v>
      </c>
      <c r="D9" s="13" t="s">
        <v>124</v>
      </c>
      <c r="E9" s="12" t="s">
        <v>166</v>
      </c>
      <c r="F9" s="12" t="s">
        <v>10</v>
      </c>
      <c r="G9" s="8">
        <v>1245661</v>
      </c>
      <c r="H9" s="8">
        <v>1245605</v>
      </c>
      <c r="I9" s="8">
        <f t="shared" si="0"/>
        <v>99.995504394855416</v>
      </c>
      <c r="J9" s="8">
        <v>1122777</v>
      </c>
      <c r="K9" s="8">
        <v>122828</v>
      </c>
      <c r="L9" s="8">
        <f t="shared" si="1"/>
        <v>90.139089037054291</v>
      </c>
      <c r="M9" s="8">
        <v>41</v>
      </c>
      <c r="N9" s="8" t="s">
        <v>148</v>
      </c>
    </row>
    <row r="10" spans="1:14" x14ac:dyDescent="0.2">
      <c r="A10" s="12">
        <v>6</v>
      </c>
      <c r="B10" s="13" t="s">
        <v>11</v>
      </c>
      <c r="C10" s="13" t="s">
        <v>117</v>
      </c>
      <c r="D10" s="13" t="s">
        <v>125</v>
      </c>
      <c r="E10" s="12" t="s">
        <v>167</v>
      </c>
      <c r="F10" s="12" t="s">
        <v>12</v>
      </c>
      <c r="G10" s="8">
        <v>987461</v>
      </c>
      <c r="H10" s="8">
        <v>987315</v>
      </c>
      <c r="I10" s="8">
        <f t="shared" si="0"/>
        <v>99.985214605943924</v>
      </c>
      <c r="J10" s="8">
        <v>862943</v>
      </c>
      <c r="K10" s="8">
        <v>124372</v>
      </c>
      <c r="L10" s="8">
        <f t="shared" si="1"/>
        <v>87.403007145642476</v>
      </c>
      <c r="M10" s="8">
        <v>41</v>
      </c>
      <c r="N10" s="8" t="s">
        <v>151</v>
      </c>
    </row>
    <row r="11" spans="1:14" x14ac:dyDescent="0.2">
      <c r="A11" s="12">
        <v>7</v>
      </c>
      <c r="B11" s="13" t="s">
        <v>13</v>
      </c>
      <c r="C11" s="13" t="s">
        <v>117</v>
      </c>
      <c r="D11" s="13" t="s">
        <v>126</v>
      </c>
      <c r="E11" s="12" t="s">
        <v>168</v>
      </c>
      <c r="F11" s="12" t="s">
        <v>14</v>
      </c>
      <c r="G11" s="8">
        <v>1169514</v>
      </c>
      <c r="H11" s="8">
        <v>1169400</v>
      </c>
      <c r="I11" s="8">
        <f t="shared" si="0"/>
        <v>99.990252361237225</v>
      </c>
      <c r="J11" s="8">
        <v>1053797</v>
      </c>
      <c r="K11" s="8">
        <v>115603</v>
      </c>
      <c r="L11" s="8">
        <f t="shared" si="1"/>
        <v>90.114332136138188</v>
      </c>
      <c r="M11" s="8">
        <v>41</v>
      </c>
      <c r="N11" s="8" t="s">
        <v>151</v>
      </c>
    </row>
    <row r="12" spans="1:14" x14ac:dyDescent="0.2">
      <c r="A12" s="12">
        <v>8</v>
      </c>
      <c r="B12" s="13" t="s">
        <v>15</v>
      </c>
      <c r="C12" s="13" t="s">
        <v>117</v>
      </c>
      <c r="D12" s="13" t="s">
        <v>127</v>
      </c>
      <c r="E12" s="12" t="s">
        <v>169</v>
      </c>
      <c r="F12" s="12" t="s">
        <v>16</v>
      </c>
      <c r="G12" s="8">
        <v>1390933</v>
      </c>
      <c r="H12" s="8">
        <v>1390782</v>
      </c>
      <c r="I12" s="8">
        <f t="shared" si="0"/>
        <v>99.989143977459733</v>
      </c>
      <c r="J12" s="8">
        <v>1251838</v>
      </c>
      <c r="K12" s="8">
        <v>138944</v>
      </c>
      <c r="L12" s="8">
        <f t="shared" si="1"/>
        <v>90.009649247689424</v>
      </c>
      <c r="M12" s="8">
        <v>40</v>
      </c>
      <c r="N12" s="8" t="s">
        <v>147</v>
      </c>
    </row>
    <row r="13" spans="1:14" x14ac:dyDescent="0.2">
      <c r="A13" s="12">
        <v>9</v>
      </c>
      <c r="B13" s="13" t="s">
        <v>17</v>
      </c>
      <c r="C13" s="13" t="s">
        <v>117</v>
      </c>
      <c r="D13" s="13" t="s">
        <v>128</v>
      </c>
      <c r="E13" s="12" t="s">
        <v>170</v>
      </c>
      <c r="F13" s="12" t="s">
        <v>18</v>
      </c>
      <c r="G13" s="8">
        <v>1096077</v>
      </c>
      <c r="H13" s="8">
        <v>1095972</v>
      </c>
      <c r="I13" s="8">
        <f t="shared" si="0"/>
        <v>99.990420381049873</v>
      </c>
      <c r="J13" s="8">
        <v>977778</v>
      </c>
      <c r="K13" s="8">
        <v>118194</v>
      </c>
      <c r="L13" s="8">
        <f t="shared" si="1"/>
        <v>89.215600398550336</v>
      </c>
      <c r="M13" s="8">
        <v>41</v>
      </c>
      <c r="N13" s="8" t="s">
        <v>150</v>
      </c>
    </row>
    <row r="14" spans="1:14" x14ac:dyDescent="0.2">
      <c r="A14" s="12">
        <v>10</v>
      </c>
      <c r="B14" s="13" t="s">
        <v>19</v>
      </c>
      <c r="C14" s="13" t="s">
        <v>117</v>
      </c>
      <c r="D14" s="13" t="s">
        <v>129</v>
      </c>
      <c r="E14" s="12" t="s">
        <v>1</v>
      </c>
      <c r="F14" s="12" t="s">
        <v>20</v>
      </c>
      <c r="G14" s="15">
        <v>1264665</v>
      </c>
      <c r="H14" s="8">
        <v>1264603</v>
      </c>
      <c r="I14" s="8">
        <f t="shared" si="0"/>
        <v>99.995097515942959</v>
      </c>
      <c r="J14" s="8">
        <v>1149738</v>
      </c>
      <c r="K14" s="8">
        <v>114824</v>
      </c>
      <c r="L14" s="8">
        <f t="shared" si="1"/>
        <v>90.91691226416512</v>
      </c>
      <c r="M14" s="8">
        <v>41</v>
      </c>
      <c r="N14" s="8" t="s">
        <v>150</v>
      </c>
    </row>
    <row r="15" spans="1:14" x14ac:dyDescent="0.2">
      <c r="A15" s="12">
        <v>11</v>
      </c>
      <c r="B15" s="13" t="s">
        <v>21</v>
      </c>
      <c r="C15" s="13" t="s">
        <v>117</v>
      </c>
      <c r="D15" s="13" t="s">
        <v>130</v>
      </c>
      <c r="E15" s="12" t="s">
        <v>179</v>
      </c>
      <c r="F15" s="12" t="s">
        <v>22</v>
      </c>
      <c r="G15" s="8">
        <v>828952</v>
      </c>
      <c r="H15" s="8">
        <v>828904</v>
      </c>
      <c r="I15" s="8">
        <f t="shared" si="0"/>
        <v>99.994209556162488</v>
      </c>
      <c r="J15" s="17">
        <v>750790</v>
      </c>
      <c r="K15" s="17">
        <v>78114</v>
      </c>
      <c r="L15" s="17">
        <f t="shared" si="1"/>
        <v>90.576230781851692</v>
      </c>
      <c r="M15" s="8">
        <v>41</v>
      </c>
      <c r="N15" s="8" t="s">
        <v>148</v>
      </c>
    </row>
    <row r="16" spans="1:14" x14ac:dyDescent="0.2">
      <c r="A16" s="12">
        <v>12</v>
      </c>
      <c r="B16" s="13" t="s">
        <v>23</v>
      </c>
      <c r="C16" s="13" t="s">
        <v>117</v>
      </c>
      <c r="D16" s="13" t="s">
        <v>131</v>
      </c>
      <c r="E16" s="12" t="s">
        <v>180</v>
      </c>
      <c r="F16" s="12" t="s">
        <v>24</v>
      </c>
      <c r="G16" s="8">
        <v>1144409</v>
      </c>
      <c r="H16" s="8">
        <v>1144328</v>
      </c>
      <c r="I16" s="8">
        <f t="shared" si="0"/>
        <v>99.992922110888685</v>
      </c>
      <c r="J16" s="8">
        <v>1037144</v>
      </c>
      <c r="K16" s="8">
        <v>107184</v>
      </c>
      <c r="L16" s="8">
        <f t="shared" si="1"/>
        <v>90.633454743744807</v>
      </c>
      <c r="M16" s="8">
        <v>41</v>
      </c>
      <c r="N16" s="8" t="s">
        <v>151</v>
      </c>
    </row>
    <row r="17" spans="1:14" x14ac:dyDescent="0.2">
      <c r="A17" s="12">
        <v>13</v>
      </c>
      <c r="B17" s="13" t="s">
        <v>25</v>
      </c>
      <c r="C17" s="13" t="s">
        <v>118</v>
      </c>
      <c r="D17" s="13" t="s">
        <v>132</v>
      </c>
      <c r="E17" s="12" t="s">
        <v>165</v>
      </c>
      <c r="F17" s="12" t="s">
        <v>26</v>
      </c>
      <c r="G17" s="8">
        <v>746154</v>
      </c>
      <c r="H17" s="8">
        <v>746121</v>
      </c>
      <c r="I17" s="8">
        <f t="shared" si="0"/>
        <v>99.995577320499521</v>
      </c>
      <c r="J17" s="8">
        <v>658925</v>
      </c>
      <c r="K17" s="8">
        <v>87196</v>
      </c>
      <c r="L17" s="8">
        <f t="shared" si="1"/>
        <v>88.313423694012101</v>
      </c>
      <c r="M17" s="8">
        <v>40</v>
      </c>
      <c r="N17" s="8" t="s">
        <v>147</v>
      </c>
    </row>
    <row r="18" spans="1:14" x14ac:dyDescent="0.2">
      <c r="A18" s="12">
        <v>14</v>
      </c>
      <c r="B18" s="13" t="s">
        <v>27</v>
      </c>
      <c r="C18" s="13" t="s">
        <v>118</v>
      </c>
      <c r="D18" s="13" t="s">
        <v>133</v>
      </c>
      <c r="E18" s="12" t="s">
        <v>166</v>
      </c>
      <c r="F18" s="12" t="s">
        <v>28</v>
      </c>
      <c r="G18" s="8">
        <v>660410</v>
      </c>
      <c r="H18" s="8">
        <v>660372</v>
      </c>
      <c r="I18" s="8">
        <f t="shared" si="0"/>
        <v>99.994245998697778</v>
      </c>
      <c r="J18" s="8">
        <v>596282</v>
      </c>
      <c r="K18" s="8">
        <v>64090</v>
      </c>
      <c r="L18" s="8">
        <f t="shared" si="1"/>
        <v>90.294864106897322</v>
      </c>
      <c r="M18" s="8">
        <v>40</v>
      </c>
      <c r="N18" s="8" t="s">
        <v>147</v>
      </c>
    </row>
    <row r="19" spans="1:14" x14ac:dyDescent="0.2">
      <c r="A19" s="12">
        <v>15</v>
      </c>
      <c r="B19" s="13" t="s">
        <v>29</v>
      </c>
      <c r="C19" s="13" t="s">
        <v>118</v>
      </c>
      <c r="D19" s="13" t="s">
        <v>134</v>
      </c>
      <c r="E19" s="12" t="s">
        <v>167</v>
      </c>
      <c r="F19" s="12" t="s">
        <v>30</v>
      </c>
      <c r="G19" s="8">
        <v>637037</v>
      </c>
      <c r="H19" s="8">
        <v>636995</v>
      </c>
      <c r="I19" s="8">
        <f t="shared" si="0"/>
        <v>99.993406976360859</v>
      </c>
      <c r="J19" s="8">
        <v>571607</v>
      </c>
      <c r="K19" s="8">
        <v>65338</v>
      </c>
      <c r="L19" s="8">
        <f t="shared" si="1"/>
        <v>89.734927275724303</v>
      </c>
      <c r="M19" s="8">
        <v>40</v>
      </c>
      <c r="N19" s="8" t="s">
        <v>147</v>
      </c>
    </row>
    <row r="20" spans="1:14" x14ac:dyDescent="0.2">
      <c r="A20" s="12">
        <v>16</v>
      </c>
      <c r="B20" s="13" t="s">
        <v>31</v>
      </c>
      <c r="C20" s="13" t="s">
        <v>119</v>
      </c>
      <c r="D20" s="13" t="s">
        <v>135</v>
      </c>
      <c r="E20" s="12" t="s">
        <v>168</v>
      </c>
      <c r="F20" s="12" t="s">
        <v>32</v>
      </c>
      <c r="G20" s="8">
        <v>1468997</v>
      </c>
      <c r="H20" s="8">
        <v>1468878</v>
      </c>
      <c r="I20" s="8">
        <f t="shared" si="0"/>
        <v>99.99189923464786</v>
      </c>
      <c r="J20" s="8">
        <v>1327201</v>
      </c>
      <c r="K20" s="8">
        <v>141677</v>
      </c>
      <c r="L20" s="8">
        <f t="shared" si="1"/>
        <v>90.354746956520557</v>
      </c>
      <c r="M20" s="8">
        <v>40</v>
      </c>
      <c r="N20" s="8" t="s">
        <v>147</v>
      </c>
    </row>
    <row r="21" spans="1:14" x14ac:dyDescent="0.2">
      <c r="A21" s="12">
        <v>17</v>
      </c>
      <c r="B21" s="13" t="s">
        <v>33</v>
      </c>
      <c r="C21" s="13" t="s">
        <v>119</v>
      </c>
      <c r="D21" s="13" t="s">
        <v>136</v>
      </c>
      <c r="E21" s="12" t="s">
        <v>169</v>
      </c>
      <c r="F21" s="12" t="s">
        <v>34</v>
      </c>
      <c r="G21" s="8">
        <v>1179784</v>
      </c>
      <c r="H21" s="8">
        <v>1179736</v>
      </c>
      <c r="I21" s="8">
        <f t="shared" si="0"/>
        <v>99.995931458639888</v>
      </c>
      <c r="J21" s="8">
        <v>1058882</v>
      </c>
      <c r="K21" s="8">
        <v>120854</v>
      </c>
      <c r="L21" s="8">
        <f t="shared" si="1"/>
        <v>89.755843680281018</v>
      </c>
      <c r="M21" s="8">
        <v>41</v>
      </c>
      <c r="N21" s="8" t="s">
        <v>152</v>
      </c>
    </row>
    <row r="22" spans="1:14" x14ac:dyDescent="0.2">
      <c r="A22" s="12">
        <v>18</v>
      </c>
      <c r="B22" s="13" t="s">
        <v>35</v>
      </c>
      <c r="C22" s="13" t="s">
        <v>119</v>
      </c>
      <c r="D22" s="13" t="s">
        <v>137</v>
      </c>
      <c r="E22" s="12" t="s">
        <v>170</v>
      </c>
      <c r="F22" s="12" t="s">
        <v>36</v>
      </c>
      <c r="G22" s="8">
        <v>1533387</v>
      </c>
      <c r="H22" s="8">
        <v>1533319</v>
      </c>
      <c r="I22" s="8">
        <f t="shared" si="0"/>
        <v>99.995565372603266</v>
      </c>
      <c r="J22" s="8">
        <v>1376981</v>
      </c>
      <c r="K22" s="8">
        <v>156338</v>
      </c>
      <c r="L22" s="8">
        <f t="shared" si="1"/>
        <v>89.803948167341559</v>
      </c>
      <c r="M22" s="8">
        <v>41</v>
      </c>
      <c r="N22" s="8" t="s">
        <v>150</v>
      </c>
    </row>
    <row r="23" spans="1:14" x14ac:dyDescent="0.2">
      <c r="A23" s="12">
        <v>19</v>
      </c>
      <c r="B23" s="13" t="s">
        <v>37</v>
      </c>
      <c r="C23" s="13" t="s">
        <v>119</v>
      </c>
      <c r="D23" s="13" t="s">
        <v>138</v>
      </c>
      <c r="E23" s="12" t="s">
        <v>1</v>
      </c>
      <c r="F23" s="12" t="s">
        <v>38</v>
      </c>
      <c r="G23" s="15">
        <v>1529115</v>
      </c>
      <c r="H23" s="8">
        <v>1529019</v>
      </c>
      <c r="I23" s="8">
        <f t="shared" si="0"/>
        <v>99.993721858722211</v>
      </c>
      <c r="J23" s="8">
        <v>1321608</v>
      </c>
      <c r="K23" s="8">
        <v>207411</v>
      </c>
      <c r="L23" s="8">
        <f t="shared" si="1"/>
        <v>86.435027949292973</v>
      </c>
      <c r="M23" s="8">
        <v>41</v>
      </c>
      <c r="N23" s="8" t="s">
        <v>150</v>
      </c>
    </row>
    <row r="24" spans="1:14" x14ac:dyDescent="0.2">
      <c r="A24" s="12">
        <v>20</v>
      </c>
      <c r="B24" s="13" t="s">
        <v>39</v>
      </c>
      <c r="C24" s="13" t="s">
        <v>119</v>
      </c>
      <c r="D24" s="13" t="s">
        <v>139</v>
      </c>
      <c r="E24" s="12" t="s">
        <v>179</v>
      </c>
      <c r="F24" s="12" t="s">
        <v>40</v>
      </c>
      <c r="G24" s="8">
        <v>1439904</v>
      </c>
      <c r="H24" s="8">
        <v>1439822</v>
      </c>
      <c r="I24" s="8">
        <f t="shared" si="0"/>
        <v>99.994305175900607</v>
      </c>
      <c r="J24" s="8">
        <v>1270317</v>
      </c>
      <c r="K24" s="8">
        <v>169505</v>
      </c>
      <c r="L24" s="8">
        <f t="shared" si="1"/>
        <v>88.227364215854465</v>
      </c>
      <c r="M24" s="8">
        <v>41</v>
      </c>
      <c r="N24" s="8" t="s">
        <v>149</v>
      </c>
    </row>
    <row r="25" spans="1:14" x14ac:dyDescent="0.2">
      <c r="A25" s="12">
        <v>21</v>
      </c>
      <c r="B25" s="13" t="s">
        <v>41</v>
      </c>
      <c r="C25" s="13" t="s">
        <v>119</v>
      </c>
      <c r="D25" s="13" t="s">
        <v>140</v>
      </c>
      <c r="E25" s="12" t="s">
        <v>180</v>
      </c>
      <c r="F25" s="12" t="s">
        <v>42</v>
      </c>
      <c r="G25" s="8">
        <v>834445</v>
      </c>
      <c r="H25" s="8">
        <v>834469</v>
      </c>
      <c r="I25" s="8">
        <f t="shared" si="0"/>
        <v>100.00287616319829</v>
      </c>
      <c r="J25" s="8">
        <v>738139</v>
      </c>
      <c r="K25" s="8">
        <v>96240</v>
      </c>
      <c r="L25" s="8">
        <f t="shared" si="1"/>
        <v>88.456131983333108</v>
      </c>
      <c r="M25" s="8">
        <v>40</v>
      </c>
      <c r="N25" s="8" t="s">
        <v>147</v>
      </c>
    </row>
    <row r="26" spans="1:14" x14ac:dyDescent="0.2">
      <c r="A26" s="12">
        <v>22</v>
      </c>
      <c r="B26" s="13" t="s">
        <v>43</v>
      </c>
      <c r="C26" s="13" t="s">
        <v>119</v>
      </c>
      <c r="D26" s="13" t="s">
        <v>141</v>
      </c>
      <c r="E26" s="12" t="s">
        <v>165</v>
      </c>
      <c r="F26" s="12" t="s">
        <v>44</v>
      </c>
      <c r="G26" s="8">
        <v>1514438</v>
      </c>
      <c r="H26" s="8">
        <v>1514294</v>
      </c>
      <c r="I26" s="8">
        <f t="shared" si="0"/>
        <v>99.990491522267661</v>
      </c>
      <c r="J26" s="8">
        <v>1354229</v>
      </c>
      <c r="K26" s="8">
        <v>160065</v>
      </c>
      <c r="L26" s="8">
        <f t="shared" si="1"/>
        <v>89.429727648660034</v>
      </c>
      <c r="M26" s="8">
        <v>41</v>
      </c>
      <c r="N26" s="8" t="s">
        <v>152</v>
      </c>
    </row>
    <row r="27" spans="1:14" x14ac:dyDescent="0.2">
      <c r="A27" s="12">
        <v>23</v>
      </c>
      <c r="B27" s="13" t="s">
        <v>45</v>
      </c>
      <c r="C27" s="13" t="s">
        <v>119</v>
      </c>
      <c r="D27" s="13" t="s">
        <v>142</v>
      </c>
      <c r="E27" s="12" t="s">
        <v>166</v>
      </c>
      <c r="F27" s="12" t="s">
        <v>46</v>
      </c>
      <c r="G27" s="8">
        <v>1548545</v>
      </c>
      <c r="H27" s="8">
        <v>1548468</v>
      </c>
      <c r="I27" s="8">
        <f t="shared" si="0"/>
        <v>99.995027590415518</v>
      </c>
      <c r="J27" s="8">
        <v>1380447</v>
      </c>
      <c r="K27" s="8">
        <v>168021</v>
      </c>
      <c r="L27" s="8">
        <f t="shared" si="1"/>
        <v>89.149210703740735</v>
      </c>
      <c r="M27" s="8">
        <v>40</v>
      </c>
      <c r="N27" s="8" t="s">
        <v>147</v>
      </c>
    </row>
    <row r="28" spans="1:14" x14ac:dyDescent="0.2">
      <c r="A28" s="12">
        <v>24</v>
      </c>
      <c r="B28" s="13" t="s">
        <v>47</v>
      </c>
      <c r="C28" s="13" t="s">
        <v>119</v>
      </c>
      <c r="D28" s="13" t="s">
        <v>143</v>
      </c>
      <c r="E28" s="12" t="s">
        <v>167</v>
      </c>
      <c r="F28" s="12" t="s">
        <v>48</v>
      </c>
      <c r="G28" s="8">
        <v>1223779</v>
      </c>
      <c r="H28" s="8">
        <v>1223694</v>
      </c>
      <c r="I28" s="8">
        <f t="shared" si="0"/>
        <v>99.993054301471091</v>
      </c>
      <c r="J28" s="8">
        <v>1080230</v>
      </c>
      <c r="K28" s="8">
        <v>143464</v>
      </c>
      <c r="L28" s="8">
        <f t="shared" si="1"/>
        <v>88.276154005821724</v>
      </c>
      <c r="M28" s="8">
        <v>41</v>
      </c>
      <c r="N28" s="8" t="s">
        <v>149</v>
      </c>
    </row>
    <row r="29" spans="1:14" x14ac:dyDescent="0.2">
      <c r="A29" s="12">
        <v>25</v>
      </c>
      <c r="B29" s="13" t="s">
        <v>49</v>
      </c>
      <c r="C29" s="13" t="s">
        <v>119</v>
      </c>
      <c r="D29" s="13" t="s">
        <v>144</v>
      </c>
      <c r="E29" s="12" t="s">
        <v>168</v>
      </c>
      <c r="F29" s="12" t="s">
        <v>50</v>
      </c>
      <c r="G29" s="8">
        <v>1045460</v>
      </c>
      <c r="H29" s="8">
        <v>1045368</v>
      </c>
      <c r="I29" s="8">
        <f t="shared" si="0"/>
        <v>99.991200045912805</v>
      </c>
      <c r="J29" s="8">
        <v>916009</v>
      </c>
      <c r="K29" s="8">
        <v>129359</v>
      </c>
      <c r="L29" s="8">
        <f t="shared" si="1"/>
        <v>87.62550604189147</v>
      </c>
      <c r="M29" s="8">
        <v>41</v>
      </c>
      <c r="N29" s="8" t="s">
        <v>148</v>
      </c>
    </row>
    <row r="30" spans="1:14" x14ac:dyDescent="0.2">
      <c r="A30" s="12">
        <v>26</v>
      </c>
      <c r="B30" s="13" t="s">
        <v>51</v>
      </c>
      <c r="C30" s="13" t="s">
        <v>119</v>
      </c>
      <c r="D30" s="13" t="s">
        <v>145</v>
      </c>
      <c r="E30" s="12" t="s">
        <v>169</v>
      </c>
      <c r="F30" s="12" t="s">
        <v>52</v>
      </c>
      <c r="G30" s="8">
        <v>1251479</v>
      </c>
      <c r="H30" s="8">
        <v>1251402</v>
      </c>
      <c r="I30" s="8">
        <f t="shared" si="0"/>
        <v>99.993847279898432</v>
      </c>
      <c r="J30" s="8">
        <v>1117033</v>
      </c>
      <c r="K30" s="8">
        <v>134369</v>
      </c>
      <c r="L30" s="8">
        <f t="shared" si="1"/>
        <v>89.262523154030433</v>
      </c>
      <c r="M30" s="8">
        <v>40</v>
      </c>
      <c r="N30" s="8" t="s">
        <v>147</v>
      </c>
    </row>
    <row r="31" spans="1:14" x14ac:dyDescent="0.2">
      <c r="A31" s="12">
        <v>27</v>
      </c>
      <c r="B31" s="13" t="s">
        <v>53</v>
      </c>
      <c r="C31" s="13" t="s">
        <v>119</v>
      </c>
      <c r="D31" s="13" t="s">
        <v>146</v>
      </c>
      <c r="E31" s="12" t="s">
        <v>170</v>
      </c>
      <c r="F31" s="12" t="s">
        <v>54</v>
      </c>
      <c r="G31" s="8">
        <v>1459281</v>
      </c>
      <c r="H31" s="8">
        <v>1459175</v>
      </c>
      <c r="I31" s="8">
        <f t="shared" si="0"/>
        <v>99.992736148829451</v>
      </c>
      <c r="J31" s="8">
        <v>1265836</v>
      </c>
      <c r="K31" s="8">
        <v>193339</v>
      </c>
      <c r="L31" s="8">
        <f t="shared" si="1"/>
        <v>86.750115647540554</v>
      </c>
      <c r="M31" s="8">
        <v>41</v>
      </c>
      <c r="N31" s="8" t="s">
        <v>150</v>
      </c>
    </row>
    <row r="32" spans="1:14" x14ac:dyDescent="0.2">
      <c r="F32" s="21" t="s">
        <v>233</v>
      </c>
      <c r="G32" s="16">
        <f>SUM(G6:G31)</f>
        <v>30937891</v>
      </c>
      <c r="H32" s="16">
        <f>SUM(H6:H31)</f>
        <v>30935849</v>
      </c>
      <c r="I32" s="16" t="s">
        <v>232</v>
      </c>
      <c r="J32" s="16">
        <f>SUM(J6:J31)</f>
        <v>27579186</v>
      </c>
      <c r="K32" s="16">
        <f>SUM(K6:K31)</f>
        <v>3356482</v>
      </c>
      <c r="L32" s="24" t="s">
        <v>232</v>
      </c>
    </row>
    <row r="33" spans="6:12" x14ac:dyDescent="0.2">
      <c r="F33" s="22" t="s">
        <v>234</v>
      </c>
      <c r="G33" s="8">
        <f t="shared" ref="G33:L33" si="2">AVERAGE(G5:G31)</f>
        <v>1177340.1851851852</v>
      </c>
      <c r="H33" s="8">
        <f t="shared" si="2"/>
        <v>1177263.3703703703</v>
      </c>
      <c r="I33" s="8">
        <f t="shared" si="2"/>
        <v>99.99362587501065</v>
      </c>
      <c r="J33" s="8">
        <f t="shared" si="2"/>
        <v>1050749.5925925926</v>
      </c>
      <c r="K33" s="8">
        <f t="shared" si="2"/>
        <v>126507.07407407407</v>
      </c>
      <c r="L33" s="23">
        <f t="shared" si="2"/>
        <v>89.299766350826772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9"/>
  <sheetViews>
    <sheetView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1" width="15" customWidth="1"/>
  </cols>
  <sheetData>
    <row r="1" spans="1:18" x14ac:dyDescent="0.2">
      <c r="A1" t="s">
        <v>176</v>
      </c>
    </row>
    <row r="2" spans="1:18" x14ac:dyDescent="0.2">
      <c r="A2" t="s">
        <v>216</v>
      </c>
    </row>
    <row r="3" spans="1:18" x14ac:dyDescent="0.2">
      <c r="B3" s="2" t="s">
        <v>60</v>
      </c>
      <c r="F3" s="2"/>
      <c r="G3" s="2" t="s">
        <v>60</v>
      </c>
      <c r="M3" s="2" t="s">
        <v>61</v>
      </c>
      <c r="N3" s="2"/>
    </row>
    <row r="4" spans="1:18" ht="15" customHeight="1" x14ac:dyDescent="0.2">
      <c r="A4" s="2" t="s">
        <v>62</v>
      </c>
      <c r="B4" t="s">
        <v>111</v>
      </c>
      <c r="C4" t="s">
        <v>112</v>
      </c>
      <c r="D4" t="s">
        <v>113</v>
      </c>
      <c r="F4" s="2" t="s">
        <v>63</v>
      </c>
      <c r="G4" t="s">
        <v>111</v>
      </c>
      <c r="H4" t="s">
        <v>112</v>
      </c>
      <c r="I4" t="s">
        <v>113</v>
      </c>
      <c r="K4" s="2" t="s">
        <v>63</v>
      </c>
      <c r="L4" s="2" t="s">
        <v>64</v>
      </c>
      <c r="M4" t="s">
        <v>65</v>
      </c>
      <c r="N4" t="s">
        <v>111</v>
      </c>
      <c r="O4" t="s">
        <v>112</v>
      </c>
      <c r="P4" t="s">
        <v>113</v>
      </c>
      <c r="Q4" s="2" t="s">
        <v>66</v>
      </c>
      <c r="R4" s="2" t="s">
        <v>67</v>
      </c>
    </row>
    <row r="5" spans="1:18" x14ac:dyDescent="0.2">
      <c r="A5" t="s">
        <v>71</v>
      </c>
      <c r="B5">
        <v>82502</v>
      </c>
      <c r="C5">
        <v>65135</v>
      </c>
      <c r="D5">
        <v>84010</v>
      </c>
      <c r="F5" t="s">
        <v>71</v>
      </c>
      <c r="G5">
        <f t="shared" ref="G5:I10" si="0">B5</f>
        <v>82502</v>
      </c>
      <c r="H5">
        <f t="shared" si="0"/>
        <v>65135</v>
      </c>
      <c r="I5">
        <f t="shared" si="0"/>
        <v>84010</v>
      </c>
      <c r="K5" t="s">
        <v>71</v>
      </c>
      <c r="L5">
        <v>2</v>
      </c>
      <c r="M5">
        <f t="shared" ref="M5:M43" si="1">L5/L$44</f>
        <v>2.8571428571428571E-2</v>
      </c>
      <c r="N5">
        <f t="shared" ref="N5:P43" si="2">G5/G$44</f>
        <v>6.5904693738327164E-2</v>
      </c>
      <c r="O5">
        <f t="shared" si="2"/>
        <v>6.151299200477485E-2</v>
      </c>
      <c r="P5">
        <f t="shared" si="2"/>
        <v>7.5208163053374424E-2</v>
      </c>
      <c r="Q5">
        <f t="shared" ref="Q5:Q21" si="3">AVERAGE(N5:P5)</f>
        <v>6.7541949598825479E-2</v>
      </c>
      <c r="R5">
        <f t="shared" ref="R5:R21" si="4">STDEV(N5:P5)/SQRT(3)</f>
        <v>4.0373210002488885E-3</v>
      </c>
    </row>
    <row r="6" spans="1:18" x14ac:dyDescent="0.2">
      <c r="A6" t="s">
        <v>184</v>
      </c>
      <c r="B6">
        <v>129357</v>
      </c>
      <c r="C6">
        <v>135452</v>
      </c>
      <c r="D6">
        <v>135317</v>
      </c>
      <c r="F6" t="s">
        <v>184</v>
      </c>
      <c r="G6">
        <f t="shared" si="0"/>
        <v>129357</v>
      </c>
      <c r="H6">
        <f t="shared" si="0"/>
        <v>135452</v>
      </c>
      <c r="I6">
        <f t="shared" si="0"/>
        <v>135317</v>
      </c>
      <c r="K6" t="s">
        <v>184</v>
      </c>
      <c r="L6">
        <v>5</v>
      </c>
      <c r="M6">
        <f t="shared" si="1"/>
        <v>7.1428571428571425E-2</v>
      </c>
      <c r="N6">
        <f t="shared" si="2"/>
        <v>0.10333365818899889</v>
      </c>
      <c r="O6">
        <f t="shared" si="2"/>
        <v>0.12791982487189318</v>
      </c>
      <c r="P6">
        <f t="shared" si="2"/>
        <v>0.12113966194373846</v>
      </c>
      <c r="Q6">
        <f t="shared" si="3"/>
        <v>0.11746438166821017</v>
      </c>
      <c r="R6">
        <f t="shared" si="4"/>
        <v>7.3314541956224655E-3</v>
      </c>
    </row>
    <row r="7" spans="1:18" x14ac:dyDescent="0.2">
      <c r="A7" t="s">
        <v>72</v>
      </c>
      <c r="B7">
        <v>108744</v>
      </c>
      <c r="C7">
        <v>69860</v>
      </c>
      <c r="D7">
        <v>66520</v>
      </c>
      <c r="F7" t="s">
        <v>72</v>
      </c>
      <c r="G7">
        <f t="shared" si="0"/>
        <v>108744</v>
      </c>
      <c r="H7">
        <f t="shared" si="0"/>
        <v>69860</v>
      </c>
      <c r="I7">
        <f t="shared" si="0"/>
        <v>66520</v>
      </c>
      <c r="K7" t="s">
        <v>72</v>
      </c>
      <c r="L7">
        <v>2</v>
      </c>
      <c r="M7">
        <f t="shared" si="1"/>
        <v>2.8571428571428571E-2</v>
      </c>
      <c r="N7">
        <f t="shared" si="2"/>
        <v>8.6867470072006125E-2</v>
      </c>
      <c r="O7">
        <f t="shared" si="2"/>
        <v>6.5975245589215789E-2</v>
      </c>
      <c r="P7">
        <f t="shared" si="2"/>
        <v>5.9550613097374923E-2</v>
      </c>
      <c r="Q7">
        <f t="shared" si="3"/>
        <v>7.079777625286561E-2</v>
      </c>
      <c r="R7">
        <f t="shared" si="4"/>
        <v>8.2461156561639427E-3</v>
      </c>
    </row>
    <row r="8" spans="1:18" x14ac:dyDescent="0.2">
      <c r="A8" t="s">
        <v>73</v>
      </c>
      <c r="B8">
        <v>9524</v>
      </c>
      <c r="C8">
        <v>5172</v>
      </c>
      <c r="D8">
        <v>6203</v>
      </c>
      <c r="F8" t="s">
        <v>73</v>
      </c>
      <c r="G8">
        <f t="shared" si="0"/>
        <v>9524</v>
      </c>
      <c r="H8">
        <f t="shared" si="0"/>
        <v>5172</v>
      </c>
      <c r="I8">
        <f t="shared" si="0"/>
        <v>6203</v>
      </c>
      <c r="K8" t="s">
        <v>73</v>
      </c>
      <c r="L8">
        <v>1</v>
      </c>
      <c r="M8">
        <f t="shared" si="1"/>
        <v>1.4285714285714285E-2</v>
      </c>
      <c r="N8">
        <f t="shared" si="2"/>
        <v>7.6080131774239161E-3</v>
      </c>
      <c r="O8">
        <f t="shared" si="2"/>
        <v>4.8843969394134568E-3</v>
      </c>
      <c r="P8">
        <f t="shared" si="2"/>
        <v>5.5531036236172076E-3</v>
      </c>
      <c r="Q8">
        <f t="shared" si="3"/>
        <v>6.0151712468181932E-3</v>
      </c>
      <c r="R8">
        <f t="shared" si="4"/>
        <v>8.1948179139757144E-4</v>
      </c>
    </row>
    <row r="9" spans="1:18" x14ac:dyDescent="0.2">
      <c r="A9" t="s">
        <v>185</v>
      </c>
      <c r="B9">
        <v>1579</v>
      </c>
      <c r="C9">
        <v>751</v>
      </c>
      <c r="D9">
        <v>983</v>
      </c>
      <c r="F9" t="s">
        <v>185</v>
      </c>
      <c r="G9">
        <f t="shared" si="0"/>
        <v>1579</v>
      </c>
      <c r="H9">
        <f t="shared" si="0"/>
        <v>751</v>
      </c>
      <c r="I9">
        <f t="shared" si="0"/>
        <v>983</v>
      </c>
      <c r="K9" t="s">
        <v>185</v>
      </c>
      <c r="L9">
        <v>1</v>
      </c>
      <c r="M9">
        <f t="shared" si="1"/>
        <v>1.4285714285714285E-2</v>
      </c>
      <c r="N9">
        <f t="shared" si="2"/>
        <v>1.2613453178446413E-3</v>
      </c>
      <c r="O9">
        <f t="shared" si="2"/>
        <v>7.0923861204553486E-4</v>
      </c>
      <c r="P9">
        <f t="shared" si="2"/>
        <v>8.8000981170654764E-4</v>
      </c>
      <c r="Q9">
        <f t="shared" si="3"/>
        <v>9.5019791386557464E-4</v>
      </c>
      <c r="R9">
        <f t="shared" si="4"/>
        <v>1.6319745801798892E-4</v>
      </c>
    </row>
    <row r="10" spans="1:18" x14ac:dyDescent="0.2">
      <c r="A10" t="s">
        <v>186</v>
      </c>
      <c r="B10">
        <v>1949</v>
      </c>
      <c r="C10">
        <v>2284</v>
      </c>
      <c r="D10">
        <v>1947</v>
      </c>
      <c r="F10" t="s">
        <v>186</v>
      </c>
      <c r="G10">
        <f t="shared" si="0"/>
        <v>1949</v>
      </c>
      <c r="H10">
        <f t="shared" si="0"/>
        <v>2284</v>
      </c>
      <c r="I10">
        <f t="shared" si="0"/>
        <v>1947</v>
      </c>
      <c r="K10" t="s">
        <v>186</v>
      </c>
      <c r="L10">
        <v>2</v>
      </c>
      <c r="M10">
        <f t="shared" si="1"/>
        <v>2.8571428571428571E-2</v>
      </c>
      <c r="N10">
        <f t="shared" si="2"/>
        <v>1.5569107184795477E-3</v>
      </c>
      <c r="O10">
        <f t="shared" si="2"/>
        <v>2.1569919972197092E-3</v>
      </c>
      <c r="P10">
        <f t="shared" si="2"/>
        <v>1.7430102781207E-3</v>
      </c>
      <c r="Q10">
        <f t="shared" si="3"/>
        <v>1.8189709979399855E-3</v>
      </c>
      <c r="R10">
        <f t="shared" si="4"/>
        <v>1.7734327211203031E-4</v>
      </c>
    </row>
    <row r="11" spans="1:18" x14ac:dyDescent="0.2">
      <c r="A11" t="s">
        <v>187</v>
      </c>
      <c r="B11">
        <v>20960</v>
      </c>
      <c r="C11">
        <v>20094</v>
      </c>
      <c r="D11">
        <v>19069</v>
      </c>
      <c r="F11" t="s">
        <v>210</v>
      </c>
      <c r="G11">
        <f>B11+B12</f>
        <v>26436</v>
      </c>
      <c r="H11">
        <f>C11+C12</f>
        <v>25228</v>
      </c>
      <c r="I11">
        <f>D11+D12</f>
        <v>23782</v>
      </c>
      <c r="K11" t="s">
        <v>210</v>
      </c>
      <c r="L11">
        <v>2</v>
      </c>
      <c r="M11">
        <f t="shared" si="1"/>
        <v>2.8571428571428571E-2</v>
      </c>
      <c r="N11">
        <f t="shared" si="2"/>
        <v>2.1117748462660502E-2</v>
      </c>
      <c r="O11">
        <f t="shared" si="2"/>
        <v>2.3825128767889153E-2</v>
      </c>
      <c r="P11">
        <f t="shared" si="2"/>
        <v>2.1290328933881095E-2</v>
      </c>
      <c r="Q11">
        <f t="shared" si="3"/>
        <v>2.2077735388143584E-2</v>
      </c>
      <c r="R11">
        <f t="shared" si="4"/>
        <v>8.7511593945138939E-4</v>
      </c>
    </row>
    <row r="12" spans="1:18" x14ac:dyDescent="0.2">
      <c r="A12" t="s">
        <v>188</v>
      </c>
      <c r="B12">
        <v>5476</v>
      </c>
      <c r="C12">
        <v>5134</v>
      </c>
      <c r="D12">
        <v>4713</v>
      </c>
      <c r="F12" t="s">
        <v>189</v>
      </c>
      <c r="G12">
        <f t="shared" ref="G12:I13" si="5">B13</f>
        <v>120734</v>
      </c>
      <c r="H12">
        <f t="shared" si="5"/>
        <v>106336</v>
      </c>
      <c r="I12">
        <f t="shared" si="5"/>
        <v>96477</v>
      </c>
      <c r="K12" t="s">
        <v>189</v>
      </c>
      <c r="L12">
        <v>4</v>
      </c>
      <c r="M12">
        <f t="shared" si="1"/>
        <v>5.7142857142857141E-2</v>
      </c>
      <c r="N12">
        <f t="shared" si="2"/>
        <v>9.6445386703391339E-2</v>
      </c>
      <c r="O12">
        <f t="shared" si="2"/>
        <v>0.10042289886880691</v>
      </c>
      <c r="P12">
        <f t="shared" si="2"/>
        <v>8.6368979251284436E-2</v>
      </c>
      <c r="Q12">
        <f t="shared" si="3"/>
        <v>9.4412421607827576E-2</v>
      </c>
      <c r="R12">
        <f t="shared" si="4"/>
        <v>4.1824185373131196E-3</v>
      </c>
    </row>
    <row r="13" spans="1:18" x14ac:dyDescent="0.2">
      <c r="A13" t="s">
        <v>189</v>
      </c>
      <c r="B13">
        <v>120734</v>
      </c>
      <c r="C13">
        <v>106336</v>
      </c>
      <c r="D13">
        <v>96477</v>
      </c>
      <c r="F13" t="s">
        <v>114</v>
      </c>
      <c r="G13">
        <f t="shared" si="5"/>
        <v>17473</v>
      </c>
      <c r="H13">
        <f t="shared" si="5"/>
        <v>16408</v>
      </c>
      <c r="I13">
        <f t="shared" si="5"/>
        <v>20012</v>
      </c>
      <c r="K13" t="s">
        <v>114</v>
      </c>
      <c r="L13">
        <v>1</v>
      </c>
      <c r="M13">
        <f t="shared" si="1"/>
        <v>1.4285714285714285E-2</v>
      </c>
      <c r="N13">
        <f t="shared" si="2"/>
        <v>1.3957876338631676E-2</v>
      </c>
      <c r="O13">
        <f t="shared" si="2"/>
        <v>1.5495588743599381E-2</v>
      </c>
      <c r="P13">
        <f t="shared" si="2"/>
        <v>1.7915316736390061E-2</v>
      </c>
      <c r="Q13">
        <f t="shared" si="3"/>
        <v>1.578959393954037E-2</v>
      </c>
      <c r="R13">
        <f t="shared" si="4"/>
        <v>1.1518337433389619E-3</v>
      </c>
    </row>
    <row r="14" spans="1:18" x14ac:dyDescent="0.2">
      <c r="A14" t="s">
        <v>74</v>
      </c>
      <c r="B14">
        <v>17473</v>
      </c>
      <c r="C14">
        <v>16408</v>
      </c>
      <c r="D14">
        <v>20012</v>
      </c>
      <c r="F14" t="s">
        <v>211</v>
      </c>
      <c r="G14">
        <f>B15+B16</f>
        <v>16862</v>
      </c>
      <c r="H14">
        <f>C15+C16</f>
        <v>3467</v>
      </c>
      <c r="I14">
        <f>D15+D16</f>
        <v>5707</v>
      </c>
      <c r="K14" t="s">
        <v>211</v>
      </c>
      <c r="L14">
        <v>3</v>
      </c>
      <c r="M14">
        <f t="shared" si="1"/>
        <v>4.2857142857142858E-2</v>
      </c>
      <c r="N14">
        <f t="shared" si="2"/>
        <v>1.3469794014880519E-2</v>
      </c>
      <c r="O14">
        <f t="shared" si="2"/>
        <v>3.2742080798427021E-3</v>
      </c>
      <c r="P14">
        <f t="shared" si="2"/>
        <v>5.1090701886157344E-3</v>
      </c>
      <c r="Q14">
        <f t="shared" si="3"/>
        <v>7.2843574277796511E-3</v>
      </c>
      <c r="R14">
        <f t="shared" si="4"/>
        <v>3.1377486126912325E-3</v>
      </c>
    </row>
    <row r="15" spans="1:18" x14ac:dyDescent="0.2">
      <c r="A15" t="s">
        <v>203</v>
      </c>
      <c r="B15">
        <v>2478</v>
      </c>
      <c r="C15">
        <v>483</v>
      </c>
      <c r="D15">
        <v>867</v>
      </c>
      <c r="F15" t="s">
        <v>190</v>
      </c>
      <c r="G15">
        <f>B17</f>
        <v>2497</v>
      </c>
      <c r="H15">
        <f>C17</f>
        <v>2404</v>
      </c>
      <c r="I15">
        <f>D17</f>
        <v>1552</v>
      </c>
      <c r="K15" t="s">
        <v>190</v>
      </c>
      <c r="L15">
        <v>1</v>
      </c>
      <c r="M15">
        <f t="shared" si="1"/>
        <v>1.4285714285714285E-2</v>
      </c>
      <c r="N15">
        <f t="shared" si="2"/>
        <v>1.9946670415820576E-3</v>
      </c>
      <c r="O15">
        <f t="shared" si="2"/>
        <v>2.2703190723801143E-3</v>
      </c>
      <c r="P15">
        <f t="shared" si="2"/>
        <v>1.3893949417788016E-3</v>
      </c>
      <c r="Q15">
        <f t="shared" si="3"/>
        <v>1.8847936852469909E-3</v>
      </c>
      <c r="R15">
        <f t="shared" si="4"/>
        <v>2.60167219811393E-4</v>
      </c>
    </row>
    <row r="16" spans="1:18" x14ac:dyDescent="0.2">
      <c r="A16" t="s">
        <v>204</v>
      </c>
      <c r="B16">
        <v>14384</v>
      </c>
      <c r="C16">
        <v>2984</v>
      </c>
      <c r="D16">
        <v>4840</v>
      </c>
      <c r="F16" t="s">
        <v>191</v>
      </c>
      <c r="G16">
        <f t="shared" ref="G16:I27" si="6">B18</f>
        <v>176</v>
      </c>
      <c r="H16">
        <f t="shared" si="6"/>
        <v>262</v>
      </c>
      <c r="I16">
        <f t="shared" si="6"/>
        <v>151</v>
      </c>
      <c r="K16" t="s">
        <v>191</v>
      </c>
      <c r="L16">
        <v>4</v>
      </c>
      <c r="M16">
        <f t="shared" si="1"/>
        <v>5.7142857142857141E-2</v>
      </c>
      <c r="N16">
        <f t="shared" si="2"/>
        <v>1.4059327165336089E-4</v>
      </c>
      <c r="O16">
        <f t="shared" si="2"/>
        <v>2.4743078076688434E-4</v>
      </c>
      <c r="P16">
        <f t="shared" si="2"/>
        <v>1.3517953363956122E-4</v>
      </c>
      <c r="Q16">
        <f t="shared" si="3"/>
        <v>1.7440119535326883E-4</v>
      </c>
      <c r="R16">
        <f t="shared" si="4"/>
        <v>3.6548221110764243E-5</v>
      </c>
    </row>
    <row r="17" spans="1:18" x14ac:dyDescent="0.2">
      <c r="A17" t="s">
        <v>190</v>
      </c>
      <c r="B17">
        <v>2497</v>
      </c>
      <c r="C17">
        <v>2404</v>
      </c>
      <c r="D17">
        <v>1552</v>
      </c>
      <c r="F17" t="s">
        <v>75</v>
      </c>
      <c r="G17">
        <f t="shared" si="6"/>
        <v>9051</v>
      </c>
      <c r="H17">
        <f t="shared" si="6"/>
        <v>4949</v>
      </c>
      <c r="I17">
        <f t="shared" si="6"/>
        <v>7619</v>
      </c>
      <c r="K17" t="s">
        <v>75</v>
      </c>
      <c r="L17">
        <v>1</v>
      </c>
      <c r="M17">
        <f t="shared" si="1"/>
        <v>1.4285714285714285E-2</v>
      </c>
      <c r="N17">
        <f t="shared" si="2"/>
        <v>7.2301687598555087E-3</v>
      </c>
      <c r="O17">
        <f t="shared" si="2"/>
        <v>4.6737974580737043E-3</v>
      </c>
      <c r="P17">
        <f t="shared" si="2"/>
        <v>6.8207474622504439E-3</v>
      </c>
      <c r="Q17">
        <f t="shared" si="3"/>
        <v>6.241571226726552E-3</v>
      </c>
      <c r="R17">
        <f t="shared" si="4"/>
        <v>7.9274678428657567E-4</v>
      </c>
    </row>
    <row r="18" spans="1:18" x14ac:dyDescent="0.2">
      <c r="A18" t="s">
        <v>191</v>
      </c>
      <c r="B18">
        <v>176</v>
      </c>
      <c r="C18">
        <v>262</v>
      </c>
      <c r="D18">
        <v>151</v>
      </c>
      <c r="F18" t="s">
        <v>76</v>
      </c>
      <c r="G18">
        <f t="shared" si="6"/>
        <v>167510</v>
      </c>
      <c r="H18">
        <f t="shared" si="6"/>
        <v>175134</v>
      </c>
      <c r="I18">
        <f t="shared" si="6"/>
        <v>166940</v>
      </c>
      <c r="K18" t="s">
        <v>76</v>
      </c>
      <c r="L18">
        <v>3</v>
      </c>
      <c r="M18">
        <f t="shared" si="1"/>
        <v>4.2857142857142858E-2</v>
      </c>
      <c r="N18">
        <f t="shared" si="2"/>
        <v>0.13381124394690047</v>
      </c>
      <c r="O18">
        <f t="shared" si="2"/>
        <v>0.16539519984285311</v>
      </c>
      <c r="P18">
        <f t="shared" si="2"/>
        <v>0.14944947911118114</v>
      </c>
      <c r="Q18">
        <f t="shared" si="3"/>
        <v>0.14955197430031156</v>
      </c>
      <c r="R18">
        <f t="shared" si="4"/>
        <v>9.1176467442210928E-3</v>
      </c>
    </row>
    <row r="19" spans="1:18" x14ac:dyDescent="0.2">
      <c r="A19" t="s">
        <v>75</v>
      </c>
      <c r="B19">
        <v>9051</v>
      </c>
      <c r="C19">
        <v>4949</v>
      </c>
      <c r="D19">
        <v>7619</v>
      </c>
      <c r="F19" t="s">
        <v>192</v>
      </c>
      <c r="G19">
        <f t="shared" si="6"/>
        <v>22325</v>
      </c>
      <c r="H19">
        <f t="shared" si="6"/>
        <v>17207</v>
      </c>
      <c r="I19">
        <f t="shared" si="6"/>
        <v>19844</v>
      </c>
      <c r="K19" t="s">
        <v>192</v>
      </c>
      <c r="L19">
        <v>1</v>
      </c>
      <c r="M19">
        <f t="shared" si="1"/>
        <v>1.4285714285714285E-2</v>
      </c>
      <c r="N19">
        <f t="shared" si="2"/>
        <v>1.7833777213984558E-2</v>
      </c>
      <c r="O19">
        <f t="shared" si="2"/>
        <v>1.6250158185709077E-2</v>
      </c>
      <c r="P19">
        <f t="shared" si="2"/>
        <v>1.7764918314857304E-2</v>
      </c>
      <c r="Q19">
        <f t="shared" si="3"/>
        <v>1.7282951238183648E-2</v>
      </c>
      <c r="R19">
        <f t="shared" si="4"/>
        <v>5.1677896755674899E-4</v>
      </c>
    </row>
    <row r="20" spans="1:18" x14ac:dyDescent="0.2">
      <c r="A20" t="s">
        <v>76</v>
      </c>
      <c r="B20">
        <v>167510</v>
      </c>
      <c r="C20">
        <v>175134</v>
      </c>
      <c r="D20">
        <v>166940</v>
      </c>
      <c r="F20" t="s">
        <v>193</v>
      </c>
      <c r="G20">
        <f t="shared" si="6"/>
        <v>2006</v>
      </c>
      <c r="H20">
        <f t="shared" si="6"/>
        <v>692</v>
      </c>
      <c r="I20">
        <f t="shared" si="6"/>
        <v>882</v>
      </c>
      <c r="K20" t="s">
        <v>193</v>
      </c>
      <c r="L20">
        <v>4</v>
      </c>
      <c r="M20">
        <f t="shared" si="1"/>
        <v>5.7142857142857141E-2</v>
      </c>
      <c r="N20">
        <f t="shared" si="2"/>
        <v>1.6024437666854656E-3</v>
      </c>
      <c r="O20">
        <f t="shared" si="2"/>
        <v>6.5351946675833562E-4</v>
      </c>
      <c r="P20">
        <f t="shared" si="2"/>
        <v>7.8959171304697354E-4</v>
      </c>
      <c r="Q20">
        <f t="shared" si="3"/>
        <v>1.0151849821635917E-3</v>
      </c>
      <c r="R20">
        <f t="shared" si="4"/>
        <v>2.9624515413819607E-4</v>
      </c>
    </row>
    <row r="21" spans="1:18" x14ac:dyDescent="0.2">
      <c r="A21" t="s">
        <v>192</v>
      </c>
      <c r="B21">
        <v>22325</v>
      </c>
      <c r="C21">
        <v>17207</v>
      </c>
      <c r="D21">
        <v>19844</v>
      </c>
      <c r="F21" t="s">
        <v>194</v>
      </c>
      <c r="G21">
        <f t="shared" si="6"/>
        <v>66</v>
      </c>
      <c r="H21">
        <f t="shared" si="6"/>
        <v>19</v>
      </c>
      <c r="I21">
        <f t="shared" si="6"/>
        <v>32</v>
      </c>
      <c r="K21" t="s">
        <v>194</v>
      </c>
      <c r="L21">
        <v>1</v>
      </c>
      <c r="M21">
        <f t="shared" si="1"/>
        <v>1.4285714285714285E-2</v>
      </c>
      <c r="N21">
        <f t="shared" si="2"/>
        <v>5.2722476870010339E-5</v>
      </c>
      <c r="O21">
        <f t="shared" si="2"/>
        <v>1.794345356706413E-5</v>
      </c>
      <c r="P21">
        <f t="shared" si="2"/>
        <v>2.8647318387191783E-5</v>
      </c>
      <c r="Q21">
        <f t="shared" si="3"/>
        <v>3.3104416274755423E-5</v>
      </c>
      <c r="R21">
        <f t="shared" si="4"/>
        <v>1.0284201584002719E-5</v>
      </c>
    </row>
    <row r="22" spans="1:18" x14ac:dyDescent="0.2">
      <c r="A22" t="s">
        <v>193</v>
      </c>
      <c r="B22">
        <v>2006</v>
      </c>
      <c r="C22">
        <v>692</v>
      </c>
      <c r="D22">
        <v>882</v>
      </c>
      <c r="F22" t="s">
        <v>195</v>
      </c>
      <c r="G22">
        <f t="shared" si="6"/>
        <v>61247</v>
      </c>
      <c r="H22">
        <f t="shared" si="6"/>
        <v>49136</v>
      </c>
      <c r="I22">
        <f t="shared" si="6"/>
        <v>54222</v>
      </c>
      <c r="K22" t="s">
        <v>195</v>
      </c>
      <c r="L22">
        <v>5</v>
      </c>
      <c r="M22">
        <f t="shared" si="1"/>
        <v>7.1428571428571425E-2</v>
      </c>
      <c r="N22">
        <f t="shared" si="2"/>
        <v>4.8925659709962474E-2</v>
      </c>
      <c r="O22">
        <f t="shared" si="2"/>
        <v>4.6403659709013848E-2</v>
      </c>
      <c r="P22">
        <f t="shared" si="2"/>
        <v>4.8541090549697276E-2</v>
      </c>
      <c r="Q22">
        <f>AVERAGE(N22:P22)</f>
        <v>4.7956803322891199E-2</v>
      </c>
      <c r="R22">
        <f>STDEV(N22:P22)/SQRT(3)</f>
        <v>7.8446684097178813E-4</v>
      </c>
    </row>
    <row r="23" spans="1:18" x14ac:dyDescent="0.2">
      <c r="A23" t="s">
        <v>194</v>
      </c>
      <c r="B23">
        <v>66</v>
      </c>
      <c r="C23">
        <v>19</v>
      </c>
      <c r="D23">
        <v>32</v>
      </c>
      <c r="F23" t="s">
        <v>77</v>
      </c>
      <c r="G23">
        <f t="shared" si="6"/>
        <v>21647</v>
      </c>
      <c r="H23">
        <f t="shared" si="6"/>
        <v>20223</v>
      </c>
      <c r="I23">
        <f t="shared" si="6"/>
        <v>27725</v>
      </c>
      <c r="K23" t="s">
        <v>77</v>
      </c>
      <c r="L23">
        <v>1</v>
      </c>
      <c r="M23">
        <f t="shared" si="1"/>
        <v>1.4285714285714285E-2</v>
      </c>
      <c r="N23">
        <f t="shared" si="2"/>
        <v>1.7292173587956268E-2</v>
      </c>
      <c r="O23">
        <f t="shared" si="2"/>
        <v>1.9098445341407259E-2</v>
      </c>
      <c r="P23">
        <f t="shared" si="2"/>
        <v>2.4820215696402883E-2</v>
      </c>
      <c r="Q23">
        <f t="shared" ref="Q23:Q43" si="7">AVERAGE(N23:P23)</f>
        <v>2.0403611541922138E-2</v>
      </c>
      <c r="R23">
        <f t="shared" ref="R23:R43" si="8">STDEV(N23:P23)/SQRT(3)</f>
        <v>2.2690268549065383E-3</v>
      </c>
    </row>
    <row r="24" spans="1:18" x14ac:dyDescent="0.2">
      <c r="A24" t="s">
        <v>195</v>
      </c>
      <c r="B24">
        <v>61247</v>
      </c>
      <c r="C24">
        <v>49136</v>
      </c>
      <c r="D24">
        <v>54222</v>
      </c>
      <c r="F24" t="s">
        <v>78</v>
      </c>
      <c r="G24">
        <f t="shared" si="6"/>
        <v>62765</v>
      </c>
      <c r="H24">
        <f t="shared" si="6"/>
        <v>49870</v>
      </c>
      <c r="I24">
        <f t="shared" si="6"/>
        <v>56009</v>
      </c>
      <c r="K24" t="s">
        <v>78</v>
      </c>
      <c r="L24">
        <v>2</v>
      </c>
      <c r="M24">
        <f t="shared" si="1"/>
        <v>2.8571428571428571E-2</v>
      </c>
      <c r="N24">
        <f t="shared" si="2"/>
        <v>5.0138276677972708E-2</v>
      </c>
      <c r="O24">
        <f t="shared" si="2"/>
        <v>4.7096843652078321E-2</v>
      </c>
      <c r="P24">
        <f t="shared" si="2"/>
        <v>5.0140864235882023E-2</v>
      </c>
      <c r="Q24">
        <f t="shared" si="7"/>
        <v>4.9125328188644346E-2</v>
      </c>
      <c r="R24">
        <f t="shared" si="8"/>
        <v>1.0142425433428317E-3</v>
      </c>
    </row>
    <row r="25" spans="1:18" x14ac:dyDescent="0.2">
      <c r="A25" t="s">
        <v>77</v>
      </c>
      <c r="B25">
        <v>21647</v>
      </c>
      <c r="C25">
        <v>20223</v>
      </c>
      <c r="D25">
        <v>27725</v>
      </c>
      <c r="F25" t="s">
        <v>79</v>
      </c>
      <c r="G25">
        <f t="shared" si="6"/>
        <v>3201</v>
      </c>
      <c r="H25">
        <f t="shared" si="6"/>
        <v>1187</v>
      </c>
      <c r="I25">
        <f t="shared" si="6"/>
        <v>1905</v>
      </c>
      <c r="K25" t="s">
        <v>79</v>
      </c>
      <c r="L25">
        <v>1</v>
      </c>
      <c r="M25">
        <f t="shared" si="1"/>
        <v>1.4285714285714285E-2</v>
      </c>
      <c r="N25">
        <f t="shared" si="2"/>
        <v>2.5570401281955015E-3</v>
      </c>
      <c r="O25">
        <f t="shared" si="2"/>
        <v>1.1209936517950065E-3</v>
      </c>
      <c r="P25">
        <f t="shared" si="2"/>
        <v>1.705410672737511E-3</v>
      </c>
      <c r="Q25">
        <f t="shared" si="7"/>
        <v>1.7944814842426728E-3</v>
      </c>
      <c r="R25">
        <f t="shared" si="8"/>
        <v>4.169362771824213E-4</v>
      </c>
    </row>
    <row r="26" spans="1:18" x14ac:dyDescent="0.2">
      <c r="A26" t="s">
        <v>78</v>
      </c>
      <c r="B26">
        <v>62765</v>
      </c>
      <c r="C26">
        <v>49870</v>
      </c>
      <c r="D26">
        <v>56009</v>
      </c>
      <c r="F26" t="s">
        <v>196</v>
      </c>
      <c r="G26">
        <f t="shared" si="6"/>
        <v>1995</v>
      </c>
      <c r="H26">
        <f t="shared" si="6"/>
        <v>1135</v>
      </c>
      <c r="I26">
        <f t="shared" si="6"/>
        <v>1557</v>
      </c>
      <c r="K26" t="s">
        <v>196</v>
      </c>
      <c r="L26">
        <v>1</v>
      </c>
      <c r="M26">
        <f t="shared" si="1"/>
        <v>1.4285714285714285E-2</v>
      </c>
      <c r="N26">
        <f t="shared" si="2"/>
        <v>1.5936566872071305E-3</v>
      </c>
      <c r="O26">
        <f t="shared" si="2"/>
        <v>1.0718852525588309E-3</v>
      </c>
      <c r="P26">
        <f t="shared" si="2"/>
        <v>1.3938710852768002E-3</v>
      </c>
      <c r="Q26">
        <f t="shared" si="7"/>
        <v>1.3531376750142538E-3</v>
      </c>
      <c r="R26">
        <f t="shared" si="8"/>
        <v>1.5199316381277252E-4</v>
      </c>
    </row>
    <row r="27" spans="1:18" x14ac:dyDescent="0.2">
      <c r="A27" t="s">
        <v>79</v>
      </c>
      <c r="B27">
        <v>3201</v>
      </c>
      <c r="C27">
        <v>1187</v>
      </c>
      <c r="D27">
        <v>1905</v>
      </c>
      <c r="F27" t="s">
        <v>197</v>
      </c>
      <c r="G27">
        <f t="shared" si="6"/>
        <v>10541</v>
      </c>
      <c r="H27">
        <f t="shared" si="6"/>
        <v>6258</v>
      </c>
      <c r="I27">
        <f t="shared" si="6"/>
        <v>7595</v>
      </c>
      <c r="K27" t="s">
        <v>197</v>
      </c>
      <c r="L27">
        <v>2</v>
      </c>
      <c r="M27">
        <f t="shared" si="1"/>
        <v>2.8571428571428571E-2</v>
      </c>
      <c r="N27">
        <f t="shared" si="2"/>
        <v>8.4204186164663474E-3</v>
      </c>
      <c r="O27">
        <f t="shared" si="2"/>
        <v>5.9100069696151223E-3</v>
      </c>
      <c r="P27">
        <f t="shared" si="2"/>
        <v>6.7992619734600496E-3</v>
      </c>
      <c r="Q27">
        <f t="shared" si="7"/>
        <v>7.0432291865138398E-3</v>
      </c>
      <c r="R27">
        <f t="shared" si="8"/>
        <v>7.3488812299231311E-4</v>
      </c>
    </row>
    <row r="28" spans="1:18" x14ac:dyDescent="0.2">
      <c r="A28" t="s">
        <v>196</v>
      </c>
      <c r="B28">
        <v>1995</v>
      </c>
      <c r="C28">
        <v>1135</v>
      </c>
      <c r="D28">
        <v>1557</v>
      </c>
      <c r="F28" t="s">
        <v>198</v>
      </c>
      <c r="G28" s="1">
        <f t="shared" ref="G28:G32" si="9">B30</f>
        <v>98779</v>
      </c>
      <c r="H28" s="1">
        <f t="shared" ref="H28:H43" si="10">C30</f>
        <v>91308</v>
      </c>
      <c r="I28" s="1">
        <f t="shared" ref="I28:I32" si="11">D30</f>
        <v>103954</v>
      </c>
      <c r="K28" t="s">
        <v>198</v>
      </c>
      <c r="L28">
        <v>2</v>
      </c>
      <c r="M28">
        <f t="shared" si="1"/>
        <v>2.8571428571428571E-2</v>
      </c>
      <c r="N28">
        <f t="shared" si="2"/>
        <v>7.8907174890041676E-2</v>
      </c>
      <c r="O28">
        <f t="shared" si="2"/>
        <v>8.6230571489552182E-2</v>
      </c>
      <c r="P28">
        <f t="shared" si="2"/>
        <v>9.306260423819171E-2</v>
      </c>
      <c r="Q28">
        <f t="shared" si="7"/>
        <v>8.6066783539261851E-2</v>
      </c>
      <c r="R28">
        <f t="shared" si="8"/>
        <v>4.0871410087864619E-3</v>
      </c>
    </row>
    <row r="29" spans="1:18" x14ac:dyDescent="0.2">
      <c r="A29" t="s">
        <v>197</v>
      </c>
      <c r="B29">
        <v>10541</v>
      </c>
      <c r="C29">
        <v>6258</v>
      </c>
      <c r="D29">
        <v>7595</v>
      </c>
      <c r="F29" t="s">
        <v>205</v>
      </c>
      <c r="G29">
        <f t="shared" si="9"/>
        <v>6834</v>
      </c>
      <c r="H29">
        <f t="shared" si="10"/>
        <v>2645</v>
      </c>
      <c r="I29">
        <f t="shared" si="11"/>
        <v>3731</v>
      </c>
      <c r="K29" t="s">
        <v>205</v>
      </c>
      <c r="L29">
        <v>1</v>
      </c>
      <c r="M29">
        <f t="shared" si="1"/>
        <v>1.4285714285714285E-2</v>
      </c>
      <c r="N29">
        <f t="shared" si="2"/>
        <v>5.4591728322674338E-3</v>
      </c>
      <c r="O29">
        <f t="shared" si="2"/>
        <v>2.4979176149939274E-3</v>
      </c>
      <c r="P29">
        <f t="shared" si="2"/>
        <v>3.3400982782066419E-3</v>
      </c>
      <c r="Q29">
        <f t="shared" si="7"/>
        <v>3.7657295751560012E-3</v>
      </c>
      <c r="R29">
        <f t="shared" si="8"/>
        <v>8.8093314467566823E-4</v>
      </c>
    </row>
    <row r="30" spans="1:18" x14ac:dyDescent="0.2">
      <c r="A30" t="s">
        <v>198</v>
      </c>
      <c r="B30">
        <v>98779</v>
      </c>
      <c r="C30">
        <v>91308</v>
      </c>
      <c r="D30">
        <v>103954</v>
      </c>
      <c r="F30" t="s">
        <v>80</v>
      </c>
      <c r="G30">
        <f t="shared" si="9"/>
        <v>169</v>
      </c>
      <c r="H30">
        <f t="shared" si="10"/>
        <v>45</v>
      </c>
      <c r="I30">
        <f t="shared" si="11"/>
        <v>61</v>
      </c>
      <c r="K30" t="s">
        <v>80</v>
      </c>
      <c r="L30">
        <v>1</v>
      </c>
      <c r="M30">
        <f t="shared" si="1"/>
        <v>1.4285714285714285E-2</v>
      </c>
      <c r="N30">
        <f t="shared" si="2"/>
        <v>1.3500149380351131E-4</v>
      </c>
      <c r="O30">
        <f t="shared" si="2"/>
        <v>4.2497653185151884E-5</v>
      </c>
      <c r="P30">
        <f t="shared" si="2"/>
        <v>5.4608950675584339E-5</v>
      </c>
      <c r="Q30">
        <f t="shared" si="7"/>
        <v>7.7369365888082511E-5</v>
      </c>
      <c r="R30">
        <f t="shared" si="8"/>
        <v>2.902738653852427E-5</v>
      </c>
    </row>
    <row r="31" spans="1:18" x14ac:dyDescent="0.2">
      <c r="A31" t="s">
        <v>205</v>
      </c>
      <c r="B31">
        <v>6834</v>
      </c>
      <c r="C31">
        <v>2645</v>
      </c>
      <c r="D31">
        <v>3731</v>
      </c>
      <c r="F31" t="s">
        <v>81</v>
      </c>
      <c r="G31">
        <f t="shared" si="9"/>
        <v>5597</v>
      </c>
      <c r="H31">
        <f t="shared" si="10"/>
        <v>6835</v>
      </c>
      <c r="I31">
        <f t="shared" si="11"/>
        <v>7005</v>
      </c>
      <c r="K31" t="s">
        <v>81</v>
      </c>
      <c r="L31">
        <v>1</v>
      </c>
      <c r="M31">
        <f t="shared" si="1"/>
        <v>1.4285714285714285E-2</v>
      </c>
      <c r="N31">
        <f t="shared" si="2"/>
        <v>4.4710258036583005E-3</v>
      </c>
      <c r="O31">
        <f t="shared" si="2"/>
        <v>6.4549213226780698E-3</v>
      </c>
      <c r="P31">
        <f t="shared" si="2"/>
        <v>6.2710770406962015E-3</v>
      </c>
      <c r="Q31">
        <f t="shared" si="7"/>
        <v>5.7323413890108576E-3</v>
      </c>
      <c r="R31">
        <f t="shared" si="8"/>
        <v>6.3288688678528348E-4</v>
      </c>
    </row>
    <row r="32" spans="1:18" x14ac:dyDescent="0.2">
      <c r="A32" t="s">
        <v>80</v>
      </c>
      <c r="B32">
        <v>169</v>
      </c>
      <c r="C32">
        <v>45</v>
      </c>
      <c r="D32">
        <v>61</v>
      </c>
      <c r="F32" t="s">
        <v>199</v>
      </c>
      <c r="G32">
        <f t="shared" si="9"/>
        <v>3589</v>
      </c>
      <c r="H32">
        <f t="shared" si="10"/>
        <v>3281</v>
      </c>
      <c r="I32">
        <f t="shared" si="11"/>
        <v>3278</v>
      </c>
      <c r="K32" t="s">
        <v>199</v>
      </c>
      <c r="L32">
        <v>2</v>
      </c>
      <c r="M32">
        <f t="shared" si="1"/>
        <v>2.8571428571428571E-2</v>
      </c>
      <c r="N32">
        <f t="shared" si="2"/>
        <v>2.8669843861585925E-3</v>
      </c>
      <c r="O32">
        <f t="shared" si="2"/>
        <v>3.0985511133440743E-3</v>
      </c>
      <c r="P32">
        <f t="shared" si="2"/>
        <v>2.9345596772879586E-3</v>
      </c>
      <c r="Q32">
        <f t="shared" si="7"/>
        <v>2.9666983922635418E-3</v>
      </c>
      <c r="R32">
        <f t="shared" si="8"/>
        <v>6.8751872786759253E-5</v>
      </c>
    </row>
    <row r="33" spans="1:18" x14ac:dyDescent="0.2">
      <c r="A33" t="s">
        <v>81</v>
      </c>
      <c r="B33">
        <v>5597</v>
      </c>
      <c r="C33">
        <v>6835</v>
      </c>
      <c r="D33">
        <v>7005</v>
      </c>
      <c r="F33" s="5" t="s">
        <v>82</v>
      </c>
      <c r="G33" s="5">
        <v>0</v>
      </c>
      <c r="H33" s="5">
        <f t="shared" si="10"/>
        <v>1</v>
      </c>
      <c r="I33" s="5">
        <v>0</v>
      </c>
      <c r="K33" s="5" t="s">
        <v>82</v>
      </c>
      <c r="L33" s="5">
        <v>0</v>
      </c>
      <c r="M33" s="5">
        <f t="shared" si="1"/>
        <v>0</v>
      </c>
      <c r="N33" s="5">
        <f t="shared" si="2"/>
        <v>0</v>
      </c>
      <c r="O33" s="5">
        <f t="shared" si="2"/>
        <v>9.4439229300337522E-7</v>
      </c>
      <c r="P33" s="5">
        <f t="shared" si="2"/>
        <v>0</v>
      </c>
      <c r="Q33" s="5">
        <f t="shared" si="7"/>
        <v>3.1479743100112506E-7</v>
      </c>
      <c r="R33" s="5">
        <f t="shared" si="8"/>
        <v>3.1479743100112511E-7</v>
      </c>
    </row>
    <row r="34" spans="1:18" x14ac:dyDescent="0.2">
      <c r="A34" t="s">
        <v>199</v>
      </c>
      <c r="B34">
        <v>3589</v>
      </c>
      <c r="C34">
        <v>3281</v>
      </c>
      <c r="D34">
        <v>3278</v>
      </c>
      <c r="F34" t="s">
        <v>200</v>
      </c>
      <c r="G34">
        <f t="shared" ref="G34:G43" si="12">B36</f>
        <v>15041</v>
      </c>
      <c r="H34">
        <f t="shared" si="10"/>
        <v>13599</v>
      </c>
      <c r="I34">
        <f t="shared" ref="I34:I43" si="13">D36</f>
        <v>12385</v>
      </c>
      <c r="K34" t="s">
        <v>200</v>
      </c>
      <c r="L34">
        <v>1</v>
      </c>
      <c r="M34">
        <f t="shared" si="1"/>
        <v>1.4285714285714285E-2</v>
      </c>
      <c r="N34">
        <f t="shared" si="2"/>
        <v>1.2015132948512508E-2</v>
      </c>
      <c r="O34">
        <f t="shared" si="2"/>
        <v>1.28427907925529E-2</v>
      </c>
      <c r="P34">
        <f t="shared" si="2"/>
        <v>1.108740744454282E-2</v>
      </c>
      <c r="Q34">
        <f t="shared" si="7"/>
        <v>1.198177706186941E-2</v>
      </c>
      <c r="R34">
        <f t="shared" si="8"/>
        <v>5.0700990654295246E-4</v>
      </c>
    </row>
    <row r="35" spans="1:18" x14ac:dyDescent="0.2">
      <c r="A35" s="5" t="s">
        <v>82</v>
      </c>
      <c r="B35" s="5">
        <v>0</v>
      </c>
      <c r="C35" s="5">
        <v>1</v>
      </c>
      <c r="D35" s="5">
        <v>0</v>
      </c>
      <c r="F35" t="s">
        <v>83</v>
      </c>
      <c r="G35">
        <f t="shared" si="12"/>
        <v>9907</v>
      </c>
      <c r="H35">
        <f t="shared" si="10"/>
        <v>5867</v>
      </c>
      <c r="I35">
        <f t="shared" si="13"/>
        <v>6697</v>
      </c>
      <c r="K35" t="s">
        <v>83</v>
      </c>
      <c r="L35">
        <v>1</v>
      </c>
      <c r="M35">
        <f t="shared" si="1"/>
        <v>1.4285714285714285E-2</v>
      </c>
      <c r="N35">
        <f t="shared" si="2"/>
        <v>7.9139633083513995E-3</v>
      </c>
      <c r="O35">
        <f t="shared" si="2"/>
        <v>5.5407495830508023E-3</v>
      </c>
      <c r="P35">
        <f t="shared" si="2"/>
        <v>5.9953466012194808E-3</v>
      </c>
      <c r="Q35">
        <f t="shared" si="7"/>
        <v>6.4833531642072284E-3</v>
      </c>
      <c r="R35">
        <f t="shared" si="8"/>
        <v>7.2724334547846271E-4</v>
      </c>
    </row>
    <row r="36" spans="1:18" x14ac:dyDescent="0.2">
      <c r="A36" t="s">
        <v>200</v>
      </c>
      <c r="B36">
        <v>15041</v>
      </c>
      <c r="C36">
        <v>13599</v>
      </c>
      <c r="D36">
        <v>12385</v>
      </c>
      <c r="F36" s="6" t="s">
        <v>201</v>
      </c>
      <c r="G36" s="6">
        <f t="shared" si="12"/>
        <v>11339</v>
      </c>
      <c r="H36" s="6">
        <f t="shared" si="10"/>
        <v>9079</v>
      </c>
      <c r="I36" s="6">
        <f t="shared" si="13"/>
        <v>13073</v>
      </c>
      <c r="K36" s="6" t="s">
        <v>201</v>
      </c>
      <c r="L36" s="6">
        <v>2</v>
      </c>
      <c r="M36" s="6">
        <f t="shared" si="1"/>
        <v>2.8571428571428571E-2</v>
      </c>
      <c r="N36" s="6">
        <f t="shared" si="2"/>
        <v>9.0578812913492002E-3</v>
      </c>
      <c r="O36" s="6">
        <f t="shared" si="2"/>
        <v>8.5741376281776444E-3</v>
      </c>
      <c r="P36" s="6">
        <f t="shared" si="2"/>
        <v>1.1703324789867443E-2</v>
      </c>
      <c r="Q36" s="6">
        <f t="shared" si="7"/>
        <v>9.7784479031314282E-3</v>
      </c>
      <c r="R36" s="6">
        <f t="shared" si="8"/>
        <v>9.7251653880239244E-4</v>
      </c>
    </row>
    <row r="37" spans="1:18" x14ac:dyDescent="0.2">
      <c r="A37" t="s">
        <v>83</v>
      </c>
      <c r="B37">
        <v>9907</v>
      </c>
      <c r="C37">
        <v>5867</v>
      </c>
      <c r="D37">
        <v>6697</v>
      </c>
      <c r="F37" t="s">
        <v>206</v>
      </c>
      <c r="G37">
        <f t="shared" si="12"/>
        <v>404</v>
      </c>
      <c r="H37">
        <f t="shared" si="10"/>
        <v>311</v>
      </c>
      <c r="I37">
        <f t="shared" si="13"/>
        <v>440</v>
      </c>
      <c r="K37" t="s">
        <v>206</v>
      </c>
      <c r="L37">
        <v>1</v>
      </c>
      <c r="M37">
        <f t="shared" si="1"/>
        <v>1.4285714285714285E-2</v>
      </c>
      <c r="N37">
        <f t="shared" si="2"/>
        <v>3.2272546447703295E-4</v>
      </c>
      <c r="O37">
        <f t="shared" si="2"/>
        <v>2.9370600312404971E-4</v>
      </c>
      <c r="P37">
        <f t="shared" si="2"/>
        <v>3.9390062782388704E-4</v>
      </c>
      <c r="Q37">
        <f t="shared" si="7"/>
        <v>3.3677736514165657E-4</v>
      </c>
      <c r="R37">
        <f t="shared" si="8"/>
        <v>2.9764815016512654E-5</v>
      </c>
    </row>
    <row r="38" spans="1:18" x14ac:dyDescent="0.2">
      <c r="A38" s="6" t="s">
        <v>201</v>
      </c>
      <c r="B38" s="6">
        <v>11339</v>
      </c>
      <c r="C38" s="6">
        <v>9079</v>
      </c>
      <c r="D38" s="6">
        <v>13073</v>
      </c>
      <c r="F38" t="s">
        <v>207</v>
      </c>
      <c r="G38">
        <f t="shared" si="12"/>
        <v>5240</v>
      </c>
      <c r="H38">
        <f t="shared" si="10"/>
        <v>1089</v>
      </c>
      <c r="I38">
        <f t="shared" si="13"/>
        <v>1734</v>
      </c>
      <c r="K38" t="s">
        <v>207</v>
      </c>
      <c r="L38">
        <v>1</v>
      </c>
      <c r="M38">
        <f t="shared" si="1"/>
        <v>1.4285714285714285E-2</v>
      </c>
      <c r="N38">
        <f t="shared" si="2"/>
        <v>4.1858451333159725E-3</v>
      </c>
      <c r="O38">
        <f t="shared" si="2"/>
        <v>1.0284432070806757E-3</v>
      </c>
      <c r="P38">
        <f t="shared" si="2"/>
        <v>1.5523265651059548E-3</v>
      </c>
      <c r="Q38">
        <f t="shared" si="7"/>
        <v>2.2555383018342009E-3</v>
      </c>
      <c r="R38">
        <f t="shared" si="8"/>
        <v>9.769300198330241E-4</v>
      </c>
    </row>
    <row r="39" spans="1:18" x14ac:dyDescent="0.2">
      <c r="A39" t="s">
        <v>206</v>
      </c>
      <c r="B39">
        <v>404</v>
      </c>
      <c r="C39">
        <v>311</v>
      </c>
      <c r="D39">
        <v>440</v>
      </c>
      <c r="F39" t="s">
        <v>208</v>
      </c>
      <c r="G39">
        <f t="shared" si="12"/>
        <v>26607</v>
      </c>
      <c r="H39">
        <f t="shared" si="10"/>
        <v>8461</v>
      </c>
      <c r="I39">
        <f t="shared" si="13"/>
        <v>11164</v>
      </c>
      <c r="K39" t="s">
        <v>208</v>
      </c>
      <c r="L39">
        <v>1</v>
      </c>
      <c r="M39">
        <f t="shared" si="1"/>
        <v>1.4285714285714285E-2</v>
      </c>
      <c r="N39">
        <f t="shared" si="2"/>
        <v>2.1254347607278259E-2</v>
      </c>
      <c r="O39">
        <f t="shared" si="2"/>
        <v>7.9905031911015577E-3</v>
      </c>
      <c r="P39">
        <f t="shared" si="2"/>
        <v>9.9943332023315328E-3</v>
      </c>
      <c r="Q39">
        <f t="shared" si="7"/>
        <v>1.3079728000237116E-2</v>
      </c>
      <c r="R39">
        <f t="shared" si="8"/>
        <v>4.1280398079614252E-3</v>
      </c>
    </row>
    <row r="40" spans="1:18" x14ac:dyDescent="0.2">
      <c r="A40" t="s">
        <v>207</v>
      </c>
      <c r="B40">
        <v>5240</v>
      </c>
      <c r="C40">
        <v>1089</v>
      </c>
      <c r="D40">
        <v>1734</v>
      </c>
      <c r="F40" t="s">
        <v>84</v>
      </c>
      <c r="G40">
        <f t="shared" si="12"/>
        <v>52828</v>
      </c>
      <c r="H40">
        <f t="shared" si="10"/>
        <v>55452</v>
      </c>
      <c r="I40">
        <f t="shared" si="13"/>
        <v>49130</v>
      </c>
      <c r="K40" t="s">
        <v>84</v>
      </c>
      <c r="L40">
        <v>1</v>
      </c>
      <c r="M40">
        <f t="shared" si="1"/>
        <v>1.4285714285714285E-2</v>
      </c>
      <c r="N40">
        <f t="shared" si="2"/>
        <v>4.2200348607407664E-2</v>
      </c>
      <c r="O40">
        <f t="shared" si="2"/>
        <v>5.2368441431623163E-2</v>
      </c>
      <c r="P40">
        <f t="shared" si="2"/>
        <v>4.3982586011335388E-2</v>
      </c>
      <c r="Q40">
        <f t="shared" si="7"/>
        <v>4.6183792016788738E-2</v>
      </c>
      <c r="R40">
        <f t="shared" si="8"/>
        <v>3.1348316716797091E-3</v>
      </c>
    </row>
    <row r="41" spans="1:18" x14ac:dyDescent="0.2">
      <c r="A41" t="s">
        <v>208</v>
      </c>
      <c r="B41">
        <v>26607</v>
      </c>
      <c r="C41">
        <v>8461</v>
      </c>
      <c r="D41">
        <v>11164</v>
      </c>
      <c r="F41" t="s">
        <v>209</v>
      </c>
      <c r="G41">
        <f t="shared" si="12"/>
        <v>17401</v>
      </c>
      <c r="H41">
        <f t="shared" si="10"/>
        <v>9858</v>
      </c>
      <c r="I41">
        <f t="shared" si="13"/>
        <v>16575</v>
      </c>
      <c r="K41" t="s">
        <v>209</v>
      </c>
      <c r="L41">
        <v>1</v>
      </c>
      <c r="M41">
        <f t="shared" si="1"/>
        <v>1.4285714285714285E-2</v>
      </c>
      <c r="N41">
        <f t="shared" si="2"/>
        <v>1.3900360909318937E-2</v>
      </c>
      <c r="O41">
        <f t="shared" si="2"/>
        <v>9.3098192244272741E-3</v>
      </c>
      <c r="P41">
        <f t="shared" si="2"/>
        <v>1.4838415695865744E-2</v>
      </c>
      <c r="Q41">
        <f t="shared" si="7"/>
        <v>1.2682865276537317E-2</v>
      </c>
      <c r="R41">
        <f t="shared" si="8"/>
        <v>1.7081243561171816E-3</v>
      </c>
    </row>
    <row r="42" spans="1:18" x14ac:dyDescent="0.2">
      <c r="A42" t="s">
        <v>84</v>
      </c>
      <c r="B42">
        <v>52828</v>
      </c>
      <c r="C42">
        <v>55452</v>
      </c>
      <c r="D42">
        <v>49130</v>
      </c>
      <c r="F42" t="s">
        <v>85</v>
      </c>
      <c r="G42">
        <f t="shared" si="12"/>
        <v>35861</v>
      </c>
      <c r="H42">
        <f t="shared" si="10"/>
        <v>38761</v>
      </c>
      <c r="I42">
        <f t="shared" si="13"/>
        <v>38274</v>
      </c>
      <c r="K42" t="s">
        <v>85</v>
      </c>
      <c r="L42">
        <v>1</v>
      </c>
      <c r="M42">
        <f t="shared" si="1"/>
        <v>1.4285714285714285E-2</v>
      </c>
      <c r="N42">
        <f t="shared" si="2"/>
        <v>2.8646677924779405E-2</v>
      </c>
      <c r="O42">
        <f t="shared" si="2"/>
        <v>3.6605589669103829E-2</v>
      </c>
      <c r="P42">
        <f t="shared" si="2"/>
        <v>3.4263983248480574E-2</v>
      </c>
      <c r="Q42">
        <f t="shared" si="7"/>
        <v>3.3172083614121273E-2</v>
      </c>
      <c r="R42">
        <f t="shared" si="8"/>
        <v>2.3615145314763433E-3</v>
      </c>
    </row>
    <row r="43" spans="1:18" x14ac:dyDescent="0.2">
      <c r="A43" t="s">
        <v>209</v>
      </c>
      <c r="B43">
        <v>17401</v>
      </c>
      <c r="C43">
        <v>9858</v>
      </c>
      <c r="D43">
        <v>16575</v>
      </c>
      <c r="F43" t="s">
        <v>202</v>
      </c>
      <c r="G43">
        <f t="shared" si="12"/>
        <v>82055</v>
      </c>
      <c r="H43">
        <f t="shared" si="10"/>
        <v>53721</v>
      </c>
      <c r="I43">
        <f t="shared" si="13"/>
        <v>62541</v>
      </c>
      <c r="K43" t="s">
        <v>202</v>
      </c>
      <c r="L43">
        <v>3</v>
      </c>
      <c r="M43">
        <f t="shared" si="1"/>
        <v>4.2857142857142858E-2</v>
      </c>
      <c r="N43">
        <f t="shared" si="2"/>
        <v>6.5547618781343908E-2</v>
      </c>
      <c r="O43">
        <f t="shared" si="2"/>
        <v>5.073369837243432E-2</v>
      </c>
      <c r="P43">
        <f t="shared" si="2"/>
        <v>5.598849810166754E-2</v>
      </c>
      <c r="Q43">
        <f t="shared" si="7"/>
        <v>5.7423271751815254E-2</v>
      </c>
      <c r="R43">
        <f t="shared" si="8"/>
        <v>4.3361653966281334E-3</v>
      </c>
    </row>
    <row r="44" spans="1:18" x14ac:dyDescent="0.2">
      <c r="A44" t="s">
        <v>85</v>
      </c>
      <c r="B44">
        <v>35861</v>
      </c>
      <c r="C44">
        <v>38761</v>
      </c>
      <c r="D44">
        <v>38274</v>
      </c>
      <c r="G44">
        <f>SUM(G5:G43)</f>
        <v>1251838</v>
      </c>
      <c r="H44">
        <f>SUM(H5:H43)</f>
        <v>1058882</v>
      </c>
      <c r="I44">
        <f>SUM(I5:I43)</f>
        <v>1117033</v>
      </c>
      <c r="L44">
        <f t="shared" ref="L44:Q44" si="14">SUM(L5:L43)</f>
        <v>70</v>
      </c>
      <c r="M44">
        <f t="shared" si="14"/>
        <v>0.99999999999999933</v>
      </c>
      <c r="N44">
        <f t="shared" si="14"/>
        <v>1</v>
      </c>
      <c r="O44">
        <f t="shared" si="14"/>
        <v>1</v>
      </c>
      <c r="P44">
        <f t="shared" si="14"/>
        <v>0.99999999999999989</v>
      </c>
      <c r="Q44">
        <f t="shared" si="14"/>
        <v>1</v>
      </c>
    </row>
    <row r="45" spans="1:18" x14ac:dyDescent="0.2">
      <c r="A45" t="s">
        <v>202</v>
      </c>
      <c r="B45">
        <v>82055</v>
      </c>
      <c r="C45">
        <v>53721</v>
      </c>
      <c r="D45">
        <v>62541</v>
      </c>
    </row>
    <row r="46" spans="1:18" x14ac:dyDescent="0.2">
      <c r="A46" t="s">
        <v>86</v>
      </c>
      <c r="B46">
        <v>138944</v>
      </c>
      <c r="C46">
        <v>120854</v>
      </c>
      <c r="D46">
        <v>134369</v>
      </c>
    </row>
    <row r="47" spans="1:18" x14ac:dyDescent="0.2">
      <c r="A47" s="3" t="s">
        <v>87</v>
      </c>
      <c r="B47" s="3">
        <f>SUM(B5:B46)</f>
        <v>1390782</v>
      </c>
      <c r="C47" s="3">
        <f>SUM(C5:C45)</f>
        <v>1058882</v>
      </c>
      <c r="D47" s="3">
        <f>SUM(D5:D46)</f>
        <v>1251402</v>
      </c>
    </row>
    <row r="48" spans="1:18" x14ac:dyDescent="0.2">
      <c r="A48" t="s">
        <v>88</v>
      </c>
      <c r="B48">
        <f>SUM(B5:B46)</f>
        <v>1390782</v>
      </c>
      <c r="C48">
        <f>SUM(C5:C46)</f>
        <v>1179736</v>
      </c>
      <c r="D48">
        <f>SUM(D5:D46)</f>
        <v>1251402</v>
      </c>
    </row>
    <row r="49" spans="1:4" x14ac:dyDescent="0.2">
      <c r="A49" t="s">
        <v>89</v>
      </c>
      <c r="B49">
        <f>B47/B48</f>
        <v>1</v>
      </c>
      <c r="C49">
        <f>C47/C48</f>
        <v>0.89755843680281011</v>
      </c>
      <c r="D49">
        <f>D47/D48</f>
        <v>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8"/>
  <sheetViews>
    <sheetView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13" customWidth="1"/>
  </cols>
  <sheetData>
    <row r="1" spans="1:10" s="2" customFormat="1" x14ac:dyDescent="0.2">
      <c r="A1" s="2" t="s">
        <v>153</v>
      </c>
      <c r="B1" s="2" t="s">
        <v>155</v>
      </c>
      <c r="C1" s="2" t="s">
        <v>154</v>
      </c>
      <c r="D1" s="2" t="s">
        <v>156</v>
      </c>
      <c r="E1" s="2" t="s">
        <v>157</v>
      </c>
      <c r="F1" s="2" t="s">
        <v>59</v>
      </c>
      <c r="G1" s="2" t="s">
        <v>158</v>
      </c>
      <c r="H1" s="2" t="s">
        <v>159</v>
      </c>
      <c r="I1" s="2" t="s">
        <v>161</v>
      </c>
      <c r="J1" s="2" t="s">
        <v>160</v>
      </c>
    </row>
    <row r="2" spans="1:10" x14ac:dyDescent="0.2">
      <c r="A2" t="s">
        <v>1</v>
      </c>
      <c r="B2">
        <v>1</v>
      </c>
      <c r="C2">
        <v>1</v>
      </c>
      <c r="D2" s="4">
        <f>summary!H5</f>
        <v>850262</v>
      </c>
      <c r="E2" s="4">
        <f>summary!J5</f>
        <v>791053</v>
      </c>
      <c r="F2" s="4">
        <f>summary!K5</f>
        <v>59209</v>
      </c>
      <c r="G2">
        <v>15</v>
      </c>
      <c r="H2">
        <v>0</v>
      </c>
    </row>
    <row r="3" spans="1:10" x14ac:dyDescent="0.2">
      <c r="B3">
        <v>2</v>
      </c>
      <c r="C3">
        <v>10</v>
      </c>
      <c r="D3" s="4">
        <f>summary!H14</f>
        <v>1264603</v>
      </c>
      <c r="E3" s="4">
        <f>summary!J14</f>
        <v>1149738</v>
      </c>
      <c r="F3" s="4">
        <f>summary!K14</f>
        <v>114824</v>
      </c>
    </row>
    <row r="4" spans="1:10" x14ac:dyDescent="0.2">
      <c r="B4">
        <v>3</v>
      </c>
      <c r="C4">
        <v>19</v>
      </c>
      <c r="D4" s="4">
        <f>summary!H23</f>
        <v>1529019</v>
      </c>
      <c r="E4" s="4">
        <f>summary!J23</f>
        <v>1321608</v>
      </c>
      <c r="F4" s="4">
        <f>summary!K23</f>
        <v>207411</v>
      </c>
    </row>
    <row r="5" spans="1:10" x14ac:dyDescent="0.2">
      <c r="A5" t="s">
        <v>170</v>
      </c>
      <c r="B5">
        <v>1</v>
      </c>
      <c r="C5">
        <v>9</v>
      </c>
      <c r="D5" s="4">
        <f>summary!H13</f>
        <v>1095972</v>
      </c>
      <c r="E5" s="4">
        <f>summary!J13</f>
        <v>977778</v>
      </c>
      <c r="F5" s="4">
        <f>summary!K13</f>
        <v>118194</v>
      </c>
      <c r="G5">
        <v>22</v>
      </c>
      <c r="H5">
        <v>7</v>
      </c>
      <c r="I5" t="s">
        <v>219</v>
      </c>
      <c r="J5" t="s">
        <v>220</v>
      </c>
    </row>
    <row r="6" spans="1:10" x14ac:dyDescent="0.2">
      <c r="B6">
        <v>2</v>
      </c>
      <c r="C6">
        <v>18</v>
      </c>
      <c r="D6" s="4">
        <f>summary!H22</f>
        <v>1533319</v>
      </c>
      <c r="E6" s="4">
        <f>summary!J22</f>
        <v>1376981</v>
      </c>
      <c r="F6" s="4">
        <f>summary!K22</f>
        <v>156338</v>
      </c>
    </row>
    <row r="7" spans="1:10" x14ac:dyDescent="0.2">
      <c r="B7">
        <v>3</v>
      </c>
      <c r="C7">
        <v>27</v>
      </c>
      <c r="D7" s="4">
        <f>summary!H31</f>
        <v>1459175</v>
      </c>
      <c r="E7" s="4">
        <f>summary!J31</f>
        <v>1265836</v>
      </c>
      <c r="F7" s="4">
        <f>summary!K31</f>
        <v>193339</v>
      </c>
    </row>
    <row r="8" spans="1:10" x14ac:dyDescent="0.2">
      <c r="A8" t="s">
        <v>182</v>
      </c>
      <c r="B8">
        <v>1</v>
      </c>
      <c r="C8">
        <v>2</v>
      </c>
      <c r="D8" s="4">
        <f>summary!H6</f>
        <v>1826357</v>
      </c>
      <c r="E8" s="4">
        <f>summary!J6</f>
        <v>1640300</v>
      </c>
      <c r="F8" s="4">
        <f>summary!K6</f>
        <v>186057</v>
      </c>
      <c r="G8">
        <v>25</v>
      </c>
      <c r="H8">
        <v>11</v>
      </c>
      <c r="I8" t="s">
        <v>221</v>
      </c>
      <c r="J8" t="s">
        <v>222</v>
      </c>
    </row>
    <row r="9" spans="1:10" x14ac:dyDescent="0.2">
      <c r="B9">
        <v>2</v>
      </c>
      <c r="C9">
        <v>11</v>
      </c>
      <c r="D9" s="4">
        <f>summary!H15</f>
        <v>828904</v>
      </c>
      <c r="E9" s="4">
        <f>summary!J15</f>
        <v>750790</v>
      </c>
      <c r="F9" s="4">
        <f>summary!K15</f>
        <v>78114</v>
      </c>
    </row>
    <row r="10" spans="1:10" x14ac:dyDescent="0.2">
      <c r="B10">
        <v>3</v>
      </c>
      <c r="C10">
        <v>20</v>
      </c>
      <c r="D10" s="4">
        <f>summary!H24</f>
        <v>1439822</v>
      </c>
      <c r="E10" s="4">
        <f>summary!J24</f>
        <v>1270317</v>
      </c>
      <c r="F10" s="4">
        <f>summary!K24</f>
        <v>169505</v>
      </c>
    </row>
    <row r="11" spans="1:10" x14ac:dyDescent="0.2">
      <c r="A11" t="s">
        <v>183</v>
      </c>
      <c r="B11">
        <v>1</v>
      </c>
      <c r="C11">
        <v>3</v>
      </c>
      <c r="D11" s="4">
        <f>summary!H7</f>
        <v>831225</v>
      </c>
      <c r="E11" s="4">
        <f>summary!J7</f>
        <v>726427</v>
      </c>
      <c r="F11" s="4">
        <f>summary!K7</f>
        <v>104798</v>
      </c>
      <c r="G11">
        <v>4</v>
      </c>
      <c r="H11">
        <v>0</v>
      </c>
    </row>
    <row r="12" spans="1:10" x14ac:dyDescent="0.2">
      <c r="B12">
        <v>2</v>
      </c>
      <c r="C12">
        <v>12</v>
      </c>
      <c r="D12" s="4">
        <f>summary!H16</f>
        <v>1144328</v>
      </c>
      <c r="E12" s="4">
        <f>summary!J16</f>
        <v>1037144</v>
      </c>
      <c r="F12" s="4">
        <f>summary!K16</f>
        <v>107184</v>
      </c>
    </row>
    <row r="13" spans="1:10" x14ac:dyDescent="0.2">
      <c r="B13">
        <v>3</v>
      </c>
      <c r="C13">
        <v>21</v>
      </c>
      <c r="D13" s="4">
        <f>summary!H25</f>
        <v>834469</v>
      </c>
      <c r="E13" s="4">
        <f>summary!J25</f>
        <v>738139</v>
      </c>
      <c r="F13" s="4">
        <f>summary!K25</f>
        <v>96240</v>
      </c>
    </row>
    <row r="14" spans="1:10" x14ac:dyDescent="0.2">
      <c r="A14" t="s">
        <v>165</v>
      </c>
      <c r="B14">
        <v>1</v>
      </c>
      <c r="C14">
        <v>4</v>
      </c>
      <c r="D14" s="4">
        <f>summary!H8</f>
        <v>1080226</v>
      </c>
      <c r="E14" s="4">
        <f>summary!J8</f>
        <v>971928</v>
      </c>
      <c r="F14" s="4">
        <f>summary!K8</f>
        <v>108298</v>
      </c>
      <c r="G14">
        <v>17</v>
      </c>
      <c r="H14">
        <v>3</v>
      </c>
      <c r="I14" t="s">
        <v>223</v>
      </c>
      <c r="J14" t="s">
        <v>227</v>
      </c>
    </row>
    <row r="15" spans="1:10" x14ac:dyDescent="0.2">
      <c r="B15">
        <v>2</v>
      </c>
      <c r="C15">
        <v>13</v>
      </c>
      <c r="D15" s="4">
        <f>summary!H17</f>
        <v>746121</v>
      </c>
      <c r="E15" s="4">
        <f>summary!J17</f>
        <v>658925</v>
      </c>
      <c r="F15" s="4">
        <f>summary!K17</f>
        <v>87196</v>
      </c>
    </row>
    <row r="16" spans="1:10" x14ac:dyDescent="0.2">
      <c r="B16">
        <v>3</v>
      </c>
      <c r="C16">
        <v>22</v>
      </c>
      <c r="D16" s="4">
        <f>summary!H26</f>
        <v>1514294</v>
      </c>
      <c r="E16" s="4">
        <f>summary!J26</f>
        <v>1354229</v>
      </c>
      <c r="F16" s="4">
        <f>summary!K26</f>
        <v>160065</v>
      </c>
    </row>
    <row r="17" spans="1:10" x14ac:dyDescent="0.2">
      <c r="A17" t="s">
        <v>166</v>
      </c>
      <c r="B17">
        <v>1</v>
      </c>
      <c r="C17">
        <v>5</v>
      </c>
      <c r="D17" s="4">
        <f>summary!H9</f>
        <v>1245605</v>
      </c>
      <c r="E17" s="4">
        <f>summary!J9</f>
        <v>1122777</v>
      </c>
      <c r="F17" s="4">
        <f>summary!K9</f>
        <v>122828</v>
      </c>
      <c r="G17">
        <v>15</v>
      </c>
      <c r="H17">
        <v>5</v>
      </c>
      <c r="I17" t="s">
        <v>164</v>
      </c>
      <c r="J17" t="s">
        <v>163</v>
      </c>
    </row>
    <row r="18" spans="1:10" x14ac:dyDescent="0.2">
      <c r="B18">
        <v>2</v>
      </c>
      <c r="C18">
        <v>14</v>
      </c>
      <c r="D18" s="4">
        <f>summary!H18</f>
        <v>660372</v>
      </c>
      <c r="E18" s="4">
        <f>summary!J18</f>
        <v>596282</v>
      </c>
      <c r="F18" s="4">
        <f>summary!K18</f>
        <v>64090</v>
      </c>
    </row>
    <row r="19" spans="1:10" x14ac:dyDescent="0.2">
      <c r="B19">
        <v>3</v>
      </c>
      <c r="C19">
        <v>23</v>
      </c>
      <c r="D19" s="4">
        <f>summary!H27</f>
        <v>1548468</v>
      </c>
      <c r="E19" s="4">
        <f>summary!J27</f>
        <v>1380447</v>
      </c>
      <c r="F19" s="4">
        <f>summary!K27</f>
        <v>168021</v>
      </c>
    </row>
    <row r="20" spans="1:10" x14ac:dyDescent="0.2">
      <c r="A20" t="s">
        <v>167</v>
      </c>
      <c r="B20">
        <v>1</v>
      </c>
      <c r="C20">
        <v>6</v>
      </c>
      <c r="D20" s="4">
        <f>summary!H10</f>
        <v>987315</v>
      </c>
      <c r="E20" s="4">
        <f>summary!J10</f>
        <v>862943</v>
      </c>
      <c r="F20" s="4">
        <f>summary!K10</f>
        <v>124372</v>
      </c>
      <c r="G20">
        <v>19</v>
      </c>
      <c r="H20">
        <v>4</v>
      </c>
      <c r="I20" t="s">
        <v>224</v>
      </c>
      <c r="J20" t="s">
        <v>228</v>
      </c>
    </row>
    <row r="21" spans="1:10" x14ac:dyDescent="0.2">
      <c r="B21">
        <v>2</v>
      </c>
      <c r="C21">
        <v>15</v>
      </c>
      <c r="D21" s="4">
        <f>summary!H19</f>
        <v>636995</v>
      </c>
      <c r="E21" s="4">
        <f>summary!J19</f>
        <v>571607</v>
      </c>
      <c r="F21" s="4">
        <f>summary!K19</f>
        <v>65338</v>
      </c>
    </row>
    <row r="22" spans="1:10" x14ac:dyDescent="0.2">
      <c r="B22">
        <v>3</v>
      </c>
      <c r="C22">
        <v>24</v>
      </c>
      <c r="D22" s="4">
        <f>summary!H28</f>
        <v>1223694</v>
      </c>
      <c r="E22" s="4">
        <f>summary!J28</f>
        <v>1080230</v>
      </c>
      <c r="F22" s="4">
        <f>summary!K28</f>
        <v>143464</v>
      </c>
    </row>
    <row r="23" spans="1:10" x14ac:dyDescent="0.2">
      <c r="A23" t="s">
        <v>168</v>
      </c>
      <c r="B23">
        <v>1</v>
      </c>
      <c r="C23">
        <v>7</v>
      </c>
      <c r="D23" s="4">
        <f>summary!H11</f>
        <v>1169400</v>
      </c>
      <c r="E23" s="4">
        <f>summary!J11</f>
        <v>1053797</v>
      </c>
      <c r="F23" s="4">
        <f>summary!K11</f>
        <v>115603</v>
      </c>
      <c r="G23">
        <v>15</v>
      </c>
      <c r="H23">
        <v>4</v>
      </c>
      <c r="I23" t="s">
        <v>225</v>
      </c>
      <c r="J23" t="s">
        <v>162</v>
      </c>
    </row>
    <row r="24" spans="1:10" x14ac:dyDescent="0.2">
      <c r="B24">
        <v>2</v>
      </c>
      <c r="C24">
        <v>16</v>
      </c>
      <c r="D24" s="4">
        <f>summary!H20</f>
        <v>1468878</v>
      </c>
      <c r="E24" s="4">
        <f>summary!J20</f>
        <v>1327201</v>
      </c>
      <c r="F24" s="4">
        <f>summary!K20</f>
        <v>141677</v>
      </c>
    </row>
    <row r="25" spans="1:10" x14ac:dyDescent="0.2">
      <c r="B25">
        <v>3</v>
      </c>
      <c r="C25">
        <v>25</v>
      </c>
      <c r="D25" s="4">
        <f>summary!H29</f>
        <v>1045368</v>
      </c>
      <c r="E25" s="4">
        <f>summary!J29</f>
        <v>916009</v>
      </c>
      <c r="F25" s="4">
        <f>summary!K29</f>
        <v>129359</v>
      </c>
    </row>
    <row r="26" spans="1:10" x14ac:dyDescent="0.2">
      <c r="A26" t="s">
        <v>169</v>
      </c>
      <c r="B26">
        <v>1</v>
      </c>
      <c r="C26">
        <v>8</v>
      </c>
      <c r="D26" s="4">
        <f>summary!H12</f>
        <v>1390782</v>
      </c>
      <c r="E26" s="4">
        <f>summary!J12</f>
        <v>1251838</v>
      </c>
      <c r="F26" s="4">
        <f>summary!K12</f>
        <v>138944</v>
      </c>
      <c r="G26">
        <v>23</v>
      </c>
      <c r="H26">
        <v>6</v>
      </c>
      <c r="I26" t="s">
        <v>226</v>
      </c>
      <c r="J26" t="s">
        <v>229</v>
      </c>
    </row>
    <row r="27" spans="1:10" x14ac:dyDescent="0.2">
      <c r="B27">
        <v>2</v>
      </c>
      <c r="C27">
        <v>17</v>
      </c>
      <c r="D27" s="4">
        <f>summary!H21</f>
        <v>1179736</v>
      </c>
      <c r="E27" s="4">
        <f>summary!J21</f>
        <v>1058882</v>
      </c>
      <c r="F27" s="4">
        <f>summary!K21</f>
        <v>120854</v>
      </c>
    </row>
    <row r="28" spans="1:10" x14ac:dyDescent="0.2">
      <c r="B28">
        <v>3</v>
      </c>
      <c r="C28">
        <v>26</v>
      </c>
      <c r="D28" s="4">
        <f>summary!H30</f>
        <v>1251402</v>
      </c>
      <c r="E28" s="4">
        <f>summary!J30</f>
        <v>1117033</v>
      </c>
      <c r="F28" s="4">
        <f>summary!K30</f>
        <v>134369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1" width="13.5" customWidth="1"/>
  </cols>
  <sheetData>
    <row r="1" spans="1:18" x14ac:dyDescent="0.2">
      <c r="A1" t="s">
        <v>176</v>
      </c>
    </row>
    <row r="2" spans="1:18" x14ac:dyDescent="0.2">
      <c r="A2" t="s">
        <v>213</v>
      </c>
    </row>
    <row r="3" spans="1:18" x14ac:dyDescent="0.2">
      <c r="B3" s="2" t="s">
        <v>60</v>
      </c>
      <c r="F3" s="2"/>
      <c r="G3" s="2" t="s">
        <v>60</v>
      </c>
      <c r="M3" s="2" t="s">
        <v>61</v>
      </c>
      <c r="N3" s="2"/>
    </row>
    <row r="4" spans="1:18" x14ac:dyDescent="0.2">
      <c r="A4" s="2" t="s">
        <v>62</v>
      </c>
      <c r="B4" t="s">
        <v>68</v>
      </c>
      <c r="C4" t="s">
        <v>69</v>
      </c>
      <c r="D4" t="s">
        <v>70</v>
      </c>
      <c r="F4" s="2" t="s">
        <v>63</v>
      </c>
      <c r="G4" t="s">
        <v>68</v>
      </c>
      <c r="H4" t="s">
        <v>69</v>
      </c>
      <c r="I4" t="s">
        <v>70</v>
      </c>
      <c r="K4" s="2" t="s">
        <v>63</v>
      </c>
      <c r="L4" s="2" t="s">
        <v>64</v>
      </c>
      <c r="M4" t="s">
        <v>65</v>
      </c>
      <c r="N4" t="s">
        <v>68</v>
      </c>
      <c r="O4" t="s">
        <v>69</v>
      </c>
      <c r="P4" t="s">
        <v>70</v>
      </c>
      <c r="Q4" s="2" t="s">
        <v>66</v>
      </c>
      <c r="R4" s="2" t="s">
        <v>67</v>
      </c>
    </row>
    <row r="5" spans="1:18" x14ac:dyDescent="0.2">
      <c r="A5" t="s">
        <v>71</v>
      </c>
      <c r="B5">
        <v>55533</v>
      </c>
      <c r="C5">
        <v>75165</v>
      </c>
      <c r="D5">
        <v>88630</v>
      </c>
      <c r="F5" t="s">
        <v>71</v>
      </c>
      <c r="G5">
        <f t="shared" ref="G5:I10" si="0">B5</f>
        <v>55533</v>
      </c>
      <c r="H5">
        <f t="shared" si="0"/>
        <v>75165</v>
      </c>
      <c r="I5">
        <f t="shared" si="0"/>
        <v>88630</v>
      </c>
      <c r="K5" t="s">
        <v>71</v>
      </c>
      <c r="L5">
        <v>2</v>
      </c>
      <c r="M5">
        <f t="shared" ref="M5:M43" si="1">L5/L$44</f>
        <v>3.0303030303030304E-2</v>
      </c>
      <c r="N5">
        <f t="shared" ref="N5:N43" si="2">G5/G$44</f>
        <v>7.020500321107645E-2</v>
      </c>
      <c r="O5">
        <f t="shared" ref="O5:O43" si="3">H5/H$44</f>
        <v>6.5375763869681608E-2</v>
      </c>
      <c r="P5">
        <f t="shared" ref="P5:P43" si="4">I5/I$44</f>
        <v>6.706432591007494E-2</v>
      </c>
      <c r="Q5">
        <f t="shared" ref="Q5:Q21" si="5">AVERAGE(N5:P5)</f>
        <v>6.7548364330277666E-2</v>
      </c>
      <c r="R5">
        <f t="shared" ref="R5:R21" si="6">STDEV(N5:P5)/SQRT(3)</f>
        <v>1.4149332196601112E-3</v>
      </c>
    </row>
    <row r="6" spans="1:18" x14ac:dyDescent="0.2">
      <c r="A6" t="s">
        <v>184</v>
      </c>
      <c r="B6">
        <v>94863</v>
      </c>
      <c r="C6">
        <v>139040</v>
      </c>
      <c r="D6">
        <v>160338</v>
      </c>
      <c r="F6" t="s">
        <v>184</v>
      </c>
      <c r="G6">
        <f t="shared" si="0"/>
        <v>94863</v>
      </c>
      <c r="H6">
        <f t="shared" si="0"/>
        <v>139040</v>
      </c>
      <c r="I6">
        <f t="shared" si="0"/>
        <v>160338</v>
      </c>
      <c r="K6" t="s">
        <v>184</v>
      </c>
      <c r="L6">
        <v>5</v>
      </c>
      <c r="M6">
        <f t="shared" si="1"/>
        <v>7.575757575757576E-2</v>
      </c>
      <c r="N6">
        <f t="shared" si="2"/>
        <v>0.11992611995772504</v>
      </c>
      <c r="O6">
        <f t="shared" si="3"/>
        <v>0.12093189926748529</v>
      </c>
      <c r="P6">
        <f t="shared" si="4"/>
        <v>0.1213241553398352</v>
      </c>
      <c r="Q6">
        <f t="shared" si="5"/>
        <v>0.12072739152168184</v>
      </c>
      <c r="R6">
        <f t="shared" si="6"/>
        <v>4.1633051612798672E-4</v>
      </c>
    </row>
    <row r="7" spans="1:18" x14ac:dyDescent="0.2">
      <c r="A7" t="s">
        <v>72</v>
      </c>
      <c r="B7">
        <v>40780</v>
      </c>
      <c r="C7">
        <v>88413</v>
      </c>
      <c r="D7">
        <v>84912</v>
      </c>
      <c r="F7" t="s">
        <v>72</v>
      </c>
      <c r="G7">
        <f t="shared" si="0"/>
        <v>40780</v>
      </c>
      <c r="H7">
        <f t="shared" si="0"/>
        <v>88413</v>
      </c>
      <c r="I7">
        <f t="shared" si="0"/>
        <v>84912</v>
      </c>
      <c r="K7" t="s">
        <v>72</v>
      </c>
      <c r="L7">
        <v>2</v>
      </c>
      <c r="M7">
        <f t="shared" si="1"/>
        <v>3.0303030303030304E-2</v>
      </c>
      <c r="N7">
        <f t="shared" si="2"/>
        <v>5.1554211566954736E-2</v>
      </c>
      <c r="O7">
        <f t="shared" si="3"/>
        <v>7.689838902428206E-2</v>
      </c>
      <c r="P7">
        <f t="shared" si="4"/>
        <v>6.4250999003455753E-2</v>
      </c>
      <c r="Q7">
        <f t="shared" si="5"/>
        <v>6.4234533198230859E-2</v>
      </c>
      <c r="R7">
        <f t="shared" si="6"/>
        <v>7.3162384708988192E-3</v>
      </c>
    </row>
    <row r="8" spans="1:18" x14ac:dyDescent="0.2">
      <c r="A8" t="s">
        <v>73</v>
      </c>
      <c r="B8">
        <v>4094</v>
      </c>
      <c r="C8">
        <v>8807</v>
      </c>
      <c r="D8">
        <v>8458</v>
      </c>
      <c r="F8" t="s">
        <v>73</v>
      </c>
      <c r="G8">
        <f t="shared" si="0"/>
        <v>4094</v>
      </c>
      <c r="H8">
        <f t="shared" si="0"/>
        <v>8807</v>
      </c>
      <c r="I8">
        <f t="shared" si="0"/>
        <v>8458</v>
      </c>
      <c r="K8" t="s">
        <v>73</v>
      </c>
      <c r="L8">
        <v>1</v>
      </c>
      <c r="M8">
        <f t="shared" si="1"/>
        <v>1.5151515151515152E-2</v>
      </c>
      <c r="N8">
        <f t="shared" si="2"/>
        <v>5.1756484098850588E-3</v>
      </c>
      <c r="O8">
        <f t="shared" si="3"/>
        <v>7.6600060187625354E-3</v>
      </c>
      <c r="P8">
        <f t="shared" si="4"/>
        <v>6.3999782076882977E-3</v>
      </c>
      <c r="Q8">
        <f t="shared" si="5"/>
        <v>6.4118775454452973E-3</v>
      </c>
      <c r="R8">
        <f t="shared" si="6"/>
        <v>7.1719694595839454E-4</v>
      </c>
    </row>
    <row r="9" spans="1:18" x14ac:dyDescent="0.2">
      <c r="A9" t="s">
        <v>185</v>
      </c>
      <c r="B9">
        <v>616</v>
      </c>
      <c r="C9">
        <v>1287</v>
      </c>
      <c r="D9">
        <v>1439</v>
      </c>
      <c r="F9" t="s">
        <v>185</v>
      </c>
      <c r="G9">
        <f t="shared" si="0"/>
        <v>616</v>
      </c>
      <c r="H9">
        <f t="shared" si="0"/>
        <v>1287</v>
      </c>
      <c r="I9">
        <f t="shared" si="0"/>
        <v>1439</v>
      </c>
      <c r="K9" t="s">
        <v>185</v>
      </c>
      <c r="L9">
        <v>1</v>
      </c>
      <c r="M9">
        <f t="shared" si="1"/>
        <v>1.5151515151515152E-2</v>
      </c>
      <c r="N9">
        <f t="shared" si="2"/>
        <v>7.7874924779902199E-4</v>
      </c>
      <c r="O9">
        <f t="shared" si="3"/>
        <v>1.1193854599917546E-3</v>
      </c>
      <c r="P9">
        <f t="shared" si="4"/>
        <v>1.0888589076452424E-3</v>
      </c>
      <c r="Q9">
        <f t="shared" si="5"/>
        <v>9.9566453847867316E-4</v>
      </c>
      <c r="R9">
        <f t="shared" si="6"/>
        <v>1.0881505731824558E-4</v>
      </c>
    </row>
    <row r="10" spans="1:18" x14ac:dyDescent="0.2">
      <c r="A10" t="s">
        <v>186</v>
      </c>
      <c r="B10">
        <v>1283</v>
      </c>
      <c r="C10">
        <v>1942</v>
      </c>
      <c r="D10">
        <v>2437</v>
      </c>
      <c r="F10" t="s">
        <v>186</v>
      </c>
      <c r="G10">
        <f t="shared" si="0"/>
        <v>1283</v>
      </c>
      <c r="H10">
        <f t="shared" si="0"/>
        <v>1942</v>
      </c>
      <c r="I10">
        <f t="shared" si="0"/>
        <v>2437</v>
      </c>
      <c r="K10" t="s">
        <v>186</v>
      </c>
      <c r="L10">
        <v>1</v>
      </c>
      <c r="M10">
        <f t="shared" si="1"/>
        <v>1.5151515151515152E-2</v>
      </c>
      <c r="N10">
        <f t="shared" si="2"/>
        <v>1.6219728651398462E-3</v>
      </c>
      <c r="O10">
        <f t="shared" si="3"/>
        <v>1.689080468767667E-3</v>
      </c>
      <c r="P10">
        <f t="shared" si="4"/>
        <v>1.8440230423429156E-3</v>
      </c>
      <c r="Q10">
        <f t="shared" si="5"/>
        <v>1.7183587920834764E-3</v>
      </c>
      <c r="R10">
        <f t="shared" si="6"/>
        <v>6.5750755283665565E-5</v>
      </c>
    </row>
    <row r="11" spans="1:18" x14ac:dyDescent="0.2">
      <c r="A11" t="s">
        <v>187</v>
      </c>
      <c r="B11">
        <v>13069</v>
      </c>
      <c r="C11">
        <v>17954</v>
      </c>
      <c r="D11">
        <v>19530</v>
      </c>
      <c r="F11" t="s">
        <v>210</v>
      </c>
      <c r="G11">
        <f>B11+B12</f>
        <v>15747</v>
      </c>
      <c r="H11">
        <f>C11+C12</f>
        <v>21776</v>
      </c>
      <c r="I11">
        <f>D11+D12</f>
        <v>23762</v>
      </c>
      <c r="K11" t="s">
        <v>210</v>
      </c>
      <c r="L11">
        <v>2</v>
      </c>
      <c r="M11">
        <f t="shared" si="1"/>
        <v>3.0303030303030304E-2</v>
      </c>
      <c r="N11">
        <f t="shared" si="2"/>
        <v>1.9907409748524674E-2</v>
      </c>
      <c r="O11">
        <f t="shared" si="3"/>
        <v>1.8939967192525602E-2</v>
      </c>
      <c r="P11">
        <f t="shared" si="4"/>
        <v>1.7980170509705524E-2</v>
      </c>
      <c r="Q11">
        <f t="shared" si="5"/>
        <v>1.8942515816918599E-2</v>
      </c>
      <c r="R11">
        <f t="shared" si="6"/>
        <v>5.5634750606845711E-4</v>
      </c>
    </row>
    <row r="12" spans="1:18" x14ac:dyDescent="0.2">
      <c r="A12" t="s">
        <v>188</v>
      </c>
      <c r="B12">
        <v>2678</v>
      </c>
      <c r="C12">
        <v>3822</v>
      </c>
      <c r="D12">
        <v>4232</v>
      </c>
      <c r="F12" t="s">
        <v>189</v>
      </c>
      <c r="G12">
        <f t="shared" ref="G12:I13" si="7">B13</f>
        <v>76016</v>
      </c>
      <c r="H12">
        <f t="shared" si="7"/>
        <v>103195</v>
      </c>
      <c r="I12">
        <f t="shared" si="7"/>
        <v>115562</v>
      </c>
      <c r="K12" t="s">
        <v>189</v>
      </c>
      <c r="L12">
        <v>4</v>
      </c>
      <c r="M12">
        <f t="shared" si="1"/>
        <v>6.0606060606060608E-2</v>
      </c>
      <c r="N12">
        <f t="shared" si="2"/>
        <v>9.6099679903718274E-2</v>
      </c>
      <c r="O12">
        <f t="shared" si="3"/>
        <v>8.9755231191801954E-2</v>
      </c>
      <c r="P12">
        <f t="shared" si="4"/>
        <v>8.7443164062056628E-2</v>
      </c>
      <c r="Q12">
        <f t="shared" si="5"/>
        <v>9.1099358385858961E-2</v>
      </c>
      <c r="R12">
        <f t="shared" si="6"/>
        <v>2.5877161787045229E-3</v>
      </c>
    </row>
    <row r="13" spans="1:18" x14ac:dyDescent="0.2">
      <c r="A13" t="s">
        <v>189</v>
      </c>
      <c r="B13">
        <v>76016</v>
      </c>
      <c r="C13">
        <v>103195</v>
      </c>
      <c r="D13">
        <v>115562</v>
      </c>
      <c r="F13" t="s">
        <v>114</v>
      </c>
      <c r="G13">
        <f t="shared" si="7"/>
        <v>13096</v>
      </c>
      <c r="H13">
        <f t="shared" si="7"/>
        <v>17339</v>
      </c>
      <c r="I13">
        <f t="shared" si="7"/>
        <v>21602</v>
      </c>
      <c r="K13" t="s">
        <v>114</v>
      </c>
      <c r="L13">
        <v>1</v>
      </c>
      <c r="M13">
        <f t="shared" si="1"/>
        <v>1.5151515151515152E-2</v>
      </c>
      <c r="N13">
        <f t="shared" si="2"/>
        <v>1.655600673567531E-2</v>
      </c>
      <c r="O13">
        <f t="shared" si="3"/>
        <v>1.5080827110176406E-2</v>
      </c>
      <c r="P13">
        <f t="shared" si="4"/>
        <v>1.6345747132003145E-2</v>
      </c>
      <c r="Q13">
        <f t="shared" si="5"/>
        <v>1.5994193659284953E-2</v>
      </c>
      <c r="R13">
        <f t="shared" si="6"/>
        <v>4.6069914803731989E-4</v>
      </c>
    </row>
    <row r="14" spans="1:18" x14ac:dyDescent="0.2">
      <c r="A14" t="s">
        <v>74</v>
      </c>
      <c r="B14">
        <v>13096</v>
      </c>
      <c r="C14">
        <v>17339</v>
      </c>
      <c r="D14">
        <v>21602</v>
      </c>
      <c r="F14" t="s">
        <v>211</v>
      </c>
      <c r="G14">
        <f>B15+B16</f>
        <v>2718</v>
      </c>
      <c r="H14">
        <f>C15+C16</f>
        <v>8237</v>
      </c>
      <c r="I14">
        <f>D15+D16</f>
        <v>8203</v>
      </c>
      <c r="K14" t="s">
        <v>211</v>
      </c>
      <c r="L14">
        <v>3</v>
      </c>
      <c r="M14">
        <f t="shared" si="1"/>
        <v>4.5454545454545456E-2</v>
      </c>
      <c r="N14">
        <f t="shared" si="2"/>
        <v>3.4361046355807496E-3</v>
      </c>
      <c r="O14">
        <f t="shared" si="3"/>
        <v>7.1642408966216655E-3</v>
      </c>
      <c r="P14">
        <f t="shared" si="4"/>
        <v>6.2070254478206553E-3</v>
      </c>
      <c r="Q14">
        <f t="shared" si="5"/>
        <v>5.6024569933410236E-3</v>
      </c>
      <c r="R14">
        <f t="shared" si="6"/>
        <v>1.1178666076260251E-3</v>
      </c>
    </row>
    <row r="15" spans="1:18" x14ac:dyDescent="0.2">
      <c r="A15" t="s">
        <v>203</v>
      </c>
      <c r="B15">
        <v>430</v>
      </c>
      <c r="C15">
        <v>1197</v>
      </c>
      <c r="D15">
        <v>1197</v>
      </c>
      <c r="F15" t="s">
        <v>190</v>
      </c>
      <c r="G15">
        <f>B17</f>
        <v>770</v>
      </c>
      <c r="H15">
        <f>C17</f>
        <v>1085</v>
      </c>
      <c r="I15">
        <f>D17</f>
        <v>1480</v>
      </c>
      <c r="K15" t="s">
        <v>190</v>
      </c>
      <c r="L15">
        <v>1</v>
      </c>
      <c r="M15">
        <f t="shared" si="1"/>
        <v>1.5151515151515152E-2</v>
      </c>
      <c r="N15">
        <f t="shared" si="2"/>
        <v>9.7343655974877754E-4</v>
      </c>
      <c r="O15">
        <f t="shared" si="3"/>
        <v>9.4369325881200764E-4</v>
      </c>
      <c r="P15">
        <f t="shared" si="4"/>
        <v>1.1198826847220004E-3</v>
      </c>
      <c r="Q15">
        <f t="shared" si="5"/>
        <v>1.0123375010942619E-3</v>
      </c>
      <c r="R15">
        <f t="shared" si="6"/>
        <v>5.4453775133278014E-5</v>
      </c>
    </row>
    <row r="16" spans="1:18" x14ac:dyDescent="0.2">
      <c r="A16" t="s">
        <v>204</v>
      </c>
      <c r="B16">
        <v>2288</v>
      </c>
      <c r="C16">
        <v>7040</v>
      </c>
      <c r="D16">
        <v>7006</v>
      </c>
      <c r="F16" t="s">
        <v>191</v>
      </c>
      <c r="G16">
        <f t="shared" ref="G16:I27" si="8">B18</f>
        <v>85</v>
      </c>
      <c r="H16">
        <f t="shared" si="8"/>
        <v>121</v>
      </c>
      <c r="I16">
        <f t="shared" si="8"/>
        <v>110</v>
      </c>
      <c r="K16" t="s">
        <v>191</v>
      </c>
      <c r="L16">
        <v>4</v>
      </c>
      <c r="M16">
        <f t="shared" si="1"/>
        <v>6.0606060606060608E-2</v>
      </c>
      <c r="N16">
        <f t="shared" si="2"/>
        <v>1.0745728256967024E-4</v>
      </c>
      <c r="O16">
        <f t="shared" si="3"/>
        <v>1.0524136803341283E-4</v>
      </c>
      <c r="P16">
        <f t="shared" si="4"/>
        <v>8.323452386447301E-5</v>
      </c>
      <c r="Q16">
        <f t="shared" si="5"/>
        <v>9.8644391489185362E-5</v>
      </c>
      <c r="R16">
        <f t="shared" si="6"/>
        <v>7.7314419626692252E-6</v>
      </c>
    </row>
    <row r="17" spans="1:18" x14ac:dyDescent="0.2">
      <c r="A17" t="s">
        <v>190</v>
      </c>
      <c r="B17">
        <v>770</v>
      </c>
      <c r="C17">
        <v>1085</v>
      </c>
      <c r="D17">
        <v>1480</v>
      </c>
      <c r="F17" t="s">
        <v>75</v>
      </c>
      <c r="G17">
        <f t="shared" si="8"/>
        <v>5449</v>
      </c>
      <c r="H17">
        <f t="shared" si="8"/>
        <v>6877</v>
      </c>
      <c r="I17">
        <f t="shared" si="8"/>
        <v>8300</v>
      </c>
      <c r="K17" t="s">
        <v>75</v>
      </c>
      <c r="L17">
        <v>1</v>
      </c>
      <c r="M17">
        <f t="shared" si="1"/>
        <v>1.5151515151515152E-2</v>
      </c>
      <c r="N17">
        <f t="shared" si="2"/>
        <v>6.8886439143780375E-3</v>
      </c>
      <c r="O17">
        <f t="shared" si="3"/>
        <v>5.9813627104609917E-3</v>
      </c>
      <c r="P17">
        <f t="shared" si="4"/>
        <v>6.2804231643193266E-3</v>
      </c>
      <c r="Q17">
        <f t="shared" si="5"/>
        <v>6.3834765963861192E-3</v>
      </c>
      <c r="R17">
        <f t="shared" si="6"/>
        <v>2.6692995531964918E-4</v>
      </c>
    </row>
    <row r="18" spans="1:18" s="19" customFormat="1" x14ac:dyDescent="0.2">
      <c r="A18" s="19" t="s">
        <v>191</v>
      </c>
      <c r="B18" s="19">
        <v>85</v>
      </c>
      <c r="C18" s="19">
        <v>121</v>
      </c>
      <c r="D18" s="19">
        <v>110</v>
      </c>
      <c r="F18" s="19" t="s">
        <v>76</v>
      </c>
      <c r="G18" s="19">
        <f t="shared" si="8"/>
        <v>109963</v>
      </c>
      <c r="H18" s="19">
        <f t="shared" si="8"/>
        <v>161388</v>
      </c>
      <c r="I18" s="19">
        <f t="shared" si="8"/>
        <v>180253</v>
      </c>
      <c r="K18" s="19" t="s">
        <v>76</v>
      </c>
      <c r="L18" s="19">
        <v>3</v>
      </c>
      <c r="M18" s="19">
        <f t="shared" si="1"/>
        <v>4.5454545454545456E-2</v>
      </c>
      <c r="N18" s="19">
        <f t="shared" si="2"/>
        <v>0.13901559015539589</v>
      </c>
      <c r="O18" s="19">
        <f t="shared" si="3"/>
        <v>0.14036937110889611</v>
      </c>
      <c r="P18" s="19">
        <f t="shared" si="4"/>
        <v>0.1363933875467532</v>
      </c>
      <c r="Q18" s="19">
        <f t="shared" si="5"/>
        <v>0.13859278293701507</v>
      </c>
      <c r="R18" s="19">
        <f t="shared" si="6"/>
        <v>1.1670740878430182E-3</v>
      </c>
    </row>
    <row r="19" spans="1:18" s="19" customFormat="1" x14ac:dyDescent="0.2">
      <c r="A19" s="19" t="s">
        <v>75</v>
      </c>
      <c r="B19" s="19">
        <v>5449</v>
      </c>
      <c r="C19" s="19">
        <v>6877</v>
      </c>
      <c r="D19" s="19">
        <v>8300</v>
      </c>
      <c r="F19" s="19" t="s">
        <v>192</v>
      </c>
      <c r="G19" s="19">
        <f t="shared" si="8"/>
        <v>16181</v>
      </c>
      <c r="H19" s="19">
        <f t="shared" si="8"/>
        <v>22018</v>
      </c>
      <c r="I19" s="19">
        <f t="shared" si="8"/>
        <v>24950</v>
      </c>
      <c r="K19" s="19" t="s">
        <v>192</v>
      </c>
      <c r="L19" s="19">
        <v>1</v>
      </c>
      <c r="M19" s="19">
        <f t="shared" si="1"/>
        <v>1.5151515151515152E-2</v>
      </c>
      <c r="N19" s="19">
        <f t="shared" si="2"/>
        <v>2.0456073991292168E-2</v>
      </c>
      <c r="O19" s="19">
        <f t="shared" si="3"/>
        <v>1.9150449928592429E-2</v>
      </c>
      <c r="P19" s="19">
        <f t="shared" si="4"/>
        <v>1.8879103367441832E-2</v>
      </c>
      <c r="Q19" s="19">
        <f t="shared" si="5"/>
        <v>1.9495209095775474E-2</v>
      </c>
      <c r="R19" s="19">
        <f t="shared" si="6"/>
        <v>4.8677621471585595E-4</v>
      </c>
    </row>
    <row r="20" spans="1:18" s="19" customFormat="1" x14ac:dyDescent="0.2">
      <c r="A20" s="19" t="s">
        <v>76</v>
      </c>
      <c r="B20" s="19">
        <v>109963</v>
      </c>
      <c r="C20" s="19">
        <v>161388</v>
      </c>
      <c r="D20" s="19">
        <v>180253</v>
      </c>
      <c r="F20" s="19" t="s">
        <v>193</v>
      </c>
      <c r="G20" s="19">
        <f t="shared" si="8"/>
        <v>473</v>
      </c>
      <c r="H20" s="19">
        <f t="shared" si="8"/>
        <v>1251</v>
      </c>
      <c r="I20" s="19">
        <f t="shared" si="8"/>
        <v>1107</v>
      </c>
      <c r="K20" s="19" t="s">
        <v>193</v>
      </c>
      <c r="L20" s="19">
        <v>2</v>
      </c>
      <c r="M20" s="19">
        <f t="shared" si="1"/>
        <v>3.0303030303030304E-2</v>
      </c>
      <c r="N20" s="19">
        <f t="shared" si="2"/>
        <v>5.9796817241710614E-4</v>
      </c>
      <c r="O20" s="19">
        <f t="shared" si="3"/>
        <v>1.0880739785933838E-3</v>
      </c>
      <c r="P20" s="19">
        <f t="shared" si="4"/>
        <v>8.3764198107246922E-4</v>
      </c>
      <c r="Q20" s="19">
        <f t="shared" si="5"/>
        <v>8.4122804402765301E-4</v>
      </c>
      <c r="R20" s="19">
        <f t="shared" si="6"/>
        <v>1.4149272089353064E-4</v>
      </c>
    </row>
    <row r="21" spans="1:18" s="19" customFormat="1" x14ac:dyDescent="0.2">
      <c r="A21" s="19" t="s">
        <v>192</v>
      </c>
      <c r="B21" s="19">
        <v>16181</v>
      </c>
      <c r="C21" s="19">
        <v>22018</v>
      </c>
      <c r="D21" s="19">
        <v>24950</v>
      </c>
      <c r="F21" s="19" t="s">
        <v>194</v>
      </c>
      <c r="G21" s="19">
        <f t="shared" si="8"/>
        <v>13</v>
      </c>
      <c r="H21" s="19">
        <f t="shared" si="8"/>
        <v>25</v>
      </c>
      <c r="I21" s="19">
        <f t="shared" si="8"/>
        <v>28</v>
      </c>
      <c r="K21" s="19" t="s">
        <v>194</v>
      </c>
      <c r="L21" s="19">
        <v>1</v>
      </c>
      <c r="M21" s="19">
        <f t="shared" si="1"/>
        <v>1.5151515151515152E-2</v>
      </c>
      <c r="N21" s="19">
        <f t="shared" si="2"/>
        <v>1.6434643216537801E-5</v>
      </c>
      <c r="O21" s="19">
        <f t="shared" si="3"/>
        <v>2.174408430442414E-5</v>
      </c>
      <c r="P21" s="19">
        <f t="shared" si="4"/>
        <v>2.1186969710956766E-5</v>
      </c>
      <c r="Q21" s="19">
        <f t="shared" si="5"/>
        <v>1.9788565743972903E-5</v>
      </c>
      <c r="R21" s="19">
        <f t="shared" si="6"/>
        <v>1.6846553957799075E-6</v>
      </c>
    </row>
    <row r="22" spans="1:18" s="19" customFormat="1" x14ac:dyDescent="0.2">
      <c r="A22" s="19" t="s">
        <v>193</v>
      </c>
      <c r="B22" s="19">
        <v>473</v>
      </c>
      <c r="C22" s="19">
        <v>1251</v>
      </c>
      <c r="D22" s="19">
        <v>1107</v>
      </c>
      <c r="F22" s="19" t="s">
        <v>195</v>
      </c>
      <c r="G22" s="19">
        <f t="shared" si="8"/>
        <v>41371</v>
      </c>
      <c r="H22" s="19">
        <f t="shared" si="8"/>
        <v>56929</v>
      </c>
      <c r="I22" s="19">
        <f t="shared" si="8"/>
        <v>72413</v>
      </c>
      <c r="K22" s="19" t="s">
        <v>195</v>
      </c>
      <c r="L22" s="19">
        <v>5</v>
      </c>
      <c r="M22" s="19">
        <f t="shared" si="1"/>
        <v>7.575757575757576E-2</v>
      </c>
      <c r="N22" s="19">
        <f t="shared" si="2"/>
        <v>5.230135573164503E-2</v>
      </c>
      <c r="O22" s="19">
        <f t="shared" si="3"/>
        <v>4.9514759014662471E-2</v>
      </c>
      <c r="P22" s="19">
        <f t="shared" si="4"/>
        <v>5.4793287059982584E-2</v>
      </c>
      <c r="Q22" s="19">
        <f>AVERAGE(N22:P22)</f>
        <v>5.2203133935430024E-2</v>
      </c>
      <c r="R22" s="19">
        <f>STDEV(N22:P22)/SQRT(3)</f>
        <v>1.5245710021999108E-3</v>
      </c>
    </row>
    <row r="23" spans="1:18" s="19" customFormat="1" x14ac:dyDescent="0.2">
      <c r="A23" s="19" t="s">
        <v>194</v>
      </c>
      <c r="B23" s="19">
        <v>13</v>
      </c>
      <c r="C23" s="19">
        <v>25</v>
      </c>
      <c r="D23" s="19">
        <v>28</v>
      </c>
      <c r="F23" s="19" t="s">
        <v>77</v>
      </c>
      <c r="G23" s="19">
        <f t="shared" si="8"/>
        <v>24928</v>
      </c>
      <c r="H23" s="19">
        <f t="shared" si="8"/>
        <v>26550</v>
      </c>
      <c r="I23" s="19">
        <f t="shared" si="8"/>
        <v>33945</v>
      </c>
      <c r="K23" s="19" t="s">
        <v>77</v>
      </c>
      <c r="L23" s="19">
        <v>1</v>
      </c>
      <c r="M23" s="19">
        <f t="shared" si="1"/>
        <v>1.5151515151515152E-2</v>
      </c>
      <c r="N23" s="19">
        <f t="shared" si="2"/>
        <v>3.1514060469373412E-2</v>
      </c>
      <c r="O23" s="19">
        <f t="shared" si="3"/>
        <v>2.3092217531298434E-2</v>
      </c>
      <c r="P23" s="19">
        <f t="shared" si="4"/>
        <v>2.5685417387086695E-2</v>
      </c>
      <c r="Q23" s="19">
        <f t="shared" ref="Q23:Q43" si="9">AVERAGE(N23:P23)</f>
        <v>2.6763898462586182E-2</v>
      </c>
      <c r="R23" s="19">
        <f t="shared" ref="R23:R43" si="10">STDEV(N23:P23)/SQRT(3)</f>
        <v>2.4902610767453506E-3</v>
      </c>
    </row>
    <row r="24" spans="1:18" s="19" customFormat="1" x14ac:dyDescent="0.2">
      <c r="A24" s="19" t="s">
        <v>195</v>
      </c>
      <c r="B24" s="19">
        <v>41371</v>
      </c>
      <c r="C24" s="19">
        <v>56929</v>
      </c>
      <c r="D24" s="19">
        <v>72413</v>
      </c>
      <c r="F24" s="19" t="s">
        <v>78</v>
      </c>
      <c r="G24" s="19">
        <f t="shared" si="8"/>
        <v>45490</v>
      </c>
      <c r="H24" s="19">
        <f t="shared" si="8"/>
        <v>63455</v>
      </c>
      <c r="I24" s="19">
        <f t="shared" si="8"/>
        <v>71942</v>
      </c>
      <c r="K24" s="19" t="s">
        <v>78</v>
      </c>
      <c r="L24" s="19">
        <v>2</v>
      </c>
      <c r="M24" s="19">
        <f t="shared" si="1"/>
        <v>3.0303030303030304E-2</v>
      </c>
      <c r="N24" s="19">
        <f t="shared" si="2"/>
        <v>5.7508609224638817E-2</v>
      </c>
      <c r="O24" s="19">
        <f t="shared" si="3"/>
        <v>5.5190834781489347E-2</v>
      </c>
      <c r="P24" s="19">
        <f t="shared" si="4"/>
        <v>5.4436891962344698E-2</v>
      </c>
      <c r="Q24" s="19">
        <f t="shared" si="9"/>
        <v>5.5712111989490949E-2</v>
      </c>
      <c r="R24" s="19">
        <f t="shared" si="10"/>
        <v>9.2424008074298207E-4</v>
      </c>
    </row>
    <row r="25" spans="1:18" s="19" customFormat="1" x14ac:dyDescent="0.2">
      <c r="A25" s="19" t="s">
        <v>77</v>
      </c>
      <c r="B25" s="19">
        <v>24928</v>
      </c>
      <c r="C25" s="19">
        <v>26550</v>
      </c>
      <c r="D25" s="19">
        <v>33945</v>
      </c>
      <c r="F25" s="19" t="s">
        <v>79</v>
      </c>
      <c r="G25" s="19">
        <f t="shared" si="8"/>
        <v>1437</v>
      </c>
      <c r="H25" s="19">
        <f t="shared" si="8"/>
        <v>2694</v>
      </c>
      <c r="I25" s="19">
        <f t="shared" si="8"/>
        <v>2426</v>
      </c>
      <c r="K25" s="19" t="s">
        <v>79</v>
      </c>
      <c r="L25" s="19">
        <v>1</v>
      </c>
      <c r="M25" s="19">
        <f t="shared" si="1"/>
        <v>1.5151515151515152E-2</v>
      </c>
      <c r="N25" s="19">
        <f t="shared" si="2"/>
        <v>1.8166601770896018E-3</v>
      </c>
      <c r="O25" s="19">
        <f t="shared" si="3"/>
        <v>2.3431425246447451E-3</v>
      </c>
      <c r="P25" s="19">
        <f t="shared" si="4"/>
        <v>1.8356995899564683E-3</v>
      </c>
      <c r="Q25" s="19">
        <f t="shared" si="9"/>
        <v>1.9985007638969386E-3</v>
      </c>
      <c r="R25" s="19">
        <f t="shared" si="10"/>
        <v>1.724085093115477E-4</v>
      </c>
    </row>
    <row r="26" spans="1:18" s="19" customFormat="1" x14ac:dyDescent="0.2">
      <c r="A26" s="19" t="s">
        <v>78</v>
      </c>
      <c r="B26" s="19">
        <v>45490</v>
      </c>
      <c r="C26" s="19">
        <v>63455</v>
      </c>
      <c r="D26" s="19">
        <v>71942</v>
      </c>
      <c r="F26" s="19" t="s">
        <v>196</v>
      </c>
      <c r="G26" s="19">
        <f t="shared" si="8"/>
        <v>959</v>
      </c>
      <c r="H26" s="19">
        <f t="shared" si="8"/>
        <v>1401</v>
      </c>
      <c r="I26" s="19">
        <f t="shared" si="8"/>
        <v>1739</v>
      </c>
      <c r="K26" s="19" t="s">
        <v>196</v>
      </c>
      <c r="L26" s="19">
        <v>1</v>
      </c>
      <c r="M26" s="19">
        <f t="shared" si="1"/>
        <v>1.5151515151515152E-2</v>
      </c>
      <c r="N26" s="19">
        <f t="shared" si="2"/>
        <v>1.2123709880507501E-3</v>
      </c>
      <c r="O26" s="19">
        <f t="shared" si="3"/>
        <v>1.2185384844199288E-3</v>
      </c>
      <c r="P26" s="19">
        <f t="shared" si="4"/>
        <v>1.3158621545483506E-3</v>
      </c>
      <c r="Q26" s="19">
        <f t="shared" si="9"/>
        <v>1.2489238756730099E-3</v>
      </c>
      <c r="R26" s="19">
        <f t="shared" si="10"/>
        <v>3.351646056771024E-5</v>
      </c>
    </row>
    <row r="27" spans="1:18" s="19" customFormat="1" x14ac:dyDescent="0.2">
      <c r="A27" s="19" t="s">
        <v>79</v>
      </c>
      <c r="B27" s="19">
        <v>1437</v>
      </c>
      <c r="C27" s="19">
        <v>2694</v>
      </c>
      <c r="D27" s="19">
        <v>2426</v>
      </c>
      <c r="F27" s="19" t="s">
        <v>197</v>
      </c>
      <c r="G27" s="19">
        <f t="shared" si="8"/>
        <v>4495</v>
      </c>
      <c r="H27" s="19">
        <f t="shared" si="8"/>
        <v>7253</v>
      </c>
      <c r="I27" s="19">
        <f t="shared" si="8"/>
        <v>8946</v>
      </c>
      <c r="K27" s="19" t="s">
        <v>197</v>
      </c>
      <c r="L27" s="19">
        <v>1</v>
      </c>
      <c r="M27" s="19">
        <f t="shared" si="1"/>
        <v>1.5151515151515152E-2</v>
      </c>
      <c r="N27" s="19">
        <f t="shared" si="2"/>
        <v>5.6825939429490328E-3</v>
      </c>
      <c r="O27" s="19">
        <f t="shared" si="3"/>
        <v>6.3083937383995314E-3</v>
      </c>
      <c r="P27" s="19">
        <f t="shared" si="4"/>
        <v>6.7692368226506868E-3</v>
      </c>
      <c r="Q27" s="19">
        <f t="shared" si="9"/>
        <v>6.2534081679997506E-3</v>
      </c>
      <c r="R27" s="19">
        <f t="shared" si="10"/>
        <v>3.1488926451252554E-4</v>
      </c>
    </row>
    <row r="28" spans="1:18" s="19" customFormat="1" x14ac:dyDescent="0.2">
      <c r="A28" s="19" t="s">
        <v>196</v>
      </c>
      <c r="B28" s="19">
        <v>959</v>
      </c>
      <c r="C28" s="19">
        <v>1401</v>
      </c>
      <c r="D28" s="19">
        <v>1739</v>
      </c>
      <c r="F28" s="19" t="s">
        <v>198</v>
      </c>
      <c r="G28" s="20">
        <f t="shared" ref="G28:G43" si="11">B30</f>
        <v>71013</v>
      </c>
      <c r="H28" s="20">
        <f t="shared" ref="H28:H43" si="12">C30</f>
        <v>91917</v>
      </c>
      <c r="I28" s="20">
        <f t="shared" ref="I28:I43" si="13">D30</f>
        <v>119850</v>
      </c>
      <c r="K28" s="19" t="s">
        <v>198</v>
      </c>
      <c r="L28" s="19">
        <v>2</v>
      </c>
      <c r="M28" s="19">
        <f t="shared" si="1"/>
        <v>3.0303030303030304E-2</v>
      </c>
      <c r="N28" s="19">
        <f t="shared" si="2"/>
        <v>8.9774870671999921E-2</v>
      </c>
      <c r="O28" s="19">
        <f t="shared" si="3"/>
        <v>7.9946039880390146E-2</v>
      </c>
      <c r="P28" s="19">
        <f t="shared" si="4"/>
        <v>9.0687797137791723E-2</v>
      </c>
      <c r="Q28" s="19">
        <f t="shared" si="9"/>
        <v>8.6802902563393944E-2</v>
      </c>
      <c r="R28" s="19">
        <f t="shared" si="10"/>
        <v>3.4385453839844917E-3</v>
      </c>
    </row>
    <row r="29" spans="1:18" s="19" customFormat="1" x14ac:dyDescent="0.2">
      <c r="A29" s="19" t="s">
        <v>197</v>
      </c>
      <c r="B29" s="19">
        <v>4495</v>
      </c>
      <c r="C29" s="19">
        <v>7253</v>
      </c>
      <c r="D29" s="19">
        <v>8946</v>
      </c>
      <c r="F29" s="19" t="s">
        <v>205</v>
      </c>
      <c r="G29" s="19">
        <f t="shared" si="11"/>
        <v>1970</v>
      </c>
      <c r="H29" s="19">
        <f t="shared" si="12"/>
        <v>3693</v>
      </c>
      <c r="I29" s="19">
        <f t="shared" si="13"/>
        <v>3891</v>
      </c>
      <c r="K29" s="19" t="s">
        <v>205</v>
      </c>
      <c r="L29" s="19">
        <v>1</v>
      </c>
      <c r="M29" s="19">
        <f t="shared" si="1"/>
        <v>1.5151515151515152E-2</v>
      </c>
      <c r="N29" s="19">
        <f t="shared" si="2"/>
        <v>2.4904805489676515E-3</v>
      </c>
      <c r="O29" s="19">
        <f t="shared" si="3"/>
        <v>3.2120361334495337E-3</v>
      </c>
      <c r="P29" s="19">
        <f t="shared" si="4"/>
        <v>2.9442321123333134E-3</v>
      </c>
      <c r="Q29" s="19">
        <f t="shared" si="9"/>
        <v>2.8822495982501659E-3</v>
      </c>
      <c r="R29" s="19">
        <f t="shared" si="10"/>
        <v>2.1058805712678193E-4</v>
      </c>
    </row>
    <row r="30" spans="1:18" s="19" customFormat="1" x14ac:dyDescent="0.2">
      <c r="A30" s="19" t="s">
        <v>198</v>
      </c>
      <c r="B30" s="19">
        <v>71013</v>
      </c>
      <c r="C30" s="19">
        <v>91917</v>
      </c>
      <c r="D30" s="19">
        <v>119850</v>
      </c>
      <c r="F30" s="19" t="s">
        <v>80</v>
      </c>
      <c r="G30" s="19">
        <f t="shared" si="11"/>
        <v>23</v>
      </c>
      <c r="H30" s="19">
        <f t="shared" si="12"/>
        <v>38</v>
      </c>
      <c r="I30" s="19">
        <f t="shared" si="13"/>
        <v>48</v>
      </c>
      <c r="K30" s="19" t="s">
        <v>80</v>
      </c>
      <c r="L30" s="19">
        <v>1</v>
      </c>
      <c r="M30" s="19">
        <f t="shared" si="1"/>
        <v>1.5151515151515152E-2</v>
      </c>
      <c r="N30" s="19">
        <f t="shared" si="2"/>
        <v>2.9076676460028418E-5</v>
      </c>
      <c r="O30" s="19">
        <f t="shared" si="3"/>
        <v>3.3051008142724694E-5</v>
      </c>
      <c r="P30" s="19">
        <f t="shared" si="4"/>
        <v>3.6320519504497314E-5</v>
      </c>
      <c r="Q30" s="19">
        <f t="shared" si="9"/>
        <v>3.2816068035750142E-5</v>
      </c>
      <c r="R30" s="19">
        <f t="shared" si="10"/>
        <v>2.0944142501444175E-6</v>
      </c>
    </row>
    <row r="31" spans="1:18" s="19" customFormat="1" x14ac:dyDescent="0.2">
      <c r="A31" s="19" t="s">
        <v>205</v>
      </c>
      <c r="B31" s="19">
        <v>1970</v>
      </c>
      <c r="C31" s="19">
        <v>3693</v>
      </c>
      <c r="D31" s="19">
        <v>3891</v>
      </c>
      <c r="F31" s="19" t="s">
        <v>81</v>
      </c>
      <c r="G31" s="19">
        <f t="shared" si="11"/>
        <v>4653</v>
      </c>
      <c r="H31" s="19">
        <f t="shared" si="12"/>
        <v>6758</v>
      </c>
      <c r="I31" s="19">
        <f t="shared" si="13"/>
        <v>7579</v>
      </c>
      <c r="K31" s="19" t="s">
        <v>81</v>
      </c>
      <c r="L31" s="19">
        <v>1</v>
      </c>
      <c r="M31" s="19">
        <f t="shared" si="1"/>
        <v>1.5151515151515152E-2</v>
      </c>
      <c r="N31" s="19">
        <f t="shared" si="2"/>
        <v>5.8823380681961839E-3</v>
      </c>
      <c r="O31" s="19">
        <f t="shared" si="3"/>
        <v>5.8778608691719327E-3</v>
      </c>
      <c r="P31" s="19">
        <f t="shared" si="4"/>
        <v>5.7348586942621901E-3</v>
      </c>
      <c r="Q31" s="19">
        <f t="shared" si="9"/>
        <v>5.8316858772101019E-3</v>
      </c>
      <c r="R31" s="19">
        <f t="shared" si="10"/>
        <v>4.843084019505556E-5</v>
      </c>
    </row>
    <row r="32" spans="1:18" s="19" customFormat="1" x14ac:dyDescent="0.2">
      <c r="A32" s="19" t="s">
        <v>80</v>
      </c>
      <c r="B32" s="19">
        <v>23</v>
      </c>
      <c r="C32" s="19">
        <v>38</v>
      </c>
      <c r="D32" s="19">
        <v>48</v>
      </c>
      <c r="F32" s="19" t="s">
        <v>199</v>
      </c>
      <c r="G32" s="19">
        <f t="shared" si="11"/>
        <v>1916</v>
      </c>
      <c r="H32" s="19">
        <f t="shared" si="12"/>
        <v>2974</v>
      </c>
      <c r="I32" s="19">
        <f t="shared" si="13"/>
        <v>3832</v>
      </c>
      <c r="K32" s="19" t="s">
        <v>199</v>
      </c>
      <c r="L32" s="19">
        <v>2</v>
      </c>
      <c r="M32" s="19">
        <f t="shared" si="1"/>
        <v>3.0303030303030304E-2</v>
      </c>
      <c r="N32" s="19">
        <f t="shared" si="2"/>
        <v>2.4222135694528021E-3</v>
      </c>
      <c r="O32" s="19">
        <f t="shared" si="3"/>
        <v>2.5866762688542956E-3</v>
      </c>
      <c r="P32" s="19">
        <f t="shared" si="4"/>
        <v>2.8995881404423689E-3</v>
      </c>
      <c r="Q32" s="19">
        <f t="shared" si="9"/>
        <v>2.6361593262498226E-3</v>
      </c>
      <c r="R32" s="19">
        <f t="shared" si="10"/>
        <v>1.4000958298604065E-4</v>
      </c>
    </row>
    <row r="33" spans="1:18" x14ac:dyDescent="0.2">
      <c r="A33" t="s">
        <v>81</v>
      </c>
      <c r="B33">
        <v>4653</v>
      </c>
      <c r="C33">
        <v>6758</v>
      </c>
      <c r="D33">
        <v>7579</v>
      </c>
      <c r="F33" s="5" t="s">
        <v>82</v>
      </c>
      <c r="G33" s="5">
        <f t="shared" si="11"/>
        <v>12953</v>
      </c>
      <c r="H33" s="5">
        <f t="shared" si="12"/>
        <v>14934</v>
      </c>
      <c r="I33" s="5">
        <f t="shared" si="13"/>
        <v>19042</v>
      </c>
      <c r="K33" s="5" t="s">
        <v>82</v>
      </c>
      <c r="L33" s="5">
        <v>1</v>
      </c>
      <c r="M33" s="5">
        <f t="shared" si="1"/>
        <v>1.5151515151515152E-2</v>
      </c>
      <c r="N33" s="5">
        <f t="shared" si="2"/>
        <v>1.6375225660293397E-2</v>
      </c>
      <c r="O33" s="5">
        <f t="shared" si="3"/>
        <v>1.2989046200090804E-2</v>
      </c>
      <c r="P33" s="5">
        <f t="shared" si="4"/>
        <v>1.4408652758429955E-2</v>
      </c>
      <c r="Q33" s="5">
        <f t="shared" si="9"/>
        <v>1.4590974872938053E-2</v>
      </c>
      <c r="R33" s="5">
        <f t="shared" si="10"/>
        <v>9.8174739610103852E-4</v>
      </c>
    </row>
    <row r="34" spans="1:18" x14ac:dyDescent="0.2">
      <c r="A34" t="s">
        <v>199</v>
      </c>
      <c r="B34">
        <v>1916</v>
      </c>
      <c r="C34">
        <v>2974</v>
      </c>
      <c r="D34">
        <v>3832</v>
      </c>
      <c r="F34" t="s">
        <v>200</v>
      </c>
      <c r="G34">
        <f t="shared" si="11"/>
        <v>11265</v>
      </c>
      <c r="H34">
        <f t="shared" si="12"/>
        <v>13827</v>
      </c>
      <c r="I34">
        <f t="shared" si="13"/>
        <v>14410</v>
      </c>
      <c r="K34" t="s">
        <v>200</v>
      </c>
      <c r="L34">
        <v>1</v>
      </c>
      <c r="M34">
        <f t="shared" si="1"/>
        <v>1.5151515151515152E-2</v>
      </c>
      <c r="N34">
        <f t="shared" si="2"/>
        <v>1.4241250448792181E-2</v>
      </c>
      <c r="O34">
        <f t="shared" si="3"/>
        <v>1.2026218147090902E-2</v>
      </c>
      <c r="P34">
        <f t="shared" si="4"/>
        <v>1.0903722626245964E-2</v>
      </c>
      <c r="Q34">
        <f t="shared" si="9"/>
        <v>1.2390397074043014E-2</v>
      </c>
      <c r="R34">
        <f t="shared" si="10"/>
        <v>9.8051733108846131E-4</v>
      </c>
    </row>
    <row r="35" spans="1:18" x14ac:dyDescent="0.2">
      <c r="A35" s="5" t="s">
        <v>82</v>
      </c>
      <c r="B35" s="5">
        <v>12953</v>
      </c>
      <c r="C35" s="5">
        <v>14934</v>
      </c>
      <c r="D35" s="5">
        <v>19042</v>
      </c>
      <c r="F35" t="s">
        <v>83</v>
      </c>
      <c r="G35">
        <f t="shared" si="11"/>
        <v>6206</v>
      </c>
      <c r="H35">
        <f t="shared" si="12"/>
        <v>7698</v>
      </c>
      <c r="I35">
        <f t="shared" si="13"/>
        <v>9278</v>
      </c>
      <c r="K35" t="s">
        <v>83</v>
      </c>
      <c r="L35">
        <v>1</v>
      </c>
      <c r="M35">
        <f t="shared" si="1"/>
        <v>1.5151515151515152E-2</v>
      </c>
      <c r="N35">
        <f t="shared" si="2"/>
        <v>7.8456458309102764E-3</v>
      </c>
      <c r="O35">
        <f t="shared" si="3"/>
        <v>6.6954384390182807E-3</v>
      </c>
      <c r="P35">
        <f t="shared" si="4"/>
        <v>7.0204537492234596E-3</v>
      </c>
      <c r="Q35">
        <f t="shared" si="9"/>
        <v>7.1871793397173395E-3</v>
      </c>
      <c r="R35">
        <f t="shared" si="10"/>
        <v>3.4234112031953176E-4</v>
      </c>
    </row>
    <row r="36" spans="1:18" x14ac:dyDescent="0.2">
      <c r="A36" t="s">
        <v>200</v>
      </c>
      <c r="B36">
        <v>11265</v>
      </c>
      <c r="C36">
        <v>13827</v>
      </c>
      <c r="D36">
        <v>14410</v>
      </c>
      <c r="F36" s="6" t="s">
        <v>201</v>
      </c>
      <c r="G36" s="6">
        <f t="shared" si="11"/>
        <v>6023</v>
      </c>
      <c r="H36" s="6">
        <f t="shared" si="12"/>
        <v>5456</v>
      </c>
      <c r="I36" s="6">
        <f t="shared" si="13"/>
        <v>7012</v>
      </c>
      <c r="K36" s="6" t="s">
        <v>201</v>
      </c>
      <c r="L36" s="6">
        <v>1</v>
      </c>
      <c r="M36" s="6">
        <f t="shared" si="1"/>
        <v>1.5151515151515152E-2</v>
      </c>
      <c r="N36" s="6">
        <f t="shared" si="2"/>
        <v>7.6142966225543991E-3</v>
      </c>
      <c r="O36" s="6">
        <f t="shared" si="3"/>
        <v>4.7454289585975237E-3</v>
      </c>
      <c r="P36" s="6">
        <f t="shared" si="4"/>
        <v>5.3058225576153159E-3</v>
      </c>
      <c r="Q36" s="6">
        <f t="shared" si="9"/>
        <v>5.8885160462557465E-3</v>
      </c>
      <c r="R36" s="6">
        <f t="shared" si="10"/>
        <v>8.779235339903493E-4</v>
      </c>
    </row>
    <row r="37" spans="1:18" x14ac:dyDescent="0.2">
      <c r="A37" t="s">
        <v>83</v>
      </c>
      <c r="B37">
        <v>6206</v>
      </c>
      <c r="C37">
        <v>7698</v>
      </c>
      <c r="D37">
        <v>9278</v>
      </c>
      <c r="F37" t="s">
        <v>206</v>
      </c>
      <c r="G37">
        <f t="shared" si="11"/>
        <v>271</v>
      </c>
      <c r="H37">
        <f t="shared" si="12"/>
        <v>425</v>
      </c>
      <c r="I37">
        <f t="shared" si="13"/>
        <v>537</v>
      </c>
      <c r="K37" t="s">
        <v>206</v>
      </c>
      <c r="L37">
        <v>1</v>
      </c>
      <c r="M37">
        <f t="shared" si="1"/>
        <v>1.5151515151515152E-2</v>
      </c>
      <c r="N37">
        <f t="shared" si="2"/>
        <v>3.425991008985957E-4</v>
      </c>
      <c r="O37">
        <f t="shared" si="3"/>
        <v>3.6964943317521033E-4</v>
      </c>
      <c r="P37">
        <f t="shared" si="4"/>
        <v>4.0633581195656369E-4</v>
      </c>
      <c r="Q37">
        <f t="shared" si="9"/>
        <v>3.7286144867678989E-4</v>
      </c>
      <c r="R37">
        <f t="shared" si="10"/>
        <v>1.8469162287522371E-5</v>
      </c>
    </row>
    <row r="38" spans="1:18" x14ac:dyDescent="0.2">
      <c r="A38" s="6" t="s">
        <v>201</v>
      </c>
      <c r="B38" s="6">
        <v>6023</v>
      </c>
      <c r="C38" s="6">
        <v>5456</v>
      </c>
      <c r="D38" s="6">
        <v>7012</v>
      </c>
      <c r="F38" t="s">
        <v>207</v>
      </c>
      <c r="G38">
        <f t="shared" si="11"/>
        <v>714</v>
      </c>
      <c r="H38">
        <f t="shared" si="12"/>
        <v>2073</v>
      </c>
      <c r="I38">
        <f t="shared" si="13"/>
        <v>1919</v>
      </c>
      <c r="K38" t="s">
        <v>207</v>
      </c>
      <c r="L38">
        <v>1</v>
      </c>
      <c r="M38">
        <f t="shared" si="1"/>
        <v>1.5151515151515152E-2</v>
      </c>
      <c r="N38">
        <f t="shared" si="2"/>
        <v>9.026411735852301E-4</v>
      </c>
      <c r="O38">
        <f t="shared" si="3"/>
        <v>1.8030194705228495E-3</v>
      </c>
      <c r="P38">
        <f t="shared" si="4"/>
        <v>1.4520641026902156E-3</v>
      </c>
      <c r="Q38">
        <f t="shared" si="9"/>
        <v>1.385908248932765E-3</v>
      </c>
      <c r="R38">
        <f t="shared" si="10"/>
        <v>2.6201317851007349E-4</v>
      </c>
    </row>
    <row r="39" spans="1:18" x14ac:dyDescent="0.2">
      <c r="A39" t="s">
        <v>206</v>
      </c>
      <c r="B39">
        <v>271</v>
      </c>
      <c r="C39">
        <v>425</v>
      </c>
      <c r="D39">
        <v>537</v>
      </c>
      <c r="F39" t="s">
        <v>208</v>
      </c>
      <c r="G39">
        <f t="shared" si="11"/>
        <v>6730</v>
      </c>
      <c r="H39">
        <f t="shared" si="12"/>
        <v>15011</v>
      </c>
      <c r="I39">
        <f t="shared" si="13"/>
        <v>15704</v>
      </c>
      <c r="K39" t="s">
        <v>208</v>
      </c>
      <c r="L39">
        <v>1</v>
      </c>
      <c r="M39">
        <f t="shared" si="1"/>
        <v>1.5151515151515152E-2</v>
      </c>
      <c r="N39">
        <f t="shared" si="2"/>
        <v>8.5080883728691856E-3</v>
      </c>
      <c r="O39">
        <f t="shared" si="3"/>
        <v>1.305601797974843E-2</v>
      </c>
      <c r="P39">
        <f t="shared" si="4"/>
        <v>1.1882863297888038E-2</v>
      </c>
      <c r="Q39">
        <f t="shared" si="9"/>
        <v>1.1148989883501886E-2</v>
      </c>
      <c r="R39">
        <f t="shared" si="10"/>
        <v>1.3631878775550704E-3</v>
      </c>
    </row>
    <row r="40" spans="1:18" x14ac:dyDescent="0.2">
      <c r="A40" t="s">
        <v>207</v>
      </c>
      <c r="B40">
        <v>714</v>
      </c>
      <c r="C40">
        <v>2073</v>
      </c>
      <c r="D40">
        <v>1919</v>
      </c>
      <c r="F40" t="s">
        <v>84</v>
      </c>
      <c r="G40">
        <f t="shared" si="11"/>
        <v>40823</v>
      </c>
      <c r="H40">
        <f t="shared" si="12"/>
        <v>53553</v>
      </c>
      <c r="I40">
        <f t="shared" si="13"/>
        <v>63726</v>
      </c>
      <c r="K40" t="s">
        <v>84</v>
      </c>
      <c r="L40">
        <v>1</v>
      </c>
      <c r="M40">
        <f t="shared" si="1"/>
        <v>1.5151515151515152E-2</v>
      </c>
      <c r="N40">
        <f t="shared" si="2"/>
        <v>5.1608572309901748E-2</v>
      </c>
      <c r="O40">
        <f t="shared" si="3"/>
        <v>4.6578437870193036E-2</v>
      </c>
      <c r="P40">
        <f t="shared" si="4"/>
        <v>4.8220029707158246E-2</v>
      </c>
      <c r="Q40">
        <f t="shared" si="9"/>
        <v>4.8802346629084344E-2</v>
      </c>
      <c r="R40">
        <f t="shared" si="10"/>
        <v>1.4809774777217279E-3</v>
      </c>
    </row>
    <row r="41" spans="1:18" x14ac:dyDescent="0.2">
      <c r="A41" t="s">
        <v>208</v>
      </c>
      <c r="B41">
        <v>6730</v>
      </c>
      <c r="C41">
        <v>15011</v>
      </c>
      <c r="D41">
        <v>15704</v>
      </c>
      <c r="F41" t="s">
        <v>209</v>
      </c>
      <c r="G41">
        <f t="shared" si="11"/>
        <v>10955</v>
      </c>
      <c r="H41">
        <f t="shared" si="12"/>
        <v>14340</v>
      </c>
      <c r="I41">
        <f t="shared" si="13"/>
        <v>18570</v>
      </c>
      <c r="K41" t="s">
        <v>209</v>
      </c>
      <c r="L41">
        <v>1</v>
      </c>
      <c r="M41">
        <f t="shared" si="1"/>
        <v>1.5151515151515152E-2</v>
      </c>
      <c r="N41">
        <f t="shared" si="2"/>
        <v>1.384934741824397E-2</v>
      </c>
      <c r="O41">
        <f t="shared" si="3"/>
        <v>1.2472406757017687E-2</v>
      </c>
      <c r="P41">
        <f t="shared" si="4"/>
        <v>1.4051500983302398E-2</v>
      </c>
      <c r="Q41">
        <f t="shared" si="9"/>
        <v>1.3457751719521351E-2</v>
      </c>
      <c r="R41">
        <f t="shared" si="10"/>
        <v>4.9611659829619688E-4</v>
      </c>
    </row>
    <row r="42" spans="1:18" x14ac:dyDescent="0.2">
      <c r="A42" t="s">
        <v>84</v>
      </c>
      <c r="B42">
        <v>40823</v>
      </c>
      <c r="C42">
        <v>53553</v>
      </c>
      <c r="D42">
        <v>63726</v>
      </c>
      <c r="F42" t="s">
        <v>85</v>
      </c>
      <c r="G42">
        <f t="shared" si="11"/>
        <v>22865</v>
      </c>
      <c r="H42">
        <f t="shared" si="12"/>
        <v>36792</v>
      </c>
      <c r="I42">
        <f t="shared" si="13"/>
        <v>41507</v>
      </c>
      <c r="K42" t="s">
        <v>85</v>
      </c>
      <c r="L42">
        <v>1</v>
      </c>
      <c r="M42">
        <f t="shared" si="1"/>
        <v>1.5151515151515152E-2</v>
      </c>
      <c r="N42">
        <f t="shared" si="2"/>
        <v>2.8906009011241296E-2</v>
      </c>
      <c r="O42">
        <f t="shared" si="3"/>
        <v>3.2000333989134919E-2</v>
      </c>
      <c r="P42">
        <f t="shared" si="4"/>
        <v>3.1407412564024371E-2</v>
      </c>
      <c r="Q42">
        <f t="shared" si="9"/>
        <v>3.0771251854800192E-2</v>
      </c>
      <c r="R42">
        <f t="shared" si="10"/>
        <v>9.481977823173368E-4</v>
      </c>
    </row>
    <row r="43" spans="1:18" x14ac:dyDescent="0.2">
      <c r="A43" t="s">
        <v>209</v>
      </c>
      <c r="B43">
        <v>10955</v>
      </c>
      <c r="C43">
        <v>14340</v>
      </c>
      <c r="D43">
        <v>18570</v>
      </c>
      <c r="F43" t="s">
        <v>202</v>
      </c>
      <c r="G43">
        <f t="shared" si="11"/>
        <v>36272</v>
      </c>
      <c r="H43">
        <f t="shared" si="12"/>
        <v>64001</v>
      </c>
      <c r="I43">
        <f t="shared" si="13"/>
        <v>71680</v>
      </c>
      <c r="K43" t="s">
        <v>202</v>
      </c>
      <c r="L43">
        <v>3</v>
      </c>
      <c r="M43">
        <f t="shared" si="1"/>
        <v>4.5454545454545456E-2</v>
      </c>
      <c r="N43">
        <f t="shared" si="2"/>
        <v>4.5855182980789166E-2</v>
      </c>
      <c r="O43">
        <f t="shared" si="3"/>
        <v>5.5665725582697972E-2</v>
      </c>
      <c r="P43">
        <f t="shared" si="4"/>
        <v>5.4238642460049322E-2</v>
      </c>
      <c r="Q43">
        <f t="shared" si="9"/>
        <v>5.1919850341178818E-2</v>
      </c>
      <c r="R43">
        <f t="shared" si="10"/>
        <v>3.0601897655684069E-3</v>
      </c>
    </row>
    <row r="44" spans="1:18" x14ac:dyDescent="0.2">
      <c r="A44" t="s">
        <v>85</v>
      </c>
      <c r="B44">
        <v>22865</v>
      </c>
      <c r="C44">
        <v>36792</v>
      </c>
      <c r="D44">
        <v>41507</v>
      </c>
      <c r="G44">
        <f>SUM(G5:G43)</f>
        <v>791012</v>
      </c>
      <c r="H44">
        <f>SUM(H5:H43)</f>
        <v>1149738</v>
      </c>
      <c r="I44">
        <f>SUM(I5:I43)</f>
        <v>1321567</v>
      </c>
      <c r="L44">
        <f t="shared" ref="L44:Q44" si="14">SUM(L5:L43)</f>
        <v>66</v>
      </c>
      <c r="M44">
        <f t="shared" si="14"/>
        <v>0.99999999999999967</v>
      </c>
      <c r="N44">
        <f t="shared" si="14"/>
        <v>1</v>
      </c>
      <c r="O44">
        <f t="shared" si="14"/>
        <v>1</v>
      </c>
      <c r="P44">
        <f t="shared" si="14"/>
        <v>1</v>
      </c>
      <c r="Q44">
        <f t="shared" si="14"/>
        <v>1.0000000000000002</v>
      </c>
    </row>
    <row r="45" spans="1:18" x14ac:dyDescent="0.2">
      <c r="A45" t="s">
        <v>202</v>
      </c>
      <c r="B45">
        <v>36272</v>
      </c>
      <c r="C45">
        <v>64001</v>
      </c>
      <c r="D45">
        <v>71680</v>
      </c>
    </row>
    <row r="46" spans="1:18" x14ac:dyDescent="0.2">
      <c r="A46" t="s">
        <v>86</v>
      </c>
      <c r="B46">
        <v>59209</v>
      </c>
      <c r="C46">
        <v>114824</v>
      </c>
      <c r="D46">
        <v>207411</v>
      </c>
    </row>
    <row r="47" spans="1:18" x14ac:dyDescent="0.2">
      <c r="A47" s="3" t="s">
        <v>87</v>
      </c>
      <c r="B47" s="3">
        <f>SUM(B5:B45)</f>
        <v>791012</v>
      </c>
      <c r="C47" s="3">
        <f>SUM(C5:C45)</f>
        <v>1149738</v>
      </c>
      <c r="D47" s="3">
        <f>SUM(D5:D45)</f>
        <v>1321567</v>
      </c>
    </row>
    <row r="48" spans="1:18" x14ac:dyDescent="0.2">
      <c r="A48" t="s">
        <v>88</v>
      </c>
      <c r="B48">
        <f>SUM(B5:B46)</f>
        <v>850221</v>
      </c>
      <c r="C48">
        <f>SUM(C5:C46)</f>
        <v>1264562</v>
      </c>
      <c r="D48">
        <f>SUM(D5:D46)</f>
        <v>1528978</v>
      </c>
    </row>
    <row r="49" spans="1:4" x14ac:dyDescent="0.2">
      <c r="A49" t="s">
        <v>89</v>
      </c>
      <c r="B49">
        <f>B47/B48</f>
        <v>0.93036045922177879</v>
      </c>
      <c r="C49">
        <f>C47/C48</f>
        <v>0.90919859998956165</v>
      </c>
      <c r="D49">
        <f>D47/D48</f>
        <v>0.8643466420053133</v>
      </c>
    </row>
  </sheetData>
  <pageMargins left="0.7" right="0.7" top="0.75" bottom="0.75" header="0.3" footer="0.3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"/>
  <sheetViews>
    <sheetView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1" width="15" customWidth="1"/>
  </cols>
  <sheetData>
    <row r="1" spans="1:18" x14ac:dyDescent="0.2">
      <c r="A1" t="s">
        <v>176</v>
      </c>
    </row>
    <row r="2" spans="1:18" x14ac:dyDescent="0.2">
      <c r="A2" t="s">
        <v>212</v>
      </c>
    </row>
    <row r="3" spans="1:18" x14ac:dyDescent="0.2">
      <c r="B3" s="2" t="s">
        <v>60</v>
      </c>
      <c r="F3" s="2"/>
      <c r="G3" s="2" t="s">
        <v>60</v>
      </c>
      <c r="M3" s="2" t="s">
        <v>61</v>
      </c>
      <c r="N3" s="2"/>
    </row>
    <row r="4" spans="1:18" x14ac:dyDescent="0.2">
      <c r="A4" s="2" t="s">
        <v>62</v>
      </c>
      <c r="B4" t="s">
        <v>90</v>
      </c>
      <c r="C4" t="s">
        <v>91</v>
      </c>
      <c r="D4" t="s">
        <v>92</v>
      </c>
      <c r="F4" s="2" t="s">
        <v>63</v>
      </c>
      <c r="G4" t="s">
        <v>90</v>
      </c>
      <c r="H4" t="s">
        <v>91</v>
      </c>
      <c r="I4" t="s">
        <v>92</v>
      </c>
      <c r="K4" s="2" t="s">
        <v>63</v>
      </c>
      <c r="L4" s="2" t="s">
        <v>64</v>
      </c>
      <c r="M4" t="s">
        <v>65</v>
      </c>
      <c r="N4" t="s">
        <v>90</v>
      </c>
      <c r="O4" t="s">
        <v>91</v>
      </c>
      <c r="P4" t="s">
        <v>92</v>
      </c>
      <c r="Q4" s="2" t="s">
        <v>66</v>
      </c>
      <c r="R4" s="2" t="s">
        <v>67</v>
      </c>
    </row>
    <row r="5" spans="1:18" x14ac:dyDescent="0.2">
      <c r="A5" t="s">
        <v>71</v>
      </c>
      <c r="B5">
        <v>123577</v>
      </c>
      <c r="C5">
        <v>60979</v>
      </c>
      <c r="D5">
        <v>101278</v>
      </c>
      <c r="F5" t="s">
        <v>71</v>
      </c>
      <c r="G5">
        <f t="shared" ref="G5:I10" si="0">B5</f>
        <v>123577</v>
      </c>
      <c r="H5">
        <f t="shared" si="0"/>
        <v>60979</v>
      </c>
      <c r="I5">
        <f t="shared" si="0"/>
        <v>101278</v>
      </c>
      <c r="K5" t="s">
        <v>71</v>
      </c>
      <c r="L5">
        <v>2</v>
      </c>
      <c r="M5">
        <f t="shared" ref="M5:M43" si="1">L5/L$44</f>
        <v>3.0769230769230771E-2</v>
      </c>
      <c r="N5">
        <f t="shared" ref="N5:N43" si="2">G5/G$44</f>
        <v>7.5338047918063769E-2</v>
      </c>
      <c r="O5">
        <f t="shared" ref="O5:O43" si="3">H5/H$44</f>
        <v>8.1219781829805937E-2</v>
      </c>
      <c r="P5">
        <f t="shared" ref="P5:P43" si="4">I5/I$44</f>
        <v>7.9726556442210883E-2</v>
      </c>
      <c r="Q5">
        <f t="shared" ref="Q5:Q21" si="5">AVERAGE(N5:P5)</f>
        <v>7.8761462063360196E-2</v>
      </c>
      <c r="R5">
        <f t="shared" ref="R5:R21" si="6">STDEV(N5:P5)/SQRT(3)</f>
        <v>1.7651490798420164E-3</v>
      </c>
    </row>
    <row r="6" spans="1:18" x14ac:dyDescent="0.2">
      <c r="A6" t="s">
        <v>184</v>
      </c>
      <c r="B6">
        <v>177282</v>
      </c>
      <c r="C6">
        <v>84867</v>
      </c>
      <c r="D6">
        <v>143283</v>
      </c>
      <c r="F6" t="s">
        <v>184</v>
      </c>
      <c r="G6">
        <f t="shared" si="0"/>
        <v>177282</v>
      </c>
      <c r="H6">
        <f t="shared" si="0"/>
        <v>84867</v>
      </c>
      <c r="I6">
        <f t="shared" si="0"/>
        <v>143283</v>
      </c>
      <c r="K6" t="s">
        <v>184</v>
      </c>
      <c r="L6">
        <v>5</v>
      </c>
      <c r="M6">
        <f t="shared" si="1"/>
        <v>7.6923076923076927E-2</v>
      </c>
      <c r="N6">
        <f t="shared" si="2"/>
        <v>0.10807900993720661</v>
      </c>
      <c r="O6">
        <f t="shared" si="3"/>
        <v>0.11303693442906805</v>
      </c>
      <c r="P6">
        <f t="shared" si="4"/>
        <v>0.11279310597276113</v>
      </c>
      <c r="Q6">
        <f t="shared" si="5"/>
        <v>0.11130301677967859</v>
      </c>
      <c r="R6">
        <f t="shared" si="6"/>
        <v>1.6135393982645624E-3</v>
      </c>
    </row>
    <row r="7" spans="1:18" x14ac:dyDescent="0.2">
      <c r="A7" t="s">
        <v>72</v>
      </c>
      <c r="B7">
        <v>112273</v>
      </c>
      <c r="C7">
        <v>68229</v>
      </c>
      <c r="D7">
        <v>75171</v>
      </c>
      <c r="F7" t="s">
        <v>72</v>
      </c>
      <c r="G7">
        <f t="shared" si="0"/>
        <v>112273</v>
      </c>
      <c r="H7">
        <f t="shared" si="0"/>
        <v>68229</v>
      </c>
      <c r="I7">
        <f t="shared" si="0"/>
        <v>75171</v>
      </c>
      <c r="K7" t="s">
        <v>72</v>
      </c>
      <c r="L7">
        <v>2</v>
      </c>
      <c r="M7">
        <f t="shared" si="1"/>
        <v>3.0769230769230771E-2</v>
      </c>
      <c r="N7">
        <f t="shared" si="2"/>
        <v>6.8446625617265139E-2</v>
      </c>
      <c r="O7">
        <f t="shared" si="3"/>
        <v>9.0876276988239052E-2</v>
      </c>
      <c r="P7">
        <f t="shared" si="4"/>
        <v>5.9174993328436919E-2</v>
      </c>
      <c r="Q7">
        <f t="shared" si="5"/>
        <v>7.2832631977980372E-2</v>
      </c>
      <c r="R7">
        <f t="shared" si="6"/>
        <v>9.4104664295840308E-3</v>
      </c>
    </row>
    <row r="8" spans="1:18" x14ac:dyDescent="0.2">
      <c r="A8" t="s">
        <v>73</v>
      </c>
      <c r="B8">
        <v>8002</v>
      </c>
      <c r="C8">
        <v>4589</v>
      </c>
      <c r="D8">
        <v>5802</v>
      </c>
      <c r="F8" t="s">
        <v>73</v>
      </c>
      <c r="G8">
        <f t="shared" si="0"/>
        <v>8002</v>
      </c>
      <c r="H8">
        <f t="shared" si="0"/>
        <v>4589</v>
      </c>
      <c r="I8">
        <f t="shared" si="0"/>
        <v>5802</v>
      </c>
      <c r="K8" t="s">
        <v>73</v>
      </c>
      <c r="L8">
        <v>1</v>
      </c>
      <c r="M8">
        <f t="shared" si="1"/>
        <v>1.5384615384615385E-2</v>
      </c>
      <c r="N8">
        <f t="shared" si="2"/>
        <v>4.8783759068463089E-3</v>
      </c>
      <c r="O8">
        <f t="shared" si="3"/>
        <v>6.1122284526964931E-3</v>
      </c>
      <c r="P8">
        <f t="shared" si="4"/>
        <v>4.5673638942090831E-3</v>
      </c>
      <c r="Q8">
        <f t="shared" si="5"/>
        <v>5.1859894179172956E-3</v>
      </c>
      <c r="R8">
        <f t="shared" si="6"/>
        <v>4.7174187156490919E-4</v>
      </c>
    </row>
    <row r="9" spans="1:18" x14ac:dyDescent="0.2">
      <c r="A9" t="s">
        <v>185</v>
      </c>
      <c r="B9">
        <v>1202</v>
      </c>
      <c r="C9">
        <v>628</v>
      </c>
      <c r="D9">
        <v>892</v>
      </c>
      <c r="F9" t="s">
        <v>185</v>
      </c>
      <c r="G9">
        <f t="shared" si="0"/>
        <v>1202</v>
      </c>
      <c r="H9">
        <f t="shared" si="0"/>
        <v>628</v>
      </c>
      <c r="I9">
        <f t="shared" si="0"/>
        <v>892</v>
      </c>
      <c r="K9" t="s">
        <v>185</v>
      </c>
      <c r="L9">
        <v>1</v>
      </c>
      <c r="M9">
        <f t="shared" si="1"/>
        <v>1.5384615384615385E-2</v>
      </c>
      <c r="N9">
        <f t="shared" si="2"/>
        <v>7.3279278180820586E-4</v>
      </c>
      <c r="O9">
        <f t="shared" si="3"/>
        <v>8.3645227027531006E-4</v>
      </c>
      <c r="P9">
        <f t="shared" si="4"/>
        <v>7.0218693444234787E-4</v>
      </c>
      <c r="Q9">
        <f t="shared" si="5"/>
        <v>7.5714399550862123E-4</v>
      </c>
      <c r="R9">
        <f t="shared" si="6"/>
        <v>4.0626474570559716E-5</v>
      </c>
    </row>
    <row r="10" spans="1:18" x14ac:dyDescent="0.2">
      <c r="A10" t="s">
        <v>186</v>
      </c>
      <c r="B10">
        <v>2616</v>
      </c>
      <c r="C10">
        <v>1158</v>
      </c>
      <c r="D10">
        <v>2020</v>
      </c>
      <c r="F10" t="s">
        <v>186</v>
      </c>
      <c r="G10">
        <f t="shared" si="0"/>
        <v>2616</v>
      </c>
      <c r="H10">
        <f t="shared" si="0"/>
        <v>1158</v>
      </c>
      <c r="I10">
        <f t="shared" si="0"/>
        <v>2020</v>
      </c>
      <c r="K10" t="s">
        <v>186</v>
      </c>
      <c r="L10">
        <v>1</v>
      </c>
      <c r="M10">
        <f t="shared" si="1"/>
        <v>1.5384615384615385E-2</v>
      </c>
      <c r="N10">
        <f t="shared" si="2"/>
        <v>1.5948302139852466E-3</v>
      </c>
      <c r="O10">
        <f t="shared" si="3"/>
        <v>1.5423753646159378E-3</v>
      </c>
      <c r="P10">
        <f t="shared" si="4"/>
        <v>1.5901542685802048E-3</v>
      </c>
      <c r="Q10">
        <f t="shared" si="5"/>
        <v>1.5757866157271299E-3</v>
      </c>
      <c r="R10">
        <f t="shared" si="6"/>
        <v>1.6760070524603764E-5</v>
      </c>
    </row>
    <row r="11" spans="1:18" x14ac:dyDescent="0.2">
      <c r="A11" t="s">
        <v>187</v>
      </c>
      <c r="B11">
        <v>30931</v>
      </c>
      <c r="C11">
        <v>8609</v>
      </c>
      <c r="D11">
        <v>16502</v>
      </c>
      <c r="F11" t="s">
        <v>210</v>
      </c>
      <c r="G11">
        <f>B11+B12</f>
        <v>37938</v>
      </c>
      <c r="H11">
        <f>C11+C12</f>
        <v>10551</v>
      </c>
      <c r="I11">
        <f>D11+D12</f>
        <v>19801</v>
      </c>
      <c r="K11" t="s">
        <v>210</v>
      </c>
      <c r="L11">
        <v>2</v>
      </c>
      <c r="M11">
        <f t="shared" si="1"/>
        <v>3.0769230769230771E-2</v>
      </c>
      <c r="N11">
        <f t="shared" si="2"/>
        <v>2.3128695970249344E-2</v>
      </c>
      <c r="O11">
        <f t="shared" si="3"/>
        <v>1.4053197298845216E-2</v>
      </c>
      <c r="P11">
        <f t="shared" si="4"/>
        <v>1.5587447857503284E-2</v>
      </c>
      <c r="Q11">
        <f t="shared" si="5"/>
        <v>1.7589780375532615E-2</v>
      </c>
      <c r="R11">
        <f t="shared" si="6"/>
        <v>2.8046491562066997E-3</v>
      </c>
    </row>
    <row r="12" spans="1:18" x14ac:dyDescent="0.2">
      <c r="A12" t="s">
        <v>188</v>
      </c>
      <c r="B12">
        <v>7007</v>
      </c>
      <c r="C12">
        <v>1942</v>
      </c>
      <c r="D12">
        <v>3299</v>
      </c>
      <c r="F12" t="s">
        <v>189</v>
      </c>
      <c r="G12">
        <f t="shared" ref="G12:I13" si="7">B13</f>
        <v>158599</v>
      </c>
      <c r="H12">
        <f t="shared" si="7"/>
        <v>75772</v>
      </c>
      <c r="I12">
        <f t="shared" si="7"/>
        <v>128747</v>
      </c>
      <c r="K12" t="s">
        <v>189</v>
      </c>
      <c r="L12">
        <v>4</v>
      </c>
      <c r="M12">
        <f t="shared" si="1"/>
        <v>6.1538461538461542E-2</v>
      </c>
      <c r="N12">
        <f t="shared" si="2"/>
        <v>9.6689020301164427E-2</v>
      </c>
      <c r="O12">
        <f t="shared" si="3"/>
        <v>0.10092302774410954</v>
      </c>
      <c r="P12">
        <f t="shared" si="4"/>
        <v>0.1013502928796513</v>
      </c>
      <c r="Q12">
        <f t="shared" si="5"/>
        <v>9.9654113641641742E-2</v>
      </c>
      <c r="R12">
        <f t="shared" si="6"/>
        <v>1.4876685072420801E-3</v>
      </c>
    </row>
    <row r="13" spans="1:18" x14ac:dyDescent="0.2">
      <c r="A13" t="s">
        <v>189</v>
      </c>
      <c r="B13">
        <v>158599</v>
      </c>
      <c r="C13">
        <v>75772</v>
      </c>
      <c r="D13">
        <v>128747</v>
      </c>
      <c r="F13" t="s">
        <v>114</v>
      </c>
      <c r="G13">
        <f t="shared" si="7"/>
        <v>25069</v>
      </c>
      <c r="H13">
        <f t="shared" si="7"/>
        <v>11878</v>
      </c>
      <c r="I13">
        <f t="shared" si="7"/>
        <v>25598</v>
      </c>
      <c r="K13" t="s">
        <v>114</v>
      </c>
      <c r="L13">
        <v>1</v>
      </c>
      <c r="M13">
        <f t="shared" si="1"/>
        <v>1.5384615384615385E-2</v>
      </c>
      <c r="N13">
        <f t="shared" si="2"/>
        <v>1.5283179906114734E-2</v>
      </c>
      <c r="O13">
        <f t="shared" si="3"/>
        <v>1.5820668895430146E-2</v>
      </c>
      <c r="P13">
        <f t="shared" si="4"/>
        <v>2.0150875726295089E-2</v>
      </c>
      <c r="Q13">
        <f t="shared" si="5"/>
        <v>1.7084908175946656E-2</v>
      </c>
      <c r="R13">
        <f t="shared" si="6"/>
        <v>1.5408159492350151E-3</v>
      </c>
    </row>
    <row r="14" spans="1:18" x14ac:dyDescent="0.2">
      <c r="A14" t="s">
        <v>74</v>
      </c>
      <c r="B14">
        <v>25069</v>
      </c>
      <c r="C14">
        <v>11878</v>
      </c>
      <c r="D14">
        <v>25598</v>
      </c>
      <c r="F14" t="s">
        <v>211</v>
      </c>
      <c r="G14">
        <f>B15+B16</f>
        <v>7141</v>
      </c>
      <c r="H14">
        <f>C15+C16</f>
        <v>4079</v>
      </c>
      <c r="I14">
        <f>D15+D16</f>
        <v>5555</v>
      </c>
      <c r="K14" t="s">
        <v>211</v>
      </c>
      <c r="L14">
        <v>3</v>
      </c>
      <c r="M14">
        <f t="shared" si="1"/>
        <v>4.6153846153846156E-2</v>
      </c>
      <c r="N14">
        <f t="shared" si="2"/>
        <v>4.3534719258672191E-3</v>
      </c>
      <c r="O14">
        <f t="shared" si="3"/>
        <v>5.4329439656894737E-3</v>
      </c>
      <c r="P14">
        <f t="shared" si="4"/>
        <v>4.3729242385955628E-3</v>
      </c>
      <c r="Q14">
        <f t="shared" si="5"/>
        <v>4.7197800433840852E-3</v>
      </c>
      <c r="R14">
        <f t="shared" si="6"/>
        <v>3.5662617364037511E-4</v>
      </c>
    </row>
    <row r="15" spans="1:18" x14ac:dyDescent="0.2">
      <c r="A15" t="s">
        <v>203</v>
      </c>
      <c r="B15">
        <v>1005</v>
      </c>
      <c r="C15">
        <v>641</v>
      </c>
      <c r="D15">
        <v>874</v>
      </c>
      <c r="F15" t="s">
        <v>190</v>
      </c>
      <c r="G15">
        <f>B17</f>
        <v>1497</v>
      </c>
      <c r="H15">
        <f>C17</f>
        <v>734</v>
      </c>
      <c r="I15">
        <f>D17</f>
        <v>1009</v>
      </c>
      <c r="K15" t="s">
        <v>190</v>
      </c>
      <c r="L15">
        <v>1</v>
      </c>
      <c r="M15">
        <f t="shared" si="1"/>
        <v>1.5384615384615385E-2</v>
      </c>
      <c r="N15">
        <f t="shared" si="2"/>
        <v>9.1263793208559414E-4</v>
      </c>
      <c r="O15">
        <f t="shared" si="3"/>
        <v>9.7763688914343557E-4</v>
      </c>
      <c r="P15">
        <f t="shared" si="4"/>
        <v>7.9428992920664685E-4</v>
      </c>
      <c r="Q15">
        <f t="shared" si="5"/>
        <v>8.9485491681189219E-4</v>
      </c>
      <c r="R15">
        <f t="shared" si="6"/>
        <v>5.3669369456839285E-5</v>
      </c>
    </row>
    <row r="16" spans="1:18" x14ac:dyDescent="0.2">
      <c r="A16" t="s">
        <v>204</v>
      </c>
      <c r="B16">
        <v>6136</v>
      </c>
      <c r="C16">
        <v>3438</v>
      </c>
      <c r="D16">
        <v>4681</v>
      </c>
      <c r="F16" t="s">
        <v>191</v>
      </c>
      <c r="G16">
        <f t="shared" ref="G16:I27" si="8">B18</f>
        <v>68</v>
      </c>
      <c r="H16">
        <f t="shared" si="8"/>
        <v>105</v>
      </c>
      <c r="I16">
        <f t="shared" si="8"/>
        <v>178</v>
      </c>
      <c r="K16" t="s">
        <v>191</v>
      </c>
      <c r="L16">
        <v>4</v>
      </c>
      <c r="M16">
        <f t="shared" si="1"/>
        <v>6.1538461538461542E-2</v>
      </c>
      <c r="N16">
        <f t="shared" si="2"/>
        <v>4.145583125038103E-5</v>
      </c>
      <c r="O16">
        <f t="shared" si="3"/>
        <v>1.3985268850144514E-4</v>
      </c>
      <c r="P16">
        <f t="shared" si="4"/>
        <v>1.4012250485508735E-4</v>
      </c>
      <c r="Q16">
        <f t="shared" si="5"/>
        <v>1.0714367486897117E-4</v>
      </c>
      <c r="R16">
        <f t="shared" si="6"/>
        <v>3.2844014166264955E-5</v>
      </c>
    </row>
    <row r="17" spans="1:18" x14ac:dyDescent="0.2">
      <c r="A17" t="s">
        <v>190</v>
      </c>
      <c r="B17">
        <v>1497</v>
      </c>
      <c r="C17">
        <v>734</v>
      </c>
      <c r="D17">
        <v>1009</v>
      </c>
      <c r="F17" t="s">
        <v>75</v>
      </c>
      <c r="G17">
        <f t="shared" si="8"/>
        <v>9709</v>
      </c>
      <c r="H17">
        <f t="shared" si="8"/>
        <v>4107</v>
      </c>
      <c r="I17">
        <f t="shared" si="8"/>
        <v>8760</v>
      </c>
      <c r="K17" t="s">
        <v>75</v>
      </c>
      <c r="L17">
        <v>1</v>
      </c>
      <c r="M17">
        <f t="shared" si="1"/>
        <v>1.5384615384615385E-2</v>
      </c>
      <c r="N17">
        <f t="shared" si="2"/>
        <v>5.9190392001463145E-3</v>
      </c>
      <c r="O17">
        <f t="shared" si="3"/>
        <v>5.4702380159565257E-3</v>
      </c>
      <c r="P17">
        <f t="shared" si="4"/>
        <v>6.8959165310705913E-3</v>
      </c>
      <c r="Q17">
        <f t="shared" si="5"/>
        <v>6.0950645823911439E-3</v>
      </c>
      <c r="R17">
        <f t="shared" si="6"/>
        <v>4.2086359964177249E-4</v>
      </c>
    </row>
    <row r="18" spans="1:18" x14ac:dyDescent="0.2">
      <c r="A18" t="s">
        <v>191</v>
      </c>
      <c r="B18">
        <v>68</v>
      </c>
      <c r="C18">
        <v>105</v>
      </c>
      <c r="D18">
        <v>178</v>
      </c>
      <c r="F18" t="s">
        <v>76</v>
      </c>
      <c r="G18">
        <f t="shared" si="8"/>
        <v>248888</v>
      </c>
      <c r="H18">
        <f t="shared" si="8"/>
        <v>118864</v>
      </c>
      <c r="I18">
        <f t="shared" si="8"/>
        <v>197929</v>
      </c>
      <c r="K18" t="s">
        <v>76</v>
      </c>
      <c r="L18">
        <v>3</v>
      </c>
      <c r="M18">
        <f t="shared" si="1"/>
        <v>4.6153846153846156E-2</v>
      </c>
      <c r="N18">
        <f t="shared" si="2"/>
        <v>0.15173321953301225</v>
      </c>
      <c r="O18">
        <f t="shared" si="3"/>
        <v>0.15831857110510261</v>
      </c>
      <c r="P18">
        <f t="shared" si="4"/>
        <v>0.15581071496327295</v>
      </c>
      <c r="Q18">
        <f t="shared" si="5"/>
        <v>0.15528750186712925</v>
      </c>
      <c r="R18">
        <f t="shared" si="6"/>
        <v>1.9189430936490755E-3</v>
      </c>
    </row>
    <row r="19" spans="1:18" x14ac:dyDescent="0.2">
      <c r="A19" t="s">
        <v>75</v>
      </c>
      <c r="B19">
        <v>9709</v>
      </c>
      <c r="C19">
        <v>4107</v>
      </c>
      <c r="D19">
        <v>8760</v>
      </c>
      <c r="F19" t="s">
        <v>192</v>
      </c>
      <c r="G19">
        <f t="shared" si="8"/>
        <v>22717</v>
      </c>
      <c r="H19">
        <f t="shared" si="8"/>
        <v>11349</v>
      </c>
      <c r="I19">
        <f t="shared" si="8"/>
        <v>19920</v>
      </c>
      <c r="K19" t="s">
        <v>192</v>
      </c>
      <c r="L19">
        <v>1</v>
      </c>
      <c r="M19">
        <f t="shared" si="1"/>
        <v>1.5384615384615385E-2</v>
      </c>
      <c r="N19">
        <f t="shared" si="2"/>
        <v>1.3849295860513321E-2</v>
      </c>
      <c r="O19">
        <f t="shared" si="3"/>
        <v>1.51160777314562E-2</v>
      </c>
      <c r="P19">
        <f t="shared" si="4"/>
        <v>1.5681125262434495E-2</v>
      </c>
      <c r="Q19">
        <f t="shared" si="5"/>
        <v>1.4882166284801338E-2</v>
      </c>
      <c r="R19">
        <f t="shared" si="6"/>
        <v>5.4158276163262088E-4</v>
      </c>
    </row>
    <row r="20" spans="1:18" x14ac:dyDescent="0.2">
      <c r="A20" t="s">
        <v>76</v>
      </c>
      <c r="B20">
        <v>248888</v>
      </c>
      <c r="C20">
        <v>118864</v>
      </c>
      <c r="D20">
        <v>197929</v>
      </c>
      <c r="F20" t="s">
        <v>193</v>
      </c>
      <c r="G20">
        <f t="shared" si="8"/>
        <v>1545</v>
      </c>
      <c r="H20">
        <f t="shared" si="8"/>
        <v>947</v>
      </c>
      <c r="I20">
        <f t="shared" si="8"/>
        <v>973</v>
      </c>
      <c r="K20" t="s">
        <v>193</v>
      </c>
      <c r="L20">
        <v>2</v>
      </c>
      <c r="M20">
        <f t="shared" si="1"/>
        <v>3.0769230769230771E-2</v>
      </c>
      <c r="N20">
        <f t="shared" si="2"/>
        <v>9.4190087179174542E-4</v>
      </c>
      <c r="O20">
        <f t="shared" si="3"/>
        <v>1.2613380572463672E-3</v>
      </c>
      <c r="P20">
        <f t="shared" si="4"/>
        <v>7.6595054620224711E-4</v>
      </c>
      <c r="Q20">
        <f t="shared" si="5"/>
        <v>9.8972982508011985E-4</v>
      </c>
      <c r="R20">
        <f t="shared" si="6"/>
        <v>1.449918424189423E-4</v>
      </c>
    </row>
    <row r="21" spans="1:18" x14ac:dyDescent="0.2">
      <c r="A21" t="s">
        <v>192</v>
      </c>
      <c r="B21">
        <v>22717</v>
      </c>
      <c r="C21">
        <v>11349</v>
      </c>
      <c r="D21">
        <v>19920</v>
      </c>
      <c r="F21" t="s">
        <v>194</v>
      </c>
      <c r="G21">
        <f t="shared" si="8"/>
        <v>39</v>
      </c>
      <c r="H21">
        <f t="shared" si="8"/>
        <v>14</v>
      </c>
      <c r="I21">
        <f t="shared" si="8"/>
        <v>24</v>
      </c>
      <c r="K21" t="s">
        <v>194</v>
      </c>
      <c r="L21">
        <v>1</v>
      </c>
      <c r="M21">
        <f t="shared" si="1"/>
        <v>1.5384615384615385E-2</v>
      </c>
      <c r="N21">
        <f t="shared" si="2"/>
        <v>2.3776138511247943E-5</v>
      </c>
      <c r="O21">
        <f t="shared" si="3"/>
        <v>1.8647025133526018E-5</v>
      </c>
      <c r="P21">
        <f t="shared" si="4"/>
        <v>1.8892922002933126E-5</v>
      </c>
      <c r="Q21">
        <f t="shared" si="5"/>
        <v>2.0438695215902363E-5</v>
      </c>
      <c r="R21">
        <f t="shared" si="6"/>
        <v>1.6702307355403955E-6</v>
      </c>
    </row>
    <row r="22" spans="1:18" x14ac:dyDescent="0.2">
      <c r="A22" t="s">
        <v>193</v>
      </c>
      <c r="B22">
        <v>1545</v>
      </c>
      <c r="C22">
        <v>947</v>
      </c>
      <c r="D22">
        <v>973</v>
      </c>
      <c r="F22" t="s">
        <v>195</v>
      </c>
      <c r="G22">
        <f t="shared" si="8"/>
        <v>74109</v>
      </c>
      <c r="H22">
        <f t="shared" si="8"/>
        <v>29530</v>
      </c>
      <c r="I22">
        <f t="shared" si="8"/>
        <v>61525</v>
      </c>
      <c r="K22" t="s">
        <v>195</v>
      </c>
      <c r="L22">
        <v>5</v>
      </c>
      <c r="M22">
        <f t="shared" si="1"/>
        <v>7.6923076923076927E-2</v>
      </c>
      <c r="N22">
        <f t="shared" si="2"/>
        <v>4.5180149972565996E-2</v>
      </c>
      <c r="O22">
        <f t="shared" si="3"/>
        <v>3.9331903728073096E-2</v>
      </c>
      <c r="P22">
        <f t="shared" si="4"/>
        <v>4.8432792759602522E-2</v>
      </c>
      <c r="Q22">
        <f>AVERAGE(N22:P22)</f>
        <v>4.4314948820080545E-2</v>
      </c>
      <c r="R22">
        <f>STDEV(N22:P22)/SQRT(3)</f>
        <v>2.6625786415146362E-3</v>
      </c>
    </row>
    <row r="23" spans="1:18" x14ac:dyDescent="0.2">
      <c r="A23" t="s">
        <v>194</v>
      </c>
      <c r="B23">
        <v>39</v>
      </c>
      <c r="C23">
        <v>14</v>
      </c>
      <c r="D23">
        <v>24</v>
      </c>
      <c r="F23" t="s">
        <v>77</v>
      </c>
      <c r="G23">
        <f t="shared" si="8"/>
        <v>35967</v>
      </c>
      <c r="H23">
        <f t="shared" si="8"/>
        <v>12827</v>
      </c>
      <c r="I23">
        <f t="shared" si="8"/>
        <v>32428</v>
      </c>
      <c r="K23" t="s">
        <v>77</v>
      </c>
      <c r="L23">
        <v>1</v>
      </c>
      <c r="M23">
        <f t="shared" si="1"/>
        <v>1.5384615384615385E-2</v>
      </c>
      <c r="N23">
        <f t="shared" si="2"/>
        <v>2.1927086508565508E-2</v>
      </c>
      <c r="O23">
        <f t="shared" si="3"/>
        <v>1.7084670813409874E-2</v>
      </c>
      <c r="P23">
        <f t="shared" si="4"/>
        <v>2.5527486446296474E-2</v>
      </c>
      <c r="Q23">
        <f t="shared" ref="Q23:Q43" si="9">AVERAGE(N23:P23)</f>
        <v>2.1513081256090621E-2</v>
      </c>
      <c r="R23">
        <f t="shared" ref="R23:R43" si="10">STDEV(N23:P23)/SQRT(3)</f>
        <v>2.4460058745184423E-3</v>
      </c>
    </row>
    <row r="24" spans="1:18" x14ac:dyDescent="0.2">
      <c r="A24" t="s">
        <v>195</v>
      </c>
      <c r="B24">
        <v>74109</v>
      </c>
      <c r="C24">
        <v>29530</v>
      </c>
      <c r="D24">
        <v>61525</v>
      </c>
      <c r="F24" t="s">
        <v>78</v>
      </c>
      <c r="G24">
        <f t="shared" si="8"/>
        <v>97117</v>
      </c>
      <c r="H24">
        <f t="shared" si="8"/>
        <v>41232</v>
      </c>
      <c r="I24">
        <f t="shared" si="8"/>
        <v>64016</v>
      </c>
      <c r="K24" t="s">
        <v>78</v>
      </c>
      <c r="L24">
        <v>2</v>
      </c>
      <c r="M24">
        <f t="shared" si="1"/>
        <v>3.0769230769230771E-2</v>
      </c>
      <c r="N24">
        <f t="shared" si="2"/>
        <v>5.9206852405047854E-2</v>
      </c>
      <c r="O24">
        <f t="shared" si="3"/>
        <v>5.4918152878967487E-2</v>
      </c>
      <c r="P24">
        <f t="shared" si="4"/>
        <v>5.0393720622490291E-2</v>
      </c>
      <c r="Q24">
        <f t="shared" si="9"/>
        <v>5.4839575302168542E-2</v>
      </c>
      <c r="R24">
        <f t="shared" si="10"/>
        <v>2.5444353519568446E-3</v>
      </c>
    </row>
    <row r="25" spans="1:18" x14ac:dyDescent="0.2">
      <c r="A25" t="s">
        <v>77</v>
      </c>
      <c r="B25">
        <v>35967</v>
      </c>
      <c r="C25">
        <v>12827</v>
      </c>
      <c r="D25">
        <v>32428</v>
      </c>
      <c r="F25" t="s">
        <v>79</v>
      </c>
      <c r="G25">
        <f t="shared" si="8"/>
        <v>4003</v>
      </c>
      <c r="H25">
        <f t="shared" si="8"/>
        <v>1496</v>
      </c>
      <c r="I25">
        <f t="shared" si="8"/>
        <v>2025</v>
      </c>
      <c r="K25" t="s">
        <v>79</v>
      </c>
      <c r="L25">
        <v>1</v>
      </c>
      <c r="M25">
        <f t="shared" si="1"/>
        <v>1.5384615384615385E-2</v>
      </c>
      <c r="N25">
        <f t="shared" si="2"/>
        <v>2.4404072425775773E-3</v>
      </c>
      <c r="O25">
        <f t="shared" si="3"/>
        <v>1.9925678285539232E-3</v>
      </c>
      <c r="P25">
        <f t="shared" si="4"/>
        <v>1.5940902939974824E-3</v>
      </c>
      <c r="Q25">
        <f t="shared" si="9"/>
        <v>2.0090217883763275E-3</v>
      </c>
      <c r="R25">
        <f t="shared" si="10"/>
        <v>2.4444913851273757E-4</v>
      </c>
    </row>
    <row r="26" spans="1:18" x14ac:dyDescent="0.2">
      <c r="A26" t="s">
        <v>78</v>
      </c>
      <c r="B26">
        <v>97117</v>
      </c>
      <c r="C26">
        <v>41232</v>
      </c>
      <c r="D26">
        <v>64016</v>
      </c>
      <c r="F26" t="s">
        <v>196</v>
      </c>
      <c r="G26">
        <f t="shared" si="8"/>
        <v>2320</v>
      </c>
      <c r="H26">
        <f t="shared" si="8"/>
        <v>1120</v>
      </c>
      <c r="I26">
        <f t="shared" si="8"/>
        <v>2085</v>
      </c>
      <c r="K26" t="s">
        <v>196</v>
      </c>
      <c r="L26">
        <v>1</v>
      </c>
      <c r="M26">
        <f t="shared" si="1"/>
        <v>1.5384615384615385E-2</v>
      </c>
      <c r="N26">
        <f t="shared" si="2"/>
        <v>1.4143754191306469E-3</v>
      </c>
      <c r="O26">
        <f t="shared" si="3"/>
        <v>1.4917620106820815E-3</v>
      </c>
      <c r="P26">
        <f t="shared" si="4"/>
        <v>1.6413225990048153E-3</v>
      </c>
      <c r="Q26">
        <f t="shared" si="9"/>
        <v>1.5158200096058478E-3</v>
      </c>
      <c r="R26">
        <f t="shared" si="10"/>
        <v>6.6609173786027153E-5</v>
      </c>
    </row>
    <row r="27" spans="1:18" x14ac:dyDescent="0.2">
      <c r="A27" t="s">
        <v>79</v>
      </c>
      <c r="B27">
        <v>4003</v>
      </c>
      <c r="C27">
        <v>1496</v>
      </c>
      <c r="D27">
        <v>2025</v>
      </c>
      <c r="F27" t="s">
        <v>197</v>
      </c>
      <c r="G27">
        <f t="shared" si="8"/>
        <v>10485</v>
      </c>
      <c r="H27">
        <f t="shared" si="8"/>
        <v>5331</v>
      </c>
      <c r="I27">
        <f t="shared" si="8"/>
        <v>8014</v>
      </c>
      <c r="K27" t="s">
        <v>197</v>
      </c>
      <c r="L27">
        <v>1</v>
      </c>
      <c r="M27">
        <f t="shared" si="1"/>
        <v>1.5384615384615385E-2</v>
      </c>
      <c r="N27">
        <f t="shared" si="2"/>
        <v>6.3921233920624272E-3</v>
      </c>
      <c r="O27">
        <f t="shared" si="3"/>
        <v>7.1005207847733721E-3</v>
      </c>
      <c r="P27">
        <f t="shared" si="4"/>
        <v>6.3086615388127532E-3</v>
      </c>
      <c r="Q27">
        <f t="shared" si="9"/>
        <v>6.6004352385495178E-3</v>
      </c>
      <c r="R27">
        <f t="shared" si="10"/>
        <v>2.512008727383166E-4</v>
      </c>
    </row>
    <row r="28" spans="1:18" x14ac:dyDescent="0.2">
      <c r="A28" t="s">
        <v>196</v>
      </c>
      <c r="B28">
        <v>2320</v>
      </c>
      <c r="C28">
        <v>1120</v>
      </c>
      <c r="D28">
        <v>2085</v>
      </c>
      <c r="F28" t="s">
        <v>198</v>
      </c>
      <c r="G28" s="1">
        <f t="shared" ref="G28:G32" si="11">B30</f>
        <v>135519</v>
      </c>
      <c r="H28" s="1">
        <f t="shared" ref="H28:H43" si="12">C30</f>
        <v>59547</v>
      </c>
      <c r="I28" s="1">
        <f t="shared" ref="I28:I43" si="13">D30</f>
        <v>117321</v>
      </c>
      <c r="K28" t="s">
        <v>198</v>
      </c>
      <c r="L28">
        <v>2</v>
      </c>
      <c r="M28">
        <f t="shared" si="1"/>
        <v>3.0769230769230771E-2</v>
      </c>
      <c r="N28">
        <f t="shared" si="2"/>
        <v>8.2618423459123333E-2</v>
      </c>
      <c r="O28">
        <f t="shared" si="3"/>
        <v>7.9312457544719564E-2</v>
      </c>
      <c r="P28">
        <f t="shared" si="4"/>
        <v>9.2355687596088226E-2</v>
      </c>
      <c r="Q28">
        <f t="shared" si="9"/>
        <v>8.4762189533310384E-2</v>
      </c>
      <c r="R28">
        <f t="shared" si="10"/>
        <v>3.9148547133049582E-3</v>
      </c>
    </row>
    <row r="29" spans="1:18" x14ac:dyDescent="0.2">
      <c r="A29" t="s">
        <v>197</v>
      </c>
      <c r="B29">
        <v>10485</v>
      </c>
      <c r="C29">
        <v>5331</v>
      </c>
      <c r="D29">
        <v>8014</v>
      </c>
      <c r="F29" t="s">
        <v>205</v>
      </c>
      <c r="G29">
        <f t="shared" si="11"/>
        <v>5007</v>
      </c>
      <c r="H29">
        <f t="shared" si="12"/>
        <v>2215</v>
      </c>
      <c r="I29">
        <f t="shared" si="13"/>
        <v>2756</v>
      </c>
      <c r="K29" t="s">
        <v>205</v>
      </c>
      <c r="L29">
        <v>1</v>
      </c>
      <c r="M29">
        <f t="shared" si="1"/>
        <v>1.5384615384615385E-2</v>
      </c>
      <c r="N29">
        <f t="shared" si="2"/>
        <v>3.052490398097909E-3</v>
      </c>
      <c r="O29">
        <f t="shared" si="3"/>
        <v>2.9502257621971525E-3</v>
      </c>
      <c r="P29">
        <f t="shared" si="4"/>
        <v>2.1695372100034873E-3</v>
      </c>
      <c r="Q29">
        <f t="shared" si="9"/>
        <v>2.7240844567661834E-3</v>
      </c>
      <c r="R29">
        <f t="shared" si="10"/>
        <v>2.7884075539516762E-4</v>
      </c>
    </row>
    <row r="30" spans="1:18" x14ac:dyDescent="0.2">
      <c r="A30" t="s">
        <v>198</v>
      </c>
      <c r="B30">
        <v>135519</v>
      </c>
      <c r="C30">
        <v>59547</v>
      </c>
      <c r="D30">
        <v>117321</v>
      </c>
      <c r="F30" t="s">
        <v>80</v>
      </c>
      <c r="G30">
        <f t="shared" si="11"/>
        <v>35</v>
      </c>
      <c r="H30">
        <f t="shared" si="12"/>
        <v>26</v>
      </c>
      <c r="I30">
        <f t="shared" si="13"/>
        <v>24</v>
      </c>
      <c r="K30" t="s">
        <v>80</v>
      </c>
      <c r="L30">
        <v>1</v>
      </c>
      <c r="M30">
        <f t="shared" si="1"/>
        <v>1.5384615384615385E-2</v>
      </c>
      <c r="N30">
        <f t="shared" si="2"/>
        <v>2.1337560202402E-5</v>
      </c>
      <c r="O30">
        <f t="shared" si="3"/>
        <v>3.4630189533691176E-5</v>
      </c>
      <c r="P30">
        <f t="shared" si="4"/>
        <v>1.8892922002933126E-5</v>
      </c>
      <c r="Q30">
        <f t="shared" si="9"/>
        <v>2.4953557246342101E-5</v>
      </c>
      <c r="R30">
        <f t="shared" si="10"/>
        <v>4.8895116763674386E-6</v>
      </c>
    </row>
    <row r="31" spans="1:18" x14ac:dyDescent="0.2">
      <c r="A31" t="s">
        <v>205</v>
      </c>
      <c r="B31">
        <v>5007</v>
      </c>
      <c r="C31">
        <v>2215</v>
      </c>
      <c r="D31">
        <v>2756</v>
      </c>
      <c r="F31" t="s">
        <v>81</v>
      </c>
      <c r="G31">
        <f t="shared" si="11"/>
        <v>13510</v>
      </c>
      <c r="H31">
        <f t="shared" si="12"/>
        <v>4989</v>
      </c>
      <c r="I31">
        <f t="shared" si="13"/>
        <v>8222</v>
      </c>
      <c r="K31" t="s">
        <v>81</v>
      </c>
      <c r="L31">
        <v>1</v>
      </c>
      <c r="M31">
        <f t="shared" si="1"/>
        <v>1.5384615384615385E-2</v>
      </c>
      <c r="N31">
        <f t="shared" si="2"/>
        <v>8.236298238127172E-3</v>
      </c>
      <c r="O31">
        <f t="shared" si="3"/>
        <v>6.6450005993686648E-3</v>
      </c>
      <c r="P31">
        <f t="shared" si="4"/>
        <v>6.4724001961715067E-3</v>
      </c>
      <c r="Q31">
        <f t="shared" si="9"/>
        <v>7.1178996778891142E-3</v>
      </c>
      <c r="R31">
        <f t="shared" si="10"/>
        <v>5.6141465051922647E-4</v>
      </c>
    </row>
    <row r="32" spans="1:18" x14ac:dyDescent="0.2">
      <c r="A32" t="s">
        <v>80</v>
      </c>
      <c r="B32">
        <v>35</v>
      </c>
      <c r="C32">
        <v>26</v>
      </c>
      <c r="D32">
        <v>24</v>
      </c>
      <c r="F32" t="s">
        <v>199</v>
      </c>
      <c r="G32">
        <f t="shared" si="11"/>
        <v>4925</v>
      </c>
      <c r="H32">
        <f t="shared" si="12"/>
        <v>2481</v>
      </c>
      <c r="I32">
        <f t="shared" si="13"/>
        <v>3749</v>
      </c>
      <c r="K32" t="s">
        <v>199</v>
      </c>
      <c r="L32">
        <v>2</v>
      </c>
      <c r="M32">
        <f t="shared" si="1"/>
        <v>3.0769230769230771E-2</v>
      </c>
      <c r="N32">
        <f t="shared" si="2"/>
        <v>3.002499542766567E-3</v>
      </c>
      <c r="O32">
        <f t="shared" si="3"/>
        <v>3.3045192397341467E-3</v>
      </c>
      <c r="P32">
        <f t="shared" si="4"/>
        <v>2.9512318578748453E-3</v>
      </c>
      <c r="Q32">
        <f t="shared" si="9"/>
        <v>3.086083546791853E-3</v>
      </c>
      <c r="R32">
        <f t="shared" si="10"/>
        <v>1.1021601190680695E-4</v>
      </c>
    </row>
    <row r="33" spans="1:18" x14ac:dyDescent="0.2">
      <c r="A33" t="s">
        <v>81</v>
      </c>
      <c r="B33">
        <v>13510</v>
      </c>
      <c r="C33">
        <v>4989</v>
      </c>
      <c r="D33">
        <v>8222</v>
      </c>
      <c r="F33" s="5" t="s">
        <v>82</v>
      </c>
      <c r="G33" s="5">
        <v>0</v>
      </c>
      <c r="H33" s="5">
        <f t="shared" si="12"/>
        <v>1</v>
      </c>
      <c r="I33" s="5">
        <f t="shared" si="13"/>
        <v>2</v>
      </c>
      <c r="K33" s="5" t="s">
        <v>82</v>
      </c>
      <c r="L33" s="5">
        <v>0</v>
      </c>
      <c r="M33" s="5">
        <f t="shared" si="1"/>
        <v>0</v>
      </c>
      <c r="N33" s="5">
        <f t="shared" si="2"/>
        <v>0</v>
      </c>
      <c r="O33" s="5">
        <f t="shared" si="3"/>
        <v>1.33193036668043E-6</v>
      </c>
      <c r="P33" s="5">
        <f t="shared" si="4"/>
        <v>1.5744101669110938E-6</v>
      </c>
      <c r="Q33" s="5">
        <f t="shared" si="9"/>
        <v>9.6878017786384118E-7</v>
      </c>
      <c r="R33" s="5">
        <f t="shared" si="10"/>
        <v>4.8942155930799154E-7</v>
      </c>
    </row>
    <row r="34" spans="1:18" x14ac:dyDescent="0.2">
      <c r="A34" t="s">
        <v>199</v>
      </c>
      <c r="B34">
        <v>4925</v>
      </c>
      <c r="C34">
        <v>2481</v>
      </c>
      <c r="D34">
        <v>3749</v>
      </c>
      <c r="F34" t="s">
        <v>200</v>
      </c>
      <c r="G34">
        <f t="shared" ref="G34:G43" si="14">B36</f>
        <v>22805</v>
      </c>
      <c r="H34">
        <f t="shared" si="12"/>
        <v>9303</v>
      </c>
      <c r="I34">
        <f t="shared" si="13"/>
        <v>15276</v>
      </c>
      <c r="K34" t="s">
        <v>200</v>
      </c>
      <c r="L34">
        <v>1</v>
      </c>
      <c r="M34">
        <f t="shared" si="1"/>
        <v>1.5384615384615385E-2</v>
      </c>
      <c r="N34">
        <f t="shared" si="2"/>
        <v>1.3902944583307932E-2</v>
      </c>
      <c r="O34">
        <f t="shared" si="3"/>
        <v>1.239094820122804E-2</v>
      </c>
      <c r="P34">
        <f t="shared" si="4"/>
        <v>1.2025344854866934E-2</v>
      </c>
      <c r="Q34">
        <f t="shared" si="9"/>
        <v>1.2773079213134302E-2</v>
      </c>
      <c r="R34">
        <f t="shared" si="10"/>
        <v>5.7470666945721245E-4</v>
      </c>
    </row>
    <row r="35" spans="1:18" x14ac:dyDescent="0.2">
      <c r="A35" s="5" t="s">
        <v>82</v>
      </c>
      <c r="B35" s="5">
        <v>0</v>
      </c>
      <c r="C35" s="5">
        <v>1</v>
      </c>
      <c r="D35" s="5">
        <v>2</v>
      </c>
      <c r="F35" t="s">
        <v>83</v>
      </c>
      <c r="G35">
        <f t="shared" si="14"/>
        <v>13761</v>
      </c>
      <c r="H35">
        <f t="shared" si="12"/>
        <v>4811</v>
      </c>
      <c r="I35">
        <f t="shared" si="13"/>
        <v>9057</v>
      </c>
      <c r="K35" t="s">
        <v>83</v>
      </c>
      <c r="L35">
        <v>1</v>
      </c>
      <c r="M35">
        <f t="shared" si="1"/>
        <v>1.5384615384615385E-2</v>
      </c>
      <c r="N35">
        <f t="shared" si="2"/>
        <v>8.3893190270072551E-3</v>
      </c>
      <c r="O35">
        <f t="shared" si="3"/>
        <v>6.4079169940995488E-3</v>
      </c>
      <c r="P35">
        <f t="shared" si="4"/>
        <v>7.1297164408568887E-3</v>
      </c>
      <c r="Q35">
        <f t="shared" si="9"/>
        <v>7.3089841539878972E-3</v>
      </c>
      <c r="R35">
        <f t="shared" si="10"/>
        <v>5.7896205653770738E-4</v>
      </c>
    </row>
    <row r="36" spans="1:18" x14ac:dyDescent="0.2">
      <c r="A36" t="s">
        <v>200</v>
      </c>
      <c r="B36">
        <v>22805</v>
      </c>
      <c r="C36">
        <v>9303</v>
      </c>
      <c r="D36">
        <v>15276</v>
      </c>
      <c r="F36" s="6" t="s">
        <v>201</v>
      </c>
      <c r="G36" s="6">
        <f t="shared" si="14"/>
        <v>8248</v>
      </c>
      <c r="H36" s="6">
        <f t="shared" si="12"/>
        <v>2980</v>
      </c>
      <c r="I36" s="6">
        <f t="shared" si="13"/>
        <v>7485</v>
      </c>
      <c r="K36" s="6" t="s">
        <v>201</v>
      </c>
      <c r="L36" s="6">
        <v>1</v>
      </c>
      <c r="M36" s="6">
        <f t="shared" si="1"/>
        <v>1.5384615384615385E-2</v>
      </c>
      <c r="N36" s="6">
        <f t="shared" si="2"/>
        <v>5.0283484728403339E-3</v>
      </c>
      <c r="O36" s="6">
        <f t="shared" si="3"/>
        <v>3.9691524927076812E-3</v>
      </c>
      <c r="P36" s="6">
        <f t="shared" si="4"/>
        <v>5.8922300496647689E-3</v>
      </c>
      <c r="Q36" s="6">
        <f t="shared" si="9"/>
        <v>4.9632436717375944E-3</v>
      </c>
      <c r="R36" s="6">
        <f t="shared" si="10"/>
        <v>5.5609825236882407E-4</v>
      </c>
    </row>
    <row r="37" spans="1:18" x14ac:dyDescent="0.2">
      <c r="A37" t="s">
        <v>83</v>
      </c>
      <c r="B37">
        <v>13761</v>
      </c>
      <c r="C37">
        <v>4811</v>
      </c>
      <c r="D37">
        <v>9057</v>
      </c>
      <c r="F37" t="s">
        <v>206</v>
      </c>
      <c r="G37">
        <f t="shared" si="14"/>
        <v>397</v>
      </c>
      <c r="H37">
        <f t="shared" si="12"/>
        <v>188</v>
      </c>
      <c r="I37">
        <f t="shared" si="13"/>
        <v>303</v>
      </c>
      <c r="K37" t="s">
        <v>206</v>
      </c>
      <c r="L37">
        <v>1</v>
      </c>
      <c r="M37">
        <f t="shared" si="1"/>
        <v>1.5384615384615385E-2</v>
      </c>
      <c r="N37">
        <f t="shared" si="2"/>
        <v>2.4202889715295981E-4</v>
      </c>
      <c r="O37">
        <f t="shared" si="3"/>
        <v>2.5040290893592082E-4</v>
      </c>
      <c r="P37">
        <f t="shared" si="4"/>
        <v>2.3852314028703072E-4</v>
      </c>
      <c r="Q37">
        <f t="shared" si="9"/>
        <v>2.4365164879197045E-4</v>
      </c>
      <c r="R37">
        <f t="shared" si="10"/>
        <v>3.5240704660577677E-6</v>
      </c>
    </row>
    <row r="38" spans="1:18" x14ac:dyDescent="0.2">
      <c r="A38" s="6" t="s">
        <v>201</v>
      </c>
      <c r="B38" s="6">
        <v>8248</v>
      </c>
      <c r="C38" s="6">
        <v>2980</v>
      </c>
      <c r="D38" s="6">
        <v>7485</v>
      </c>
      <c r="F38" t="s">
        <v>207</v>
      </c>
      <c r="G38">
        <f t="shared" si="14"/>
        <v>3477</v>
      </c>
      <c r="H38">
        <f t="shared" si="12"/>
        <v>2075</v>
      </c>
      <c r="I38">
        <f t="shared" si="13"/>
        <v>1881</v>
      </c>
      <c r="K38" t="s">
        <v>207</v>
      </c>
      <c r="L38">
        <v>1</v>
      </c>
      <c r="M38">
        <f t="shared" si="1"/>
        <v>1.5384615384615385E-2</v>
      </c>
      <c r="N38">
        <f t="shared" si="2"/>
        <v>2.1197341949643358E-3</v>
      </c>
      <c r="O38">
        <f t="shared" si="3"/>
        <v>2.763755510861892E-3</v>
      </c>
      <c r="P38">
        <f t="shared" si="4"/>
        <v>1.4807327619798837E-3</v>
      </c>
      <c r="Q38">
        <f t="shared" si="9"/>
        <v>2.1214074892687037E-3</v>
      </c>
      <c r="R38">
        <f t="shared" si="10"/>
        <v>3.7037770967511801E-4</v>
      </c>
    </row>
    <row r="39" spans="1:18" x14ac:dyDescent="0.2">
      <c r="A39" t="s">
        <v>206</v>
      </c>
      <c r="B39">
        <v>397</v>
      </c>
      <c r="C39">
        <v>188</v>
      </c>
      <c r="D39">
        <v>303</v>
      </c>
      <c r="F39" t="s">
        <v>208</v>
      </c>
      <c r="G39">
        <f t="shared" si="14"/>
        <v>17004</v>
      </c>
      <c r="H39">
        <f t="shared" si="12"/>
        <v>9431</v>
      </c>
      <c r="I39">
        <f t="shared" si="13"/>
        <v>12823</v>
      </c>
      <c r="K39" t="s">
        <v>208</v>
      </c>
      <c r="L39">
        <v>1</v>
      </c>
      <c r="M39">
        <f t="shared" si="1"/>
        <v>1.5384615384615385E-2</v>
      </c>
      <c r="N39">
        <f t="shared" si="2"/>
        <v>1.0366396390904102E-2</v>
      </c>
      <c r="O39">
        <f t="shared" si="3"/>
        <v>1.2561435288163135E-2</v>
      </c>
      <c r="P39">
        <f t="shared" si="4"/>
        <v>1.0094330785150478E-2</v>
      </c>
      <c r="Q39">
        <f t="shared" si="9"/>
        <v>1.1007387488072571E-2</v>
      </c>
      <c r="R39">
        <f t="shared" si="10"/>
        <v>7.809830017747422E-4</v>
      </c>
    </row>
    <row r="40" spans="1:18" x14ac:dyDescent="0.2">
      <c r="A40" t="s">
        <v>207</v>
      </c>
      <c r="B40">
        <v>3477</v>
      </c>
      <c r="C40">
        <v>2075</v>
      </c>
      <c r="D40">
        <v>1881</v>
      </c>
      <c r="F40" t="s">
        <v>84</v>
      </c>
      <c r="G40">
        <f t="shared" si="14"/>
        <v>79186</v>
      </c>
      <c r="H40">
        <f t="shared" si="12"/>
        <v>29616</v>
      </c>
      <c r="I40">
        <f t="shared" si="13"/>
        <v>56794</v>
      </c>
      <c r="K40" t="s">
        <v>84</v>
      </c>
      <c r="L40">
        <v>1</v>
      </c>
      <c r="M40">
        <f t="shared" si="1"/>
        <v>1.5384615384615385E-2</v>
      </c>
      <c r="N40">
        <f t="shared" si="2"/>
        <v>4.8275315491068706E-2</v>
      </c>
      <c r="O40">
        <f t="shared" si="3"/>
        <v>3.9446449739607613E-2</v>
      </c>
      <c r="P40">
        <f t="shared" si="4"/>
        <v>4.4708525509774333E-2</v>
      </c>
      <c r="Q40">
        <f t="shared" si="9"/>
        <v>4.4143430246816884E-2</v>
      </c>
      <c r="R40">
        <f t="shared" si="10"/>
        <v>2.5642878872761386E-3</v>
      </c>
    </row>
    <row r="41" spans="1:18" x14ac:dyDescent="0.2">
      <c r="A41" t="s">
        <v>208</v>
      </c>
      <c r="B41">
        <v>17004</v>
      </c>
      <c r="C41">
        <v>9431</v>
      </c>
      <c r="D41">
        <v>12823</v>
      </c>
      <c r="F41" t="s">
        <v>209</v>
      </c>
      <c r="G41">
        <f t="shared" si="14"/>
        <v>25761</v>
      </c>
      <c r="H41">
        <f t="shared" si="12"/>
        <v>8758</v>
      </c>
      <c r="I41">
        <f t="shared" si="13"/>
        <v>17326</v>
      </c>
      <c r="K41" t="s">
        <v>209</v>
      </c>
      <c r="L41">
        <v>1</v>
      </c>
      <c r="M41">
        <f t="shared" si="1"/>
        <v>1.5384615384615385E-2</v>
      </c>
      <c r="N41">
        <f t="shared" si="2"/>
        <v>1.5705053953545083E-2</v>
      </c>
      <c r="O41">
        <f t="shared" si="3"/>
        <v>1.1665046151387205E-2</v>
      </c>
      <c r="P41">
        <f t="shared" si="4"/>
        <v>1.3639115275950806E-2</v>
      </c>
      <c r="Q41">
        <f t="shared" si="9"/>
        <v>1.3669738460294364E-2</v>
      </c>
      <c r="R41">
        <f t="shared" si="10"/>
        <v>1.1663503040022806E-3</v>
      </c>
    </row>
    <row r="42" spans="1:18" x14ac:dyDescent="0.2">
      <c r="A42" t="s">
        <v>84</v>
      </c>
      <c r="B42">
        <v>79186</v>
      </c>
      <c r="C42">
        <v>29616</v>
      </c>
      <c r="D42">
        <v>56794</v>
      </c>
      <c r="F42" t="s">
        <v>85</v>
      </c>
      <c r="G42">
        <f t="shared" si="14"/>
        <v>55455</v>
      </c>
      <c r="H42">
        <f t="shared" si="12"/>
        <v>19437</v>
      </c>
      <c r="I42">
        <f t="shared" si="13"/>
        <v>37484</v>
      </c>
      <c r="K42" t="s">
        <v>85</v>
      </c>
      <c r="L42">
        <v>1</v>
      </c>
      <c r="M42">
        <f t="shared" si="1"/>
        <v>1.5384615384615385E-2</v>
      </c>
      <c r="N42">
        <f t="shared" si="2"/>
        <v>3.3807840029262938E-2</v>
      </c>
      <c r="O42">
        <f t="shared" si="3"/>
        <v>2.5888730537167517E-2</v>
      </c>
      <c r="P42">
        <f t="shared" si="4"/>
        <v>2.950759534824772E-2</v>
      </c>
      <c r="Q42">
        <f t="shared" si="9"/>
        <v>2.9734721971559391E-2</v>
      </c>
      <c r="R42">
        <f t="shared" si="10"/>
        <v>2.2888689830140758E-3</v>
      </c>
    </row>
    <row r="43" spans="1:18" x14ac:dyDescent="0.2">
      <c r="A43" t="s">
        <v>209</v>
      </c>
      <c r="B43">
        <v>25761</v>
      </c>
      <c r="C43">
        <v>8758</v>
      </c>
      <c r="D43">
        <v>17326</v>
      </c>
      <c r="F43" t="s">
        <v>202</v>
      </c>
      <c r="G43">
        <f t="shared" si="14"/>
        <v>93047</v>
      </c>
      <c r="H43">
        <f t="shared" si="12"/>
        <v>44546</v>
      </c>
      <c r="I43">
        <f t="shared" si="13"/>
        <v>72781</v>
      </c>
      <c r="K43" t="s">
        <v>202</v>
      </c>
      <c r="L43">
        <v>3</v>
      </c>
      <c r="M43">
        <f t="shared" si="1"/>
        <v>4.6153846153846156E-2</v>
      </c>
      <c r="N43">
        <f t="shared" si="2"/>
        <v>5.6725598975797112E-2</v>
      </c>
      <c r="O43">
        <f t="shared" si="3"/>
        <v>5.9332170114146432E-2</v>
      </c>
      <c r="P43">
        <f t="shared" si="4"/>
        <v>5.7293573178978159E-2</v>
      </c>
      <c r="Q43">
        <f t="shared" si="9"/>
        <v>5.7783780756307239E-2</v>
      </c>
      <c r="R43">
        <f t="shared" si="10"/>
        <v>7.9136609237277127E-4</v>
      </c>
    </row>
    <row r="44" spans="1:18" x14ac:dyDescent="0.2">
      <c r="A44" t="s">
        <v>85</v>
      </c>
      <c r="B44">
        <v>55455</v>
      </c>
      <c r="C44">
        <v>19437</v>
      </c>
      <c r="D44">
        <v>37484</v>
      </c>
      <c r="G44">
        <f>SUM(G5:G43)</f>
        <v>1640300</v>
      </c>
      <c r="H44">
        <f>SUM(H5:H43)</f>
        <v>750790</v>
      </c>
      <c r="I44">
        <f>SUM(I5:I43)</f>
        <v>1270317</v>
      </c>
      <c r="L44">
        <f t="shared" ref="L44:Q44" si="15">SUM(L5:L43)</f>
        <v>65</v>
      </c>
      <c r="M44">
        <f t="shared" si="15"/>
        <v>0.99999999999999956</v>
      </c>
      <c r="N44">
        <f t="shared" si="15"/>
        <v>0.99999999999999989</v>
      </c>
      <c r="O44">
        <f t="shared" si="15"/>
        <v>1.0000000000000002</v>
      </c>
      <c r="P44">
        <f t="shared" si="15"/>
        <v>1</v>
      </c>
      <c r="Q44">
        <f t="shared" si="15"/>
        <v>1</v>
      </c>
    </row>
    <row r="45" spans="1:18" x14ac:dyDescent="0.2">
      <c r="A45" t="s">
        <v>202</v>
      </c>
      <c r="B45">
        <v>93047</v>
      </c>
      <c r="C45">
        <v>44546</v>
      </c>
      <c r="D45">
        <v>72781</v>
      </c>
    </row>
    <row r="46" spans="1:18" x14ac:dyDescent="0.2">
      <c r="A46" t="s">
        <v>86</v>
      </c>
      <c r="B46">
        <v>186057</v>
      </c>
      <c r="C46">
        <v>78114</v>
      </c>
      <c r="D46">
        <v>169505</v>
      </c>
    </row>
    <row r="47" spans="1:18" x14ac:dyDescent="0.2">
      <c r="A47" s="3" t="s">
        <v>87</v>
      </c>
      <c r="B47" s="3">
        <f>SUM(B5:B46)</f>
        <v>1826357</v>
      </c>
      <c r="C47" s="3">
        <f>SUM(C5:C45)</f>
        <v>750790</v>
      </c>
      <c r="D47" s="3">
        <f>SUM(D5:D45)</f>
        <v>1270317</v>
      </c>
    </row>
    <row r="48" spans="1:18" x14ac:dyDescent="0.2">
      <c r="A48" t="s">
        <v>88</v>
      </c>
      <c r="B48">
        <f>SUM(B5:B46)</f>
        <v>1826357</v>
      </c>
      <c r="C48">
        <f>SUM(C5:C46)</f>
        <v>828904</v>
      </c>
      <c r="D48">
        <f>SUM(D5:D46)</f>
        <v>1439822</v>
      </c>
    </row>
    <row r="49" spans="1:4" x14ac:dyDescent="0.2">
      <c r="A49" t="s">
        <v>89</v>
      </c>
      <c r="B49">
        <f>B47/B48</f>
        <v>1</v>
      </c>
      <c r="C49">
        <f>C47/C48</f>
        <v>0.90576230781851697</v>
      </c>
      <c r="D49">
        <f>D47/D48</f>
        <v>0.88227364215854465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9"/>
  <sheetViews>
    <sheetView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1" width="15" customWidth="1"/>
  </cols>
  <sheetData>
    <row r="1" spans="1:18" x14ac:dyDescent="0.2">
      <c r="A1" t="s">
        <v>176</v>
      </c>
    </row>
    <row r="2" spans="1:18" x14ac:dyDescent="0.2">
      <c r="A2" t="s">
        <v>214</v>
      </c>
    </row>
    <row r="3" spans="1:18" x14ac:dyDescent="0.2">
      <c r="B3" s="2" t="s">
        <v>60</v>
      </c>
      <c r="F3" s="2"/>
      <c r="G3" s="2" t="s">
        <v>60</v>
      </c>
      <c r="M3" s="2" t="s">
        <v>61</v>
      </c>
      <c r="N3" s="2"/>
    </row>
    <row r="4" spans="1:18" x14ac:dyDescent="0.2">
      <c r="A4" s="2" t="s">
        <v>62</v>
      </c>
      <c r="B4" t="s">
        <v>93</v>
      </c>
      <c r="C4" t="s">
        <v>94</v>
      </c>
      <c r="D4" t="s">
        <v>95</v>
      </c>
      <c r="F4" s="2" t="s">
        <v>63</v>
      </c>
      <c r="G4" t="s">
        <v>93</v>
      </c>
      <c r="H4" t="s">
        <v>94</v>
      </c>
      <c r="I4" t="s">
        <v>95</v>
      </c>
      <c r="K4" s="2" t="s">
        <v>63</v>
      </c>
      <c r="L4" s="2" t="s">
        <v>64</v>
      </c>
      <c r="M4" t="s">
        <v>65</v>
      </c>
      <c r="N4" t="s">
        <v>93</v>
      </c>
      <c r="O4" t="s">
        <v>94</v>
      </c>
      <c r="P4" t="s">
        <v>95</v>
      </c>
      <c r="Q4" s="2" t="s">
        <v>66</v>
      </c>
      <c r="R4" s="2" t="s">
        <v>67</v>
      </c>
    </row>
    <row r="5" spans="1:18" x14ac:dyDescent="0.2">
      <c r="A5" t="s">
        <v>71</v>
      </c>
      <c r="B5">
        <v>62169</v>
      </c>
      <c r="C5">
        <v>78111</v>
      </c>
      <c r="D5">
        <v>64543</v>
      </c>
      <c r="F5" t="s">
        <v>71</v>
      </c>
      <c r="G5">
        <f t="shared" ref="G5:I10" si="0">B5</f>
        <v>62169</v>
      </c>
      <c r="H5">
        <f t="shared" si="0"/>
        <v>78111</v>
      </c>
      <c r="I5">
        <f t="shared" si="0"/>
        <v>64543</v>
      </c>
      <c r="K5" t="s">
        <v>71</v>
      </c>
      <c r="L5">
        <v>2</v>
      </c>
      <c r="M5">
        <f t="shared" ref="M5:M43" si="1">L5/L$44</f>
        <v>3.0769230769230771E-2</v>
      </c>
      <c r="N5">
        <f t="shared" ref="N5:N43" si="2">G5/G$44</f>
        <v>8.5581896047366074E-2</v>
      </c>
      <c r="O5">
        <f t="shared" ref="O5:O43" si="3">H5/H$44</f>
        <v>7.5313553373494907E-2</v>
      </c>
      <c r="P5">
        <f t="shared" ref="P5:P43" si="4">I5/I$44</f>
        <v>8.7441355101885984E-2</v>
      </c>
      <c r="Q5">
        <f t="shared" ref="Q5:Q21" si="5">AVERAGE(N5:P5)</f>
        <v>8.2778934840915655E-2</v>
      </c>
      <c r="R5">
        <f t="shared" ref="R5:R21" si="6">STDEV(N5:P5)/SQRT(3)</f>
        <v>3.7710890263707155E-3</v>
      </c>
    </row>
    <row r="6" spans="1:18" x14ac:dyDescent="0.2">
      <c r="A6" t="s">
        <v>184</v>
      </c>
      <c r="B6">
        <v>88244</v>
      </c>
      <c r="C6">
        <v>115505</v>
      </c>
      <c r="D6">
        <v>77549</v>
      </c>
      <c r="F6" t="s">
        <v>184</v>
      </c>
      <c r="G6">
        <f t="shared" si="0"/>
        <v>88244</v>
      </c>
      <c r="H6">
        <f t="shared" si="0"/>
        <v>115505</v>
      </c>
      <c r="I6">
        <f t="shared" si="0"/>
        <v>77549</v>
      </c>
      <c r="K6" t="s">
        <v>184</v>
      </c>
      <c r="L6">
        <v>5</v>
      </c>
      <c r="M6">
        <f t="shared" si="1"/>
        <v>7.6923076923076927E-2</v>
      </c>
      <c r="N6">
        <f t="shared" si="2"/>
        <v>0.12147676228994793</v>
      </c>
      <c r="O6">
        <f t="shared" si="3"/>
        <v>0.11136833458034757</v>
      </c>
      <c r="P6">
        <f t="shared" si="4"/>
        <v>0.10506158137669702</v>
      </c>
      <c r="Q6">
        <f t="shared" si="5"/>
        <v>0.11263555941566417</v>
      </c>
      <c r="R6">
        <f t="shared" si="6"/>
        <v>4.7808275152293328E-3</v>
      </c>
    </row>
    <row r="7" spans="1:18" x14ac:dyDescent="0.2">
      <c r="A7" t="s">
        <v>72</v>
      </c>
      <c r="B7">
        <v>47500</v>
      </c>
      <c r="C7">
        <v>84292</v>
      </c>
      <c r="D7">
        <v>56165</v>
      </c>
      <c r="F7" t="s">
        <v>72</v>
      </c>
      <c r="G7">
        <f t="shared" si="0"/>
        <v>47500</v>
      </c>
      <c r="H7">
        <f t="shared" si="0"/>
        <v>84292</v>
      </c>
      <c r="I7">
        <f t="shared" si="0"/>
        <v>56165</v>
      </c>
      <c r="K7" t="s">
        <v>72</v>
      </c>
      <c r="L7">
        <v>2</v>
      </c>
      <c r="M7">
        <f t="shared" si="1"/>
        <v>3.0769230769230771E-2</v>
      </c>
      <c r="N7">
        <f t="shared" si="2"/>
        <v>6.5388538696937198E-2</v>
      </c>
      <c r="O7">
        <f t="shared" si="3"/>
        <v>8.127318867968189E-2</v>
      </c>
      <c r="P7">
        <f t="shared" si="4"/>
        <v>7.6091035577791954E-2</v>
      </c>
      <c r="Q7">
        <f t="shared" si="5"/>
        <v>7.4250920984803681E-2</v>
      </c>
      <c r="R7">
        <f t="shared" si="6"/>
        <v>4.6768950724126804E-3</v>
      </c>
    </row>
    <row r="8" spans="1:18" x14ac:dyDescent="0.2">
      <c r="A8" t="s">
        <v>73</v>
      </c>
      <c r="B8">
        <v>3147</v>
      </c>
      <c r="C8">
        <v>5417</v>
      </c>
      <c r="D8">
        <v>4264</v>
      </c>
      <c r="F8" t="s">
        <v>73</v>
      </c>
      <c r="G8">
        <f t="shared" si="0"/>
        <v>3147</v>
      </c>
      <c r="H8">
        <f t="shared" si="0"/>
        <v>5417</v>
      </c>
      <c r="I8">
        <f t="shared" si="0"/>
        <v>4264</v>
      </c>
      <c r="K8" t="s">
        <v>73</v>
      </c>
      <c r="L8">
        <v>1</v>
      </c>
      <c r="M8">
        <f t="shared" si="1"/>
        <v>1.5384615384615385E-2</v>
      </c>
      <c r="N8">
        <f t="shared" si="2"/>
        <v>4.332162763773924E-3</v>
      </c>
      <c r="O8">
        <f t="shared" si="3"/>
        <v>5.2229969994523418E-3</v>
      </c>
      <c r="P8">
        <f t="shared" si="4"/>
        <v>5.7767680175145539E-3</v>
      </c>
      <c r="Q8">
        <f t="shared" si="5"/>
        <v>5.1106425935802729E-3</v>
      </c>
      <c r="R8">
        <f t="shared" si="6"/>
        <v>4.2078843424097208E-4</v>
      </c>
    </row>
    <row r="9" spans="1:18" x14ac:dyDescent="0.2">
      <c r="A9" t="s">
        <v>185</v>
      </c>
      <c r="B9">
        <v>473</v>
      </c>
      <c r="C9">
        <v>906</v>
      </c>
      <c r="D9">
        <v>745</v>
      </c>
      <c r="F9" t="s">
        <v>185</v>
      </c>
      <c r="G9">
        <f t="shared" si="0"/>
        <v>473</v>
      </c>
      <c r="H9">
        <f t="shared" si="0"/>
        <v>906</v>
      </c>
      <c r="I9">
        <f t="shared" si="0"/>
        <v>745</v>
      </c>
      <c r="K9" t="s">
        <v>185</v>
      </c>
      <c r="L9">
        <v>1</v>
      </c>
      <c r="M9">
        <f t="shared" si="1"/>
        <v>1.5384615384615385E-2</v>
      </c>
      <c r="N9">
        <f t="shared" si="2"/>
        <v>6.511321853400273E-4</v>
      </c>
      <c r="O9">
        <f t="shared" si="3"/>
        <v>8.7355275641569537E-4</v>
      </c>
      <c r="P9">
        <f t="shared" si="4"/>
        <v>1.0093086709775663E-3</v>
      </c>
      <c r="Q9">
        <f t="shared" si="5"/>
        <v>8.4466453757776287E-4</v>
      </c>
      <c r="R9">
        <f t="shared" si="6"/>
        <v>1.0440066348230384E-4</v>
      </c>
    </row>
    <row r="10" spans="1:18" x14ac:dyDescent="0.2">
      <c r="A10" t="s">
        <v>186</v>
      </c>
      <c r="B10">
        <v>1066</v>
      </c>
      <c r="C10">
        <v>1621</v>
      </c>
      <c r="D10">
        <v>876</v>
      </c>
      <c r="F10" t="s">
        <v>186</v>
      </c>
      <c r="G10">
        <f t="shared" si="0"/>
        <v>1066</v>
      </c>
      <c r="H10">
        <f t="shared" si="0"/>
        <v>1621</v>
      </c>
      <c r="I10">
        <f t="shared" si="0"/>
        <v>876</v>
      </c>
      <c r="K10" t="s">
        <v>186</v>
      </c>
      <c r="L10">
        <v>1</v>
      </c>
      <c r="M10">
        <f t="shared" si="1"/>
        <v>1.5384615384615385E-2</v>
      </c>
      <c r="N10">
        <f t="shared" si="2"/>
        <v>1.467456468440738E-3</v>
      </c>
      <c r="O10">
        <f t="shared" si="3"/>
        <v>1.5629459361477288E-3</v>
      </c>
      <c r="P10">
        <f t="shared" si="4"/>
        <v>1.1867844238608698E-3</v>
      </c>
      <c r="Q10">
        <f t="shared" si="5"/>
        <v>1.4057289428164455E-3</v>
      </c>
      <c r="R10">
        <f t="shared" si="6"/>
        <v>1.1288945388632408E-4</v>
      </c>
    </row>
    <row r="11" spans="1:18" x14ac:dyDescent="0.2">
      <c r="A11" t="s">
        <v>187</v>
      </c>
      <c r="B11">
        <v>7780</v>
      </c>
      <c r="C11">
        <v>14069</v>
      </c>
      <c r="D11">
        <v>9005</v>
      </c>
      <c r="F11" t="s">
        <v>210</v>
      </c>
      <c r="G11">
        <f>B11+B12</f>
        <v>9662</v>
      </c>
      <c r="H11">
        <f>C11+C12</f>
        <v>16772</v>
      </c>
      <c r="I11">
        <f>D11+D12</f>
        <v>11384</v>
      </c>
      <c r="K11" t="s">
        <v>210</v>
      </c>
      <c r="L11">
        <v>2</v>
      </c>
      <c r="M11">
        <f t="shared" si="1"/>
        <v>3.0769230769230771E-2</v>
      </c>
      <c r="N11">
        <f t="shared" si="2"/>
        <v>1.3300717071364362E-2</v>
      </c>
      <c r="O11">
        <f t="shared" si="3"/>
        <v>1.6171332042609319E-2</v>
      </c>
      <c r="P11">
        <f t="shared" si="4"/>
        <v>1.5422778403233039E-2</v>
      </c>
      <c r="Q11">
        <f t="shared" si="5"/>
        <v>1.4964942505735573E-2</v>
      </c>
      <c r="R11">
        <f t="shared" si="6"/>
        <v>8.5971271559397546E-4</v>
      </c>
    </row>
    <row r="12" spans="1:18" x14ac:dyDescent="0.2">
      <c r="A12" t="s">
        <v>188</v>
      </c>
      <c r="B12">
        <v>1882</v>
      </c>
      <c r="C12">
        <v>2703</v>
      </c>
      <c r="D12">
        <v>2379</v>
      </c>
      <c r="F12" t="s">
        <v>189</v>
      </c>
      <c r="G12">
        <f t="shared" ref="G12:I13" si="7">B13</f>
        <v>70492</v>
      </c>
      <c r="H12">
        <f t="shared" si="7"/>
        <v>98106</v>
      </c>
      <c r="I12">
        <f t="shared" si="7"/>
        <v>65974</v>
      </c>
      <c r="K12" t="s">
        <v>189</v>
      </c>
      <c r="L12">
        <v>4</v>
      </c>
      <c r="M12">
        <f t="shared" si="1"/>
        <v>6.1538461538461542E-2</v>
      </c>
      <c r="N12">
        <f t="shared" si="2"/>
        <v>9.7039344627884147E-2</v>
      </c>
      <c r="O12">
        <f t="shared" si="3"/>
        <v>9.4592457749357858E-2</v>
      </c>
      <c r="P12">
        <f t="shared" si="4"/>
        <v>8.9380040616206649E-2</v>
      </c>
      <c r="Q12">
        <f t="shared" si="5"/>
        <v>9.3670614331149551E-2</v>
      </c>
      <c r="R12">
        <f t="shared" si="6"/>
        <v>2.2585822213352664E-3</v>
      </c>
    </row>
    <row r="13" spans="1:18" x14ac:dyDescent="0.2">
      <c r="A13" t="s">
        <v>189</v>
      </c>
      <c r="B13">
        <v>70492</v>
      </c>
      <c r="C13">
        <v>98106</v>
      </c>
      <c r="D13">
        <v>65974</v>
      </c>
      <c r="F13" t="s">
        <v>114</v>
      </c>
      <c r="G13">
        <f t="shared" si="7"/>
        <v>12301</v>
      </c>
      <c r="H13">
        <f t="shared" si="7"/>
        <v>18342</v>
      </c>
      <c r="I13">
        <f t="shared" si="7"/>
        <v>13240</v>
      </c>
      <c r="K13" t="s">
        <v>114</v>
      </c>
      <c r="L13">
        <v>1</v>
      </c>
      <c r="M13">
        <f t="shared" si="1"/>
        <v>1.5384615384615385E-2</v>
      </c>
      <c r="N13">
        <f t="shared" si="2"/>
        <v>1.6933566621284726E-2</v>
      </c>
      <c r="O13">
        <f t="shared" si="3"/>
        <v>1.7685104479223713E-2</v>
      </c>
      <c r="P13">
        <f t="shared" si="4"/>
        <v>1.7937244031869769E-2</v>
      </c>
      <c r="Q13">
        <f t="shared" si="5"/>
        <v>1.7518638377459404E-2</v>
      </c>
      <c r="R13">
        <f t="shared" si="6"/>
        <v>3.0145497641003745E-4</v>
      </c>
    </row>
    <row r="14" spans="1:18" x14ac:dyDescent="0.2">
      <c r="A14" t="s">
        <v>74</v>
      </c>
      <c r="B14">
        <v>12301</v>
      </c>
      <c r="C14">
        <v>18342</v>
      </c>
      <c r="D14">
        <v>13240</v>
      </c>
      <c r="F14" t="s">
        <v>211</v>
      </c>
      <c r="G14">
        <f>B15+B16</f>
        <v>3086</v>
      </c>
      <c r="H14">
        <f>C15+C16</f>
        <v>5456</v>
      </c>
      <c r="I14">
        <f>D15+D16</f>
        <v>7350</v>
      </c>
      <c r="K14" t="s">
        <v>211</v>
      </c>
      <c r="L14">
        <v>3</v>
      </c>
      <c r="M14">
        <f t="shared" si="1"/>
        <v>4.6153846153846156E-2</v>
      </c>
      <c r="N14">
        <f t="shared" si="2"/>
        <v>4.2481901140789093E-3</v>
      </c>
      <c r="O14">
        <f t="shared" si="3"/>
        <v>5.2606002638013625E-3</v>
      </c>
      <c r="P14">
        <f t="shared" si="4"/>
        <v>9.9576090358189425E-3</v>
      </c>
      <c r="Q14">
        <f t="shared" si="5"/>
        <v>6.4887998045664056E-3</v>
      </c>
      <c r="R14">
        <f t="shared" si="6"/>
        <v>1.7588558487392071E-3</v>
      </c>
    </row>
    <row r="15" spans="1:18" x14ac:dyDescent="0.2">
      <c r="A15" t="s">
        <v>203</v>
      </c>
      <c r="B15">
        <v>457</v>
      </c>
      <c r="C15">
        <v>828</v>
      </c>
      <c r="D15">
        <v>1170</v>
      </c>
      <c r="F15" t="s">
        <v>190</v>
      </c>
      <c r="G15">
        <f>B17</f>
        <v>564</v>
      </c>
      <c r="H15">
        <f>C17</f>
        <v>1018</v>
      </c>
      <c r="I15">
        <f>D17</f>
        <v>629</v>
      </c>
      <c r="K15" t="s">
        <v>190</v>
      </c>
      <c r="L15">
        <v>1</v>
      </c>
      <c r="M15">
        <f t="shared" si="1"/>
        <v>1.5384615384615385E-2</v>
      </c>
      <c r="N15">
        <f t="shared" si="2"/>
        <v>7.7640285947521228E-4</v>
      </c>
      <c r="O15">
        <f t="shared" si="3"/>
        <v>9.8154161813595805E-4</v>
      </c>
      <c r="P15">
        <f t="shared" si="4"/>
        <v>8.5215456918777074E-4</v>
      </c>
      <c r="Q15">
        <f t="shared" si="5"/>
        <v>8.7003301559964699E-4</v>
      </c>
      <c r="R15">
        <f t="shared" si="6"/>
        <v>5.9889361077447573E-5</v>
      </c>
    </row>
    <row r="16" spans="1:18" x14ac:dyDescent="0.2">
      <c r="A16" t="s">
        <v>204</v>
      </c>
      <c r="B16">
        <v>2629</v>
      </c>
      <c r="C16">
        <v>4628</v>
      </c>
      <c r="D16">
        <v>6180</v>
      </c>
      <c r="F16" t="s">
        <v>191</v>
      </c>
      <c r="G16">
        <f t="shared" ref="G16:I27" si="8">B18</f>
        <v>78</v>
      </c>
      <c r="H16">
        <f t="shared" si="8"/>
        <v>74</v>
      </c>
      <c r="I16">
        <f t="shared" si="8"/>
        <v>87</v>
      </c>
      <c r="K16" t="s">
        <v>191</v>
      </c>
      <c r="L16">
        <v>4</v>
      </c>
      <c r="M16">
        <f t="shared" si="1"/>
        <v>6.1538461538461542E-2</v>
      </c>
      <c r="N16">
        <f t="shared" si="2"/>
        <v>1.0737486354444425E-4</v>
      </c>
      <c r="O16">
        <f t="shared" si="3"/>
        <v>7.1349783636602058E-5</v>
      </c>
      <c r="P16">
        <f t="shared" si="4"/>
        <v>1.1786557634234666E-4</v>
      </c>
      <c r="Q16">
        <f t="shared" si="5"/>
        <v>9.8863407841130976E-5</v>
      </c>
      <c r="R16">
        <f t="shared" si="6"/>
        <v>1.4086203668874599E-5</v>
      </c>
    </row>
    <row r="17" spans="1:18" x14ac:dyDescent="0.2">
      <c r="A17" t="s">
        <v>190</v>
      </c>
      <c r="B17">
        <v>564</v>
      </c>
      <c r="C17">
        <v>1018</v>
      </c>
      <c r="D17">
        <v>629</v>
      </c>
      <c r="F17" t="s">
        <v>75</v>
      </c>
      <c r="G17">
        <f t="shared" si="8"/>
        <v>3736</v>
      </c>
      <c r="H17">
        <f t="shared" si="8"/>
        <v>6376</v>
      </c>
      <c r="I17">
        <f t="shared" si="8"/>
        <v>6148</v>
      </c>
      <c r="K17" t="s">
        <v>75</v>
      </c>
      <c r="L17">
        <v>1</v>
      </c>
      <c r="M17">
        <f t="shared" si="1"/>
        <v>1.5384615384615385E-2</v>
      </c>
      <c r="N17">
        <f t="shared" si="2"/>
        <v>5.1429806436159445E-3</v>
      </c>
      <c r="O17">
        <f t="shared" si="3"/>
        <v>6.1476516279320905E-3</v>
      </c>
      <c r="P17">
        <f t="shared" si="4"/>
        <v>8.3291673948591646E-3</v>
      </c>
      <c r="Q17">
        <f t="shared" si="5"/>
        <v>6.5399332221357338E-3</v>
      </c>
      <c r="R17">
        <f t="shared" si="6"/>
        <v>9.404538160400134E-4</v>
      </c>
    </row>
    <row r="18" spans="1:18" x14ac:dyDescent="0.2">
      <c r="A18" t="s">
        <v>191</v>
      </c>
      <c r="B18">
        <v>78</v>
      </c>
      <c r="C18">
        <v>74</v>
      </c>
      <c r="D18">
        <v>87</v>
      </c>
      <c r="F18" t="s">
        <v>76</v>
      </c>
      <c r="G18">
        <f t="shared" si="8"/>
        <v>122658</v>
      </c>
      <c r="H18">
        <f t="shared" si="8"/>
        <v>165203</v>
      </c>
      <c r="I18">
        <f t="shared" si="8"/>
        <v>106037</v>
      </c>
      <c r="K18" t="s">
        <v>76</v>
      </c>
      <c r="L18">
        <v>3</v>
      </c>
      <c r="M18">
        <f t="shared" si="1"/>
        <v>4.6153846153846156E-2</v>
      </c>
      <c r="N18">
        <f t="shared" si="2"/>
        <v>0.16885110272608259</v>
      </c>
      <c r="O18">
        <f t="shared" si="3"/>
        <v>0.15928646359618337</v>
      </c>
      <c r="P18">
        <f t="shared" si="4"/>
        <v>0.14365646113348751</v>
      </c>
      <c r="Q18">
        <f t="shared" si="5"/>
        <v>0.1572646758185845</v>
      </c>
      <c r="R18">
        <f t="shared" si="6"/>
        <v>7.3429832858329588E-3</v>
      </c>
    </row>
    <row r="19" spans="1:18" x14ac:dyDescent="0.2">
      <c r="A19" t="s">
        <v>75</v>
      </c>
      <c r="B19">
        <v>3736</v>
      </c>
      <c r="C19">
        <v>6376</v>
      </c>
      <c r="D19">
        <v>6148</v>
      </c>
      <c r="F19" t="s">
        <v>192</v>
      </c>
      <c r="G19">
        <f t="shared" si="8"/>
        <v>9805</v>
      </c>
      <c r="H19">
        <f t="shared" si="8"/>
        <v>15436</v>
      </c>
      <c r="I19">
        <f t="shared" si="8"/>
        <v>12626</v>
      </c>
      <c r="K19" t="s">
        <v>192</v>
      </c>
      <c r="L19">
        <v>1</v>
      </c>
      <c r="M19">
        <f t="shared" si="1"/>
        <v>1.5384615384615385E-2</v>
      </c>
      <c r="N19">
        <f t="shared" si="2"/>
        <v>1.3497570987862511E-2</v>
      </c>
      <c r="O19">
        <f t="shared" si="3"/>
        <v>1.4883179192089044E-2</v>
      </c>
      <c r="P19">
        <f t="shared" si="4"/>
        <v>1.7105411113775504E-2</v>
      </c>
      <c r="Q19">
        <f t="shared" si="5"/>
        <v>1.5162053764575687E-2</v>
      </c>
      <c r="R19">
        <f t="shared" si="6"/>
        <v>1.0507863506158416E-3</v>
      </c>
    </row>
    <row r="20" spans="1:18" x14ac:dyDescent="0.2">
      <c r="A20" t="s">
        <v>76</v>
      </c>
      <c r="B20">
        <v>122658</v>
      </c>
      <c r="C20">
        <v>165203</v>
      </c>
      <c r="D20">
        <v>106037</v>
      </c>
      <c r="F20" t="s">
        <v>193</v>
      </c>
      <c r="G20">
        <f t="shared" si="8"/>
        <v>640</v>
      </c>
      <c r="H20">
        <f t="shared" si="8"/>
        <v>1079</v>
      </c>
      <c r="I20">
        <f t="shared" si="8"/>
        <v>1165</v>
      </c>
      <c r="K20" t="s">
        <v>193</v>
      </c>
      <c r="L20">
        <v>2</v>
      </c>
      <c r="M20">
        <f t="shared" si="1"/>
        <v>3.0769230769230771E-2</v>
      </c>
      <c r="N20">
        <f t="shared" si="2"/>
        <v>8.8102452139031178E-4</v>
      </c>
      <c r="O20">
        <f t="shared" si="3"/>
        <v>1.0403569803228868E-3</v>
      </c>
      <c r="P20">
        <f t="shared" si="4"/>
        <v>1.5783149015957914E-3</v>
      </c>
      <c r="Q20">
        <f t="shared" si="5"/>
        <v>1.1665654677696633E-3</v>
      </c>
      <c r="R20">
        <f t="shared" si="6"/>
        <v>2.1095015628458931E-4</v>
      </c>
    </row>
    <row r="21" spans="1:18" x14ac:dyDescent="0.2">
      <c r="A21" t="s">
        <v>192</v>
      </c>
      <c r="B21">
        <v>9805</v>
      </c>
      <c r="C21">
        <v>15436</v>
      </c>
      <c r="D21">
        <v>12626</v>
      </c>
      <c r="F21" t="s">
        <v>194</v>
      </c>
      <c r="G21">
        <f t="shared" si="8"/>
        <v>13</v>
      </c>
      <c r="H21">
        <f t="shared" si="8"/>
        <v>26</v>
      </c>
      <c r="I21">
        <f t="shared" si="8"/>
        <v>36</v>
      </c>
      <c r="K21" t="s">
        <v>194</v>
      </c>
      <c r="L21">
        <v>1</v>
      </c>
      <c r="M21">
        <f t="shared" si="1"/>
        <v>1.5384615384615385E-2</v>
      </c>
      <c r="N21">
        <f t="shared" si="2"/>
        <v>1.7895810590740706E-5</v>
      </c>
      <c r="O21">
        <f t="shared" si="3"/>
        <v>2.5068842899346669E-5</v>
      </c>
      <c r="P21">
        <f t="shared" si="4"/>
        <v>4.8771962624419308E-5</v>
      </c>
      <c r="Q21">
        <f t="shared" si="5"/>
        <v>3.05788720381689E-5</v>
      </c>
      <c r="R21">
        <f t="shared" si="6"/>
        <v>9.3292462527743245E-6</v>
      </c>
    </row>
    <row r="22" spans="1:18" x14ac:dyDescent="0.2">
      <c r="A22" t="s">
        <v>193</v>
      </c>
      <c r="B22">
        <v>640</v>
      </c>
      <c r="C22">
        <v>1079</v>
      </c>
      <c r="D22">
        <v>1165</v>
      </c>
      <c r="F22" t="s">
        <v>195</v>
      </c>
      <c r="G22">
        <f t="shared" si="8"/>
        <v>34027</v>
      </c>
      <c r="H22">
        <f t="shared" si="8"/>
        <v>45506</v>
      </c>
      <c r="I22">
        <f t="shared" si="8"/>
        <v>30857</v>
      </c>
      <c r="K22" t="s">
        <v>195</v>
      </c>
      <c r="L22">
        <v>5</v>
      </c>
      <c r="M22">
        <f t="shared" si="1"/>
        <v>7.6923076923076927E-2</v>
      </c>
      <c r="N22">
        <f t="shared" si="2"/>
        <v>4.6841595920856467E-2</v>
      </c>
      <c r="O22">
        <f t="shared" si="3"/>
        <v>4.3876260191448822E-2</v>
      </c>
      <c r="P22">
        <f t="shared" si="4"/>
        <v>4.1804345852825185E-2</v>
      </c>
      <c r="Q22">
        <f>AVERAGE(N22:P22)</f>
        <v>4.4174067321710163E-2</v>
      </c>
      <c r="R22">
        <f>STDEV(N22:P22)/SQRT(3)</f>
        <v>1.46173286171997E-3</v>
      </c>
    </row>
    <row r="23" spans="1:18" x14ac:dyDescent="0.2">
      <c r="A23" t="s">
        <v>194</v>
      </c>
      <c r="B23">
        <v>13</v>
      </c>
      <c r="C23">
        <v>26</v>
      </c>
      <c r="D23">
        <v>36</v>
      </c>
      <c r="F23" t="s">
        <v>77</v>
      </c>
      <c r="G23">
        <f t="shared" si="8"/>
        <v>15431</v>
      </c>
      <c r="H23">
        <f t="shared" si="8"/>
        <v>20594</v>
      </c>
      <c r="I23">
        <f t="shared" si="8"/>
        <v>15048</v>
      </c>
      <c r="K23" t="s">
        <v>77</v>
      </c>
      <c r="L23">
        <v>1</v>
      </c>
      <c r="M23">
        <f t="shared" si="1"/>
        <v>1.5384615384615385E-2</v>
      </c>
      <c r="N23">
        <f t="shared" si="2"/>
        <v>2.1242327171209219E-2</v>
      </c>
      <c r="O23">
        <f t="shared" si="3"/>
        <v>1.9856451948813279E-2</v>
      </c>
      <c r="P23">
        <f t="shared" si="4"/>
        <v>2.038668037700727E-2</v>
      </c>
      <c r="Q23">
        <f t="shared" ref="Q23:Q43" si="9">AVERAGE(N23:P23)</f>
        <v>2.0495153165676589E-2</v>
      </c>
      <c r="R23">
        <f t="shared" ref="R23:R43" si="10">STDEV(N23:P23)/SQRT(3)</f>
        <v>4.0372733885797368E-4</v>
      </c>
    </row>
    <row r="24" spans="1:18" x14ac:dyDescent="0.2">
      <c r="A24" t="s">
        <v>195</v>
      </c>
      <c r="B24">
        <v>34027</v>
      </c>
      <c r="C24">
        <v>45506</v>
      </c>
      <c r="D24">
        <v>30857</v>
      </c>
      <c r="F24" t="s">
        <v>78</v>
      </c>
      <c r="G24">
        <f t="shared" si="8"/>
        <v>32193</v>
      </c>
      <c r="H24">
        <f t="shared" si="8"/>
        <v>58932</v>
      </c>
      <c r="I24">
        <f t="shared" si="8"/>
        <v>38549</v>
      </c>
      <c r="K24" t="s">
        <v>78</v>
      </c>
      <c r="L24">
        <v>2</v>
      </c>
      <c r="M24">
        <f t="shared" si="1"/>
        <v>3.0769230769230771E-2</v>
      </c>
      <c r="N24">
        <f t="shared" si="2"/>
        <v>4.4316910026747355E-2</v>
      </c>
      <c r="O24">
        <f t="shared" si="3"/>
        <v>5.6821424990165299E-2</v>
      </c>
      <c r="P24">
        <f t="shared" si="4"/>
        <v>5.2225288533576109E-2</v>
      </c>
      <c r="Q24">
        <f t="shared" si="9"/>
        <v>5.1121207850162921E-2</v>
      </c>
      <c r="R24">
        <f t="shared" si="10"/>
        <v>3.6517105231293279E-3</v>
      </c>
    </row>
    <row r="25" spans="1:18" x14ac:dyDescent="0.2">
      <c r="A25" t="s">
        <v>77</v>
      </c>
      <c r="B25">
        <v>15431</v>
      </c>
      <c r="C25">
        <v>20594</v>
      </c>
      <c r="D25">
        <v>15048</v>
      </c>
      <c r="F25" t="s">
        <v>79</v>
      </c>
      <c r="G25">
        <f t="shared" si="8"/>
        <v>912</v>
      </c>
      <c r="H25">
        <f t="shared" si="8"/>
        <v>2285</v>
      </c>
      <c r="I25">
        <f t="shared" si="8"/>
        <v>1888</v>
      </c>
      <c r="K25" t="s">
        <v>79</v>
      </c>
      <c r="L25">
        <v>1</v>
      </c>
      <c r="M25">
        <f t="shared" si="1"/>
        <v>1.5384615384615385E-2</v>
      </c>
      <c r="N25">
        <f t="shared" si="2"/>
        <v>1.2554599429811942E-3</v>
      </c>
      <c r="O25">
        <f t="shared" si="3"/>
        <v>2.2031656163464283E-3</v>
      </c>
      <c r="P25">
        <f t="shared" si="4"/>
        <v>2.5578184843028794E-3</v>
      </c>
      <c r="Q25">
        <f t="shared" si="9"/>
        <v>2.0054813478768336E-3</v>
      </c>
      <c r="R25">
        <f t="shared" si="10"/>
        <v>3.8873459027921858E-4</v>
      </c>
    </row>
    <row r="26" spans="1:18" x14ac:dyDescent="0.2">
      <c r="A26" t="s">
        <v>78</v>
      </c>
      <c r="B26">
        <v>32193</v>
      </c>
      <c r="C26">
        <v>58932</v>
      </c>
      <c r="D26">
        <v>38549</v>
      </c>
      <c r="F26" t="s">
        <v>196</v>
      </c>
      <c r="G26">
        <f t="shared" si="8"/>
        <v>906</v>
      </c>
      <c r="H26">
        <f t="shared" si="8"/>
        <v>1601</v>
      </c>
      <c r="I26">
        <f t="shared" si="8"/>
        <v>1371</v>
      </c>
      <c r="K26" t="s">
        <v>196</v>
      </c>
      <c r="L26">
        <v>1</v>
      </c>
      <c r="M26">
        <f t="shared" si="1"/>
        <v>1.5384615384615385E-2</v>
      </c>
      <c r="N26">
        <f t="shared" si="2"/>
        <v>1.24720033809316E-3</v>
      </c>
      <c r="O26">
        <f t="shared" si="3"/>
        <v>1.5436622108405389E-3</v>
      </c>
      <c r="P26">
        <f t="shared" si="4"/>
        <v>1.8573989099466353E-3</v>
      </c>
      <c r="Q26">
        <f t="shared" si="9"/>
        <v>1.5494204862934447E-3</v>
      </c>
      <c r="R26">
        <f t="shared" si="10"/>
        <v>1.7617268287596773E-4</v>
      </c>
    </row>
    <row r="27" spans="1:18" x14ac:dyDescent="0.2">
      <c r="A27" t="s">
        <v>79</v>
      </c>
      <c r="B27">
        <v>912</v>
      </c>
      <c r="C27">
        <v>2285</v>
      </c>
      <c r="D27">
        <v>1888</v>
      </c>
      <c r="F27" t="s">
        <v>197</v>
      </c>
      <c r="G27">
        <f t="shared" si="8"/>
        <v>3591</v>
      </c>
      <c r="H27">
        <f t="shared" si="8"/>
        <v>7608</v>
      </c>
      <c r="I27">
        <f t="shared" si="8"/>
        <v>6601</v>
      </c>
      <c r="K27" t="s">
        <v>197</v>
      </c>
      <c r="L27">
        <v>1</v>
      </c>
      <c r="M27">
        <f t="shared" si="1"/>
        <v>1.5384615384615385E-2</v>
      </c>
      <c r="N27">
        <f t="shared" si="2"/>
        <v>4.9433735254884523E-3</v>
      </c>
      <c r="O27">
        <f t="shared" si="3"/>
        <v>7.3355291068549783E-3</v>
      </c>
      <c r="P27">
        <f t="shared" si="4"/>
        <v>8.942881257883107E-3</v>
      </c>
      <c r="Q27">
        <f t="shared" si="9"/>
        <v>7.0739279634088464E-3</v>
      </c>
      <c r="R27">
        <f t="shared" si="10"/>
        <v>1.1619440454199161E-3</v>
      </c>
    </row>
    <row r="28" spans="1:18" x14ac:dyDescent="0.2">
      <c r="A28" t="s">
        <v>196</v>
      </c>
      <c r="B28">
        <v>906</v>
      </c>
      <c r="C28">
        <v>1601</v>
      </c>
      <c r="D28">
        <v>1371</v>
      </c>
      <c r="F28" t="s">
        <v>198</v>
      </c>
      <c r="G28" s="1">
        <f t="shared" ref="G28:G43" si="11">B30</f>
        <v>61046</v>
      </c>
      <c r="H28" s="1">
        <f t="shared" ref="H28:H43" si="12">C30</f>
        <v>87766</v>
      </c>
      <c r="I28" s="1">
        <f t="shared" ref="I28:I43" si="13">D30</f>
        <v>59901</v>
      </c>
      <c r="K28" t="s">
        <v>198</v>
      </c>
      <c r="L28">
        <v>2</v>
      </c>
      <c r="M28">
        <f t="shared" si="1"/>
        <v>3.0769230769230771E-2</v>
      </c>
      <c r="N28">
        <f t="shared" si="2"/>
        <v>8.4035973332489022E-2</v>
      </c>
      <c r="O28">
        <f t="shared" si="3"/>
        <v>8.4622771765540755E-2</v>
      </c>
      <c r="P28">
        <f t="shared" si="4"/>
        <v>8.115248147681503E-2</v>
      </c>
      <c r="Q28">
        <f t="shared" si="9"/>
        <v>8.3270408858281603E-2</v>
      </c>
      <c r="R28">
        <f t="shared" si="10"/>
        <v>1.0724264380572344E-3</v>
      </c>
    </row>
    <row r="29" spans="1:18" x14ac:dyDescent="0.2">
      <c r="A29" t="s">
        <v>197</v>
      </c>
      <c r="B29">
        <v>3591</v>
      </c>
      <c r="C29">
        <v>7608</v>
      </c>
      <c r="D29">
        <v>6601</v>
      </c>
      <c r="F29" t="s">
        <v>205</v>
      </c>
      <c r="G29">
        <f t="shared" si="11"/>
        <v>1298</v>
      </c>
      <c r="H29">
        <f t="shared" si="12"/>
        <v>3136</v>
      </c>
      <c r="I29">
        <f t="shared" si="13"/>
        <v>2751</v>
      </c>
      <c r="K29" t="s">
        <v>205</v>
      </c>
      <c r="L29">
        <v>1</v>
      </c>
      <c r="M29">
        <f t="shared" si="1"/>
        <v>1.5384615384615385E-2</v>
      </c>
      <c r="N29">
        <f t="shared" si="2"/>
        <v>1.7868278574447261E-3</v>
      </c>
      <c r="O29">
        <f t="shared" si="3"/>
        <v>3.0236881281673518E-3</v>
      </c>
      <c r="P29">
        <f t="shared" si="4"/>
        <v>3.7269908105493754E-3</v>
      </c>
      <c r="Q29">
        <f t="shared" si="9"/>
        <v>2.8458355987204843E-3</v>
      </c>
      <c r="R29">
        <f t="shared" si="10"/>
        <v>5.6709250063310512E-4</v>
      </c>
    </row>
    <row r="30" spans="1:18" x14ac:dyDescent="0.2">
      <c r="A30" t="s">
        <v>198</v>
      </c>
      <c r="B30">
        <v>61046</v>
      </c>
      <c r="C30">
        <v>87766</v>
      </c>
      <c r="D30">
        <v>59901</v>
      </c>
      <c r="F30" t="s">
        <v>80</v>
      </c>
      <c r="G30">
        <f t="shared" si="11"/>
        <v>17</v>
      </c>
      <c r="H30">
        <f t="shared" si="12"/>
        <v>33</v>
      </c>
      <c r="I30">
        <f t="shared" si="13"/>
        <v>40</v>
      </c>
      <c r="K30" t="s">
        <v>80</v>
      </c>
      <c r="L30">
        <v>1</v>
      </c>
      <c r="M30">
        <f t="shared" si="1"/>
        <v>1.5384615384615385E-2</v>
      </c>
      <c r="N30">
        <f t="shared" si="2"/>
        <v>2.3402213849430155E-5</v>
      </c>
      <c r="O30">
        <f t="shared" si="3"/>
        <v>3.1818146756863077E-5</v>
      </c>
      <c r="P30">
        <f t="shared" si="4"/>
        <v>5.4191069582688119E-5</v>
      </c>
      <c r="Q30">
        <f t="shared" si="9"/>
        <v>3.6470476729660449E-5</v>
      </c>
      <c r="R30">
        <f t="shared" si="10"/>
        <v>9.1873380252875671E-6</v>
      </c>
    </row>
    <row r="31" spans="1:18" x14ac:dyDescent="0.2">
      <c r="A31" t="s">
        <v>205</v>
      </c>
      <c r="B31">
        <v>1298</v>
      </c>
      <c r="C31">
        <v>3136</v>
      </c>
      <c r="D31">
        <v>2751</v>
      </c>
      <c r="F31" t="s">
        <v>81</v>
      </c>
      <c r="G31">
        <f t="shared" si="11"/>
        <v>4361</v>
      </c>
      <c r="H31">
        <f t="shared" si="12"/>
        <v>6314</v>
      </c>
      <c r="I31">
        <f t="shared" si="13"/>
        <v>3382</v>
      </c>
      <c r="K31" t="s">
        <v>81</v>
      </c>
      <c r="L31">
        <v>1</v>
      </c>
      <c r="M31">
        <f t="shared" si="1"/>
        <v>1.5384615384615385E-2</v>
      </c>
      <c r="N31">
        <f t="shared" si="2"/>
        <v>6.0033561527861714E-3</v>
      </c>
      <c r="O31">
        <f t="shared" si="3"/>
        <v>6.0878720794798023E-3</v>
      </c>
      <c r="P31">
        <f t="shared" si="4"/>
        <v>4.5818549332162809E-3</v>
      </c>
      <c r="Q31">
        <f t="shared" si="9"/>
        <v>5.5576943884940852E-3</v>
      </c>
      <c r="R31">
        <f t="shared" si="10"/>
        <v>4.8852932949274117E-4</v>
      </c>
    </row>
    <row r="32" spans="1:18" x14ac:dyDescent="0.2">
      <c r="A32" t="s">
        <v>80</v>
      </c>
      <c r="B32">
        <v>17</v>
      </c>
      <c r="C32">
        <v>33</v>
      </c>
      <c r="D32">
        <v>40</v>
      </c>
      <c r="F32" t="s">
        <v>199</v>
      </c>
      <c r="G32">
        <f t="shared" si="11"/>
        <v>1833</v>
      </c>
      <c r="H32">
        <f t="shared" si="12"/>
        <v>3337</v>
      </c>
      <c r="I32">
        <f t="shared" si="13"/>
        <v>2101</v>
      </c>
      <c r="K32" t="s">
        <v>199</v>
      </c>
      <c r="L32">
        <v>2</v>
      </c>
      <c r="M32">
        <f t="shared" si="1"/>
        <v>3.0769230769230771E-2</v>
      </c>
      <c r="N32">
        <f t="shared" si="2"/>
        <v>2.5233092932944396E-3</v>
      </c>
      <c r="O32">
        <f t="shared" si="3"/>
        <v>3.2174895675046089E-3</v>
      </c>
      <c r="P32">
        <f t="shared" si="4"/>
        <v>2.8463859298306937E-3</v>
      </c>
      <c r="Q32">
        <f t="shared" si="9"/>
        <v>2.8623949302099137E-3</v>
      </c>
      <c r="R32">
        <f t="shared" si="10"/>
        <v>2.0055238662710457E-4</v>
      </c>
    </row>
    <row r="33" spans="1:18" x14ac:dyDescent="0.2">
      <c r="A33" t="s">
        <v>81</v>
      </c>
      <c r="B33">
        <v>4361</v>
      </c>
      <c r="C33">
        <v>6314</v>
      </c>
      <c r="D33">
        <v>3382</v>
      </c>
      <c r="F33" s="5" t="s">
        <v>82</v>
      </c>
      <c r="G33" s="5">
        <f t="shared" si="11"/>
        <v>0</v>
      </c>
      <c r="H33" s="5">
        <f t="shared" si="12"/>
        <v>3</v>
      </c>
      <c r="I33" s="5">
        <f t="shared" si="13"/>
        <v>0</v>
      </c>
      <c r="K33" s="5" t="s">
        <v>82</v>
      </c>
      <c r="L33" s="5">
        <v>0</v>
      </c>
      <c r="M33" s="5">
        <f t="shared" si="1"/>
        <v>0</v>
      </c>
      <c r="N33" s="5">
        <f t="shared" si="2"/>
        <v>0</v>
      </c>
      <c r="O33" s="5">
        <f t="shared" si="3"/>
        <v>2.8925587960784616E-6</v>
      </c>
      <c r="P33" s="5">
        <f t="shared" si="4"/>
        <v>0</v>
      </c>
      <c r="Q33" s="5">
        <f t="shared" si="9"/>
        <v>9.641862653594872E-7</v>
      </c>
      <c r="R33" s="5">
        <f t="shared" si="10"/>
        <v>9.6418626535948741E-7</v>
      </c>
    </row>
    <row r="34" spans="1:18" x14ac:dyDescent="0.2">
      <c r="A34" t="s">
        <v>199</v>
      </c>
      <c r="B34">
        <v>1833</v>
      </c>
      <c r="C34">
        <v>3337</v>
      </c>
      <c r="D34">
        <v>2101</v>
      </c>
      <c r="F34" t="s">
        <v>200</v>
      </c>
      <c r="G34">
        <f t="shared" si="11"/>
        <v>9553</v>
      </c>
      <c r="H34">
        <f t="shared" si="12"/>
        <v>12477</v>
      </c>
      <c r="I34">
        <f t="shared" si="13"/>
        <v>9786</v>
      </c>
      <c r="K34" t="s">
        <v>200</v>
      </c>
      <c r="L34">
        <v>1</v>
      </c>
      <c r="M34">
        <f t="shared" si="1"/>
        <v>1.5384615384615385E-2</v>
      </c>
      <c r="N34">
        <f t="shared" si="2"/>
        <v>1.3150667582565076E-2</v>
      </c>
      <c r="O34">
        <f t="shared" si="3"/>
        <v>1.2030152032890321E-2</v>
      </c>
      <c r="P34">
        <f t="shared" si="4"/>
        <v>1.3257845173404649E-2</v>
      </c>
      <c r="Q34">
        <f t="shared" si="9"/>
        <v>1.2812888262953348E-2</v>
      </c>
      <c r="R34">
        <f t="shared" si="10"/>
        <v>3.9258916752949439E-4</v>
      </c>
    </row>
    <row r="35" spans="1:18" x14ac:dyDescent="0.2">
      <c r="A35" s="5" t="s">
        <v>82</v>
      </c>
      <c r="B35" s="5">
        <v>0</v>
      </c>
      <c r="C35" s="5">
        <v>3</v>
      </c>
      <c r="D35" s="5">
        <v>0</v>
      </c>
      <c r="F35" t="s">
        <v>83</v>
      </c>
      <c r="G35">
        <f t="shared" si="11"/>
        <v>4346</v>
      </c>
      <c r="H35">
        <f t="shared" si="12"/>
        <v>7172</v>
      </c>
      <c r="I35">
        <f t="shared" si="13"/>
        <v>7207</v>
      </c>
      <c r="K35" t="s">
        <v>83</v>
      </c>
      <c r="L35">
        <v>1</v>
      </c>
      <c r="M35">
        <f t="shared" si="1"/>
        <v>1.5384615384615385E-2</v>
      </c>
      <c r="N35">
        <f t="shared" si="2"/>
        <v>5.982707140566086E-3</v>
      </c>
      <c r="O35">
        <f t="shared" si="3"/>
        <v>6.9151438951582421E-3</v>
      </c>
      <c r="P35">
        <f t="shared" si="4"/>
        <v>9.763875962060832E-3</v>
      </c>
      <c r="Q35">
        <f t="shared" si="9"/>
        <v>7.55390899926172E-3</v>
      </c>
      <c r="R35">
        <f t="shared" si="10"/>
        <v>1.1372957776858573E-3</v>
      </c>
    </row>
    <row r="36" spans="1:18" x14ac:dyDescent="0.2">
      <c r="A36" t="s">
        <v>200</v>
      </c>
      <c r="B36">
        <v>9553</v>
      </c>
      <c r="C36">
        <v>12477</v>
      </c>
      <c r="D36">
        <v>9786</v>
      </c>
      <c r="F36" s="6" t="s">
        <v>201</v>
      </c>
      <c r="G36" s="6">
        <f t="shared" si="11"/>
        <v>3014</v>
      </c>
      <c r="H36" s="6">
        <f t="shared" si="12"/>
        <v>4647</v>
      </c>
      <c r="I36" s="6">
        <f t="shared" si="13"/>
        <v>4138</v>
      </c>
      <c r="K36" s="6" t="s">
        <v>201</v>
      </c>
      <c r="L36" s="6">
        <v>1</v>
      </c>
      <c r="M36" s="6">
        <f t="shared" si="1"/>
        <v>1.5384615384615385E-2</v>
      </c>
      <c r="N36" s="6">
        <f t="shared" si="2"/>
        <v>4.1490748554224993E-3</v>
      </c>
      <c r="O36" s="6">
        <f t="shared" si="3"/>
        <v>4.4805735751255373E-3</v>
      </c>
      <c r="P36" s="6">
        <f t="shared" si="4"/>
        <v>5.6060661483290858E-3</v>
      </c>
      <c r="Q36" s="6">
        <f t="shared" si="9"/>
        <v>4.7452381929590408E-3</v>
      </c>
      <c r="R36" s="6">
        <f t="shared" si="10"/>
        <v>4.4092381309062057E-4</v>
      </c>
    </row>
    <row r="37" spans="1:18" x14ac:dyDescent="0.2">
      <c r="A37" t="s">
        <v>83</v>
      </c>
      <c r="B37">
        <v>4346</v>
      </c>
      <c r="C37">
        <v>7172</v>
      </c>
      <c r="D37">
        <v>7207</v>
      </c>
      <c r="F37" t="s">
        <v>206</v>
      </c>
      <c r="G37">
        <f t="shared" si="11"/>
        <v>128</v>
      </c>
      <c r="H37">
        <f t="shared" si="12"/>
        <v>235</v>
      </c>
      <c r="I37">
        <f t="shared" si="13"/>
        <v>177</v>
      </c>
      <c r="K37" t="s">
        <v>206</v>
      </c>
      <c r="L37">
        <v>1</v>
      </c>
      <c r="M37">
        <f t="shared" si="1"/>
        <v>1.5384615384615385E-2</v>
      </c>
      <c r="N37">
        <f t="shared" si="2"/>
        <v>1.7620490427806235E-4</v>
      </c>
      <c r="O37">
        <f t="shared" si="3"/>
        <v>2.265837723594795E-4</v>
      </c>
      <c r="P37">
        <f t="shared" si="4"/>
        <v>2.3979548290339493E-4</v>
      </c>
      <c r="Q37">
        <f t="shared" si="9"/>
        <v>2.1419471984697892E-4</v>
      </c>
      <c r="R37">
        <f t="shared" si="10"/>
        <v>1.9374010848679679E-5</v>
      </c>
    </row>
    <row r="38" spans="1:18" x14ac:dyDescent="0.2">
      <c r="A38" s="6" t="s">
        <v>201</v>
      </c>
      <c r="B38" s="6">
        <v>3014</v>
      </c>
      <c r="C38" s="6">
        <v>4647</v>
      </c>
      <c r="D38" s="6">
        <v>4138</v>
      </c>
      <c r="F38" t="s">
        <v>207</v>
      </c>
      <c r="G38">
        <f t="shared" si="11"/>
        <v>1059</v>
      </c>
      <c r="H38">
        <f t="shared" si="12"/>
        <v>2731</v>
      </c>
      <c r="I38">
        <f t="shared" si="13"/>
        <v>3103</v>
      </c>
      <c r="K38" t="s">
        <v>207</v>
      </c>
      <c r="L38">
        <v>1</v>
      </c>
      <c r="M38">
        <f t="shared" si="1"/>
        <v>1.5384615384615385E-2</v>
      </c>
      <c r="N38">
        <f t="shared" si="2"/>
        <v>1.4578202627380315E-3</v>
      </c>
      <c r="O38">
        <f t="shared" si="3"/>
        <v>2.6331926906967597E-3</v>
      </c>
      <c r="P38">
        <f t="shared" si="4"/>
        <v>4.2038722228770311E-3</v>
      </c>
      <c r="Q38">
        <f t="shared" si="9"/>
        <v>2.7649617254372739E-3</v>
      </c>
      <c r="R38">
        <f t="shared" si="10"/>
        <v>7.9545011384187295E-4</v>
      </c>
    </row>
    <row r="39" spans="1:18" x14ac:dyDescent="0.2">
      <c r="A39" t="s">
        <v>206</v>
      </c>
      <c r="B39">
        <v>128</v>
      </c>
      <c r="C39">
        <v>235</v>
      </c>
      <c r="D39">
        <v>177</v>
      </c>
      <c r="F39" t="s">
        <v>208</v>
      </c>
      <c r="G39">
        <f t="shared" si="11"/>
        <v>6608</v>
      </c>
      <c r="H39">
        <f t="shared" si="12"/>
        <v>12592</v>
      </c>
      <c r="I39">
        <f t="shared" si="13"/>
        <v>14901</v>
      </c>
      <c r="K39" t="s">
        <v>208</v>
      </c>
      <c r="L39">
        <v>1</v>
      </c>
      <c r="M39">
        <f t="shared" si="1"/>
        <v>1.5384615384615385E-2</v>
      </c>
      <c r="N39">
        <f t="shared" si="2"/>
        <v>9.0965781833549694E-3</v>
      </c>
      <c r="O39">
        <f t="shared" si="3"/>
        <v>1.2141033453406664E-2</v>
      </c>
      <c r="P39">
        <f t="shared" si="4"/>
        <v>2.0187528196290893E-2</v>
      </c>
      <c r="Q39">
        <f t="shared" si="9"/>
        <v>1.3808379944350843E-2</v>
      </c>
      <c r="R39">
        <f t="shared" si="10"/>
        <v>3.3084400295813475E-3</v>
      </c>
    </row>
    <row r="40" spans="1:18" x14ac:dyDescent="0.2">
      <c r="A40" t="s">
        <v>207</v>
      </c>
      <c r="B40">
        <v>1059</v>
      </c>
      <c r="C40">
        <v>2731</v>
      </c>
      <c r="D40">
        <v>3103</v>
      </c>
      <c r="F40" t="s">
        <v>84</v>
      </c>
      <c r="G40">
        <f t="shared" si="11"/>
        <v>32251</v>
      </c>
      <c r="H40">
        <f t="shared" si="12"/>
        <v>40171</v>
      </c>
      <c r="I40">
        <f t="shared" si="13"/>
        <v>25423</v>
      </c>
      <c r="K40" t="s">
        <v>84</v>
      </c>
      <c r="L40">
        <v>1</v>
      </c>
      <c r="M40">
        <f t="shared" si="1"/>
        <v>1.5384615384615385E-2</v>
      </c>
      <c r="N40">
        <f t="shared" si="2"/>
        <v>4.4396752873998351E-2</v>
      </c>
      <c r="O40">
        <f t="shared" si="3"/>
        <v>3.8732326465755959E-2</v>
      </c>
      <c r="P40">
        <f t="shared" si="4"/>
        <v>3.4442489050017004E-2</v>
      </c>
      <c r="Q40">
        <f t="shared" si="9"/>
        <v>3.9190522796590438E-2</v>
      </c>
      <c r="R40">
        <f t="shared" si="10"/>
        <v>2.8826665882794801E-3</v>
      </c>
    </row>
    <row r="41" spans="1:18" x14ac:dyDescent="0.2">
      <c r="A41" t="s">
        <v>208</v>
      </c>
      <c r="B41">
        <v>6608</v>
      </c>
      <c r="C41">
        <v>12592</v>
      </c>
      <c r="D41">
        <v>14901</v>
      </c>
      <c r="F41" t="s">
        <v>209</v>
      </c>
      <c r="G41">
        <f t="shared" si="11"/>
        <v>6504</v>
      </c>
      <c r="H41">
        <f t="shared" si="12"/>
        <v>12915</v>
      </c>
      <c r="I41">
        <f t="shared" si="13"/>
        <v>10258</v>
      </c>
      <c r="K41" t="s">
        <v>209</v>
      </c>
      <c r="L41">
        <v>1</v>
      </c>
      <c r="M41">
        <f t="shared" si="1"/>
        <v>1.5384615384615385E-2</v>
      </c>
      <c r="N41">
        <f t="shared" si="2"/>
        <v>8.9534116986290432E-3</v>
      </c>
      <c r="O41">
        <f t="shared" si="3"/>
        <v>1.2452465617117778E-2</v>
      </c>
      <c r="P41">
        <f t="shared" si="4"/>
        <v>1.3897299794480369E-2</v>
      </c>
      <c r="Q41">
        <f t="shared" si="9"/>
        <v>1.1767725703409065E-2</v>
      </c>
      <c r="R41">
        <f t="shared" si="10"/>
        <v>1.4676692336427482E-3</v>
      </c>
    </row>
    <row r="42" spans="1:18" x14ac:dyDescent="0.2">
      <c r="A42" t="s">
        <v>84</v>
      </c>
      <c r="B42">
        <v>32251</v>
      </c>
      <c r="C42">
        <v>40171</v>
      </c>
      <c r="D42">
        <v>25423</v>
      </c>
      <c r="F42" t="s">
        <v>85</v>
      </c>
      <c r="G42">
        <f t="shared" si="11"/>
        <v>25536</v>
      </c>
      <c r="H42">
        <f t="shared" si="12"/>
        <v>29116</v>
      </c>
      <c r="I42">
        <f t="shared" si="13"/>
        <v>19820</v>
      </c>
      <c r="K42" t="s">
        <v>85</v>
      </c>
      <c r="L42">
        <v>1</v>
      </c>
      <c r="M42">
        <f t="shared" si="1"/>
        <v>1.5384615384615385E-2</v>
      </c>
      <c r="N42">
        <f t="shared" si="2"/>
        <v>3.5152878403473441E-2</v>
      </c>
      <c r="O42">
        <f t="shared" si="3"/>
        <v>2.8073247302206828E-2</v>
      </c>
      <c r="P42">
        <f t="shared" si="4"/>
        <v>2.6851674978221964E-2</v>
      </c>
      <c r="Q42">
        <f t="shared" si="9"/>
        <v>3.0025933561300747E-2</v>
      </c>
      <c r="R42">
        <f t="shared" si="10"/>
        <v>2.5876135914965075E-3</v>
      </c>
    </row>
    <row r="43" spans="1:18" x14ac:dyDescent="0.2">
      <c r="A43" t="s">
        <v>209</v>
      </c>
      <c r="B43">
        <v>6504</v>
      </c>
      <c r="C43">
        <v>12915</v>
      </c>
      <c r="D43">
        <v>10258</v>
      </c>
      <c r="F43" t="s">
        <v>202</v>
      </c>
      <c r="G43">
        <f t="shared" si="11"/>
        <v>46179</v>
      </c>
      <c r="H43">
        <f t="shared" si="12"/>
        <v>64233</v>
      </c>
      <c r="I43">
        <f t="shared" si="13"/>
        <v>52009</v>
      </c>
      <c r="K43" t="s">
        <v>202</v>
      </c>
      <c r="L43">
        <v>3</v>
      </c>
      <c r="M43">
        <f t="shared" si="1"/>
        <v>4.6153846153846156E-2</v>
      </c>
      <c r="N43">
        <f t="shared" si="2"/>
        <v>6.3570049020755012E-2</v>
      </c>
      <c r="O43">
        <f t="shared" si="3"/>
        <v>6.193257638283594E-2</v>
      </c>
      <c r="P43">
        <f t="shared" si="4"/>
        <v>7.0460583448150663E-2</v>
      </c>
      <c r="Q43">
        <f t="shared" si="9"/>
        <v>6.5321069617247207E-2</v>
      </c>
      <c r="R43">
        <f t="shared" si="10"/>
        <v>2.6128707694487662E-3</v>
      </c>
    </row>
    <row r="44" spans="1:18" x14ac:dyDescent="0.2">
      <c r="A44" t="s">
        <v>85</v>
      </c>
      <c r="B44">
        <v>25536</v>
      </c>
      <c r="C44">
        <v>29116</v>
      </c>
      <c r="D44">
        <v>19820</v>
      </c>
      <c r="G44">
        <f>SUM(G5:G43)</f>
        <v>726427</v>
      </c>
      <c r="H44">
        <f>SUM(H5:H43)</f>
        <v>1037144</v>
      </c>
      <c r="I44">
        <f>SUM(I5:I43)</f>
        <v>738129</v>
      </c>
      <c r="L44">
        <f t="shared" ref="L44:Q44" si="14">SUM(L5:L43)</f>
        <v>65</v>
      </c>
      <c r="M44">
        <f t="shared" si="14"/>
        <v>0.99999999999999956</v>
      </c>
      <c r="N44">
        <f t="shared" si="14"/>
        <v>1</v>
      </c>
      <c r="O44">
        <f t="shared" si="14"/>
        <v>1.0000000000000002</v>
      </c>
      <c r="P44">
        <f t="shared" si="14"/>
        <v>1.0000000000000002</v>
      </c>
      <c r="Q44">
        <f t="shared" si="14"/>
        <v>1</v>
      </c>
    </row>
    <row r="45" spans="1:18" x14ac:dyDescent="0.2">
      <c r="A45" t="s">
        <v>202</v>
      </c>
      <c r="B45">
        <v>46179</v>
      </c>
      <c r="C45">
        <v>64233</v>
      </c>
      <c r="D45">
        <v>52009</v>
      </c>
    </row>
    <row r="46" spans="1:18" x14ac:dyDescent="0.2">
      <c r="A46" t="s">
        <v>86</v>
      </c>
      <c r="B46">
        <v>104798</v>
      </c>
      <c r="C46">
        <v>107184</v>
      </c>
      <c r="D46">
        <v>96240</v>
      </c>
    </row>
    <row r="47" spans="1:18" x14ac:dyDescent="0.2">
      <c r="A47" s="3" t="s">
        <v>87</v>
      </c>
      <c r="B47" s="3">
        <f>SUM(B5:B46)</f>
        <v>831225</v>
      </c>
      <c r="C47" s="3">
        <f>SUM(C5:C45)</f>
        <v>1037144</v>
      </c>
      <c r="D47" s="3">
        <f>SUM(D5:D46)</f>
        <v>834369</v>
      </c>
    </row>
    <row r="48" spans="1:18" x14ac:dyDescent="0.2">
      <c r="A48" t="s">
        <v>88</v>
      </c>
      <c r="B48">
        <f>SUM(B5:B46)</f>
        <v>831225</v>
      </c>
      <c r="C48">
        <f>SUM(C5:C46)</f>
        <v>1144328</v>
      </c>
      <c r="D48">
        <f>SUM(D5:D46)</f>
        <v>834369</v>
      </c>
    </row>
    <row r="49" spans="1:4" x14ac:dyDescent="0.2">
      <c r="A49" t="s">
        <v>89</v>
      </c>
      <c r="B49">
        <f>B47/B48</f>
        <v>1</v>
      </c>
      <c r="C49">
        <f>C47/C48</f>
        <v>0.90633454743744801</v>
      </c>
      <c r="D49">
        <f>D47/D48</f>
        <v>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9"/>
  <sheetViews>
    <sheetView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1" width="15" customWidth="1"/>
  </cols>
  <sheetData>
    <row r="1" spans="1:18" x14ac:dyDescent="0.2">
      <c r="A1" t="s">
        <v>176</v>
      </c>
    </row>
    <row r="2" spans="1:18" x14ac:dyDescent="0.2">
      <c r="A2" t="s">
        <v>177</v>
      </c>
    </row>
    <row r="3" spans="1:18" x14ac:dyDescent="0.2">
      <c r="B3" s="2" t="s">
        <v>60</v>
      </c>
      <c r="F3" s="2"/>
      <c r="G3" s="2" t="s">
        <v>60</v>
      </c>
      <c r="M3" s="2" t="s">
        <v>61</v>
      </c>
      <c r="N3" s="2"/>
    </row>
    <row r="4" spans="1:18" x14ac:dyDescent="0.2">
      <c r="A4" s="2" t="s">
        <v>62</v>
      </c>
      <c r="B4" t="s">
        <v>96</v>
      </c>
      <c r="C4" t="s">
        <v>97</v>
      </c>
      <c r="D4" t="s">
        <v>98</v>
      </c>
      <c r="F4" s="2" t="s">
        <v>63</v>
      </c>
      <c r="G4" t="s">
        <v>96</v>
      </c>
      <c r="H4" t="s">
        <v>97</v>
      </c>
      <c r="I4" t="s">
        <v>98</v>
      </c>
      <c r="K4" s="2" t="s">
        <v>63</v>
      </c>
      <c r="L4" s="2" t="s">
        <v>64</v>
      </c>
      <c r="M4" t="s">
        <v>65</v>
      </c>
      <c r="N4" t="s">
        <v>96</v>
      </c>
      <c r="O4" t="s">
        <v>97</v>
      </c>
      <c r="P4" t="s">
        <v>98</v>
      </c>
      <c r="Q4" s="2" t="s">
        <v>66</v>
      </c>
      <c r="R4" s="2" t="s">
        <v>67</v>
      </c>
    </row>
    <row r="5" spans="1:18" x14ac:dyDescent="0.2">
      <c r="A5" t="s">
        <v>71</v>
      </c>
      <c r="B5">
        <v>65748</v>
      </c>
      <c r="C5">
        <v>83404</v>
      </c>
      <c r="D5">
        <v>94985</v>
      </c>
      <c r="F5" t="s">
        <v>71</v>
      </c>
      <c r="G5">
        <f t="shared" ref="G5:I10" si="0">B5</f>
        <v>65748</v>
      </c>
      <c r="H5">
        <f t="shared" si="0"/>
        <v>83404</v>
      </c>
      <c r="I5">
        <f t="shared" si="0"/>
        <v>94985</v>
      </c>
      <c r="K5" t="s">
        <v>71</v>
      </c>
      <c r="L5">
        <v>2</v>
      </c>
      <c r="M5">
        <f t="shared" ref="M5:M43" si="1">L5/L$44</f>
        <v>3.0303030303030304E-2</v>
      </c>
      <c r="N5">
        <f t="shared" ref="N5:N43" si="2">G5/G$44</f>
        <v>6.7242257444941486E-2</v>
      </c>
      <c r="O5">
        <f t="shared" ref="O5:O43" si="3">H5/H$44</f>
        <v>6.0570189421640531E-2</v>
      </c>
      <c r="P5">
        <f t="shared" ref="P5:P43" si="4">I5/I$44</f>
        <v>7.5037366609892589E-2</v>
      </c>
      <c r="Q5">
        <f t="shared" ref="Q5:Q21" si="5">AVERAGE(N5:P5)</f>
        <v>6.7616604492158214E-2</v>
      </c>
      <c r="R5">
        <f t="shared" ref="R5:R21" si="6">STDEV(N5:P5)/SQRT(3)</f>
        <v>4.1805065774732008E-3</v>
      </c>
    </row>
    <row r="6" spans="1:18" x14ac:dyDescent="0.2">
      <c r="A6" t="s">
        <v>184</v>
      </c>
      <c r="B6">
        <v>116176</v>
      </c>
      <c r="C6">
        <v>167164</v>
      </c>
      <c r="D6">
        <v>154711</v>
      </c>
      <c r="F6" t="s">
        <v>184</v>
      </c>
      <c r="G6">
        <f t="shared" si="0"/>
        <v>116176</v>
      </c>
      <c r="H6">
        <f t="shared" si="0"/>
        <v>167164</v>
      </c>
      <c r="I6">
        <f t="shared" si="0"/>
        <v>154711</v>
      </c>
      <c r="K6" t="s">
        <v>184</v>
      </c>
      <c r="L6">
        <v>5</v>
      </c>
      <c r="M6">
        <f t="shared" si="1"/>
        <v>7.575757575757576E-2</v>
      </c>
      <c r="N6">
        <f t="shared" si="2"/>
        <v>0.11881633663265076</v>
      </c>
      <c r="O6">
        <f t="shared" si="3"/>
        <v>0.12139891545344489</v>
      </c>
      <c r="P6">
        <f t="shared" si="4"/>
        <v>0.12222041401887765</v>
      </c>
      <c r="Q6">
        <f t="shared" si="5"/>
        <v>0.12081188870165777</v>
      </c>
      <c r="R6">
        <f t="shared" si="6"/>
        <v>1.02557073839247E-3</v>
      </c>
    </row>
    <row r="7" spans="1:18" x14ac:dyDescent="0.2">
      <c r="A7" t="s">
        <v>72</v>
      </c>
      <c r="B7">
        <v>84513</v>
      </c>
      <c r="C7">
        <v>79259</v>
      </c>
      <c r="D7">
        <v>94908</v>
      </c>
      <c r="F7" t="s">
        <v>72</v>
      </c>
      <c r="G7">
        <f t="shared" si="0"/>
        <v>84513</v>
      </c>
      <c r="H7">
        <f t="shared" si="0"/>
        <v>79259</v>
      </c>
      <c r="I7">
        <f t="shared" si="0"/>
        <v>94908</v>
      </c>
      <c r="K7" t="s">
        <v>72</v>
      </c>
      <c r="L7">
        <v>2</v>
      </c>
      <c r="M7">
        <f t="shared" si="1"/>
        <v>3.0303030303030304E-2</v>
      </c>
      <c r="N7">
        <f t="shared" si="2"/>
        <v>8.6433730355970378E-2</v>
      </c>
      <c r="O7">
        <f t="shared" si="3"/>
        <v>5.7559980856671224E-2</v>
      </c>
      <c r="P7">
        <f t="shared" si="4"/>
        <v>7.4976537244951166E-2</v>
      </c>
      <c r="Q7">
        <f t="shared" si="5"/>
        <v>7.2990082819197596E-2</v>
      </c>
      <c r="R7">
        <f t="shared" si="6"/>
        <v>8.3941021641441137E-3</v>
      </c>
    </row>
    <row r="8" spans="1:18" x14ac:dyDescent="0.2">
      <c r="A8" t="s">
        <v>73</v>
      </c>
      <c r="B8">
        <v>8346</v>
      </c>
      <c r="C8">
        <v>7655</v>
      </c>
      <c r="D8">
        <v>9900</v>
      </c>
      <c r="F8" t="s">
        <v>73</v>
      </c>
      <c r="G8">
        <f t="shared" si="0"/>
        <v>8346</v>
      </c>
      <c r="H8">
        <f t="shared" si="0"/>
        <v>7655</v>
      </c>
      <c r="I8">
        <f t="shared" si="0"/>
        <v>9900</v>
      </c>
      <c r="K8" t="s">
        <v>73</v>
      </c>
      <c r="L8">
        <v>1</v>
      </c>
      <c r="M8">
        <f t="shared" si="1"/>
        <v>1.5151515151515152E-2</v>
      </c>
      <c r="N8">
        <f t="shared" si="2"/>
        <v>8.5356798782545724E-3</v>
      </c>
      <c r="O8">
        <f t="shared" si="3"/>
        <v>5.5592633449553768E-3</v>
      </c>
      <c r="P8">
        <f t="shared" si="4"/>
        <v>7.8209183496124306E-3</v>
      </c>
      <c r="Q8">
        <f t="shared" si="5"/>
        <v>7.3052871909407941E-3</v>
      </c>
      <c r="R8">
        <f t="shared" si="6"/>
        <v>8.9706381485544118E-4</v>
      </c>
    </row>
    <row r="9" spans="1:18" x14ac:dyDescent="0.2">
      <c r="A9" t="s">
        <v>185</v>
      </c>
      <c r="B9">
        <v>1133</v>
      </c>
      <c r="C9">
        <v>1300</v>
      </c>
      <c r="D9">
        <v>1611</v>
      </c>
      <c r="F9" t="s">
        <v>185</v>
      </c>
      <c r="G9">
        <f t="shared" si="0"/>
        <v>1133</v>
      </c>
      <c r="H9">
        <f t="shared" si="0"/>
        <v>1300</v>
      </c>
      <c r="I9">
        <f t="shared" si="0"/>
        <v>1611</v>
      </c>
      <c r="K9" t="s">
        <v>185</v>
      </c>
      <c r="L9">
        <v>1</v>
      </c>
      <c r="M9">
        <f t="shared" si="1"/>
        <v>1.5151515151515152E-2</v>
      </c>
      <c r="N9">
        <f t="shared" si="2"/>
        <v>1.1587497366477872E-3</v>
      </c>
      <c r="O9">
        <f t="shared" si="3"/>
        <v>9.4409436295780403E-4</v>
      </c>
      <c r="P9">
        <f t="shared" si="4"/>
        <v>1.2726767132551135E-3</v>
      </c>
      <c r="Q9">
        <f t="shared" si="5"/>
        <v>1.1251736042869017E-3</v>
      </c>
      <c r="R9">
        <f t="shared" si="6"/>
        <v>9.6327752543011089E-5</v>
      </c>
    </row>
    <row r="10" spans="1:18" x14ac:dyDescent="0.2">
      <c r="A10" t="s">
        <v>186</v>
      </c>
      <c r="B10">
        <v>1471</v>
      </c>
      <c r="C10">
        <v>2951</v>
      </c>
      <c r="D10">
        <v>1836</v>
      </c>
      <c r="F10" t="s">
        <v>186</v>
      </c>
      <c r="G10">
        <f t="shared" si="0"/>
        <v>1471</v>
      </c>
      <c r="H10">
        <f t="shared" si="0"/>
        <v>2951</v>
      </c>
      <c r="I10">
        <f t="shared" si="0"/>
        <v>1836</v>
      </c>
      <c r="K10" t="s">
        <v>186</v>
      </c>
      <c r="L10">
        <v>1</v>
      </c>
      <c r="M10">
        <f t="shared" si="1"/>
        <v>1.5151515151515152E-2</v>
      </c>
      <c r="N10">
        <f t="shared" si="2"/>
        <v>1.5044314762655735E-3</v>
      </c>
      <c r="O10">
        <f t="shared" si="3"/>
        <v>2.1430942039142153E-3</v>
      </c>
      <c r="P10">
        <f t="shared" si="4"/>
        <v>1.4504248575644869E-3</v>
      </c>
      <c r="Q10">
        <f t="shared" si="5"/>
        <v>1.6993168459147586E-3</v>
      </c>
      <c r="R10">
        <f t="shared" si="6"/>
        <v>2.2243571080248078E-4</v>
      </c>
    </row>
    <row r="11" spans="1:18" x14ac:dyDescent="0.2">
      <c r="A11" t="s">
        <v>187</v>
      </c>
      <c r="B11">
        <v>14205</v>
      </c>
      <c r="C11">
        <v>26510</v>
      </c>
      <c r="D11">
        <v>17520</v>
      </c>
      <c r="F11" t="s">
        <v>210</v>
      </c>
      <c r="G11">
        <f>B11+B12</f>
        <v>17571</v>
      </c>
      <c r="H11">
        <f>C11+C12</f>
        <v>32273</v>
      </c>
      <c r="I11">
        <f>D11+D12</f>
        <v>21363</v>
      </c>
      <c r="K11" t="s">
        <v>210</v>
      </c>
      <c r="L11">
        <v>2</v>
      </c>
      <c r="M11">
        <f t="shared" si="1"/>
        <v>3.0303030303030304E-2</v>
      </c>
      <c r="N11">
        <f t="shared" si="2"/>
        <v>1.7970336824923449E-2</v>
      </c>
      <c r="O11">
        <f t="shared" si="3"/>
        <v>2.3437505673644009E-2</v>
      </c>
      <c r="P11">
        <f t="shared" si="4"/>
        <v>1.6876593808360641E-2</v>
      </c>
      <c r="Q11">
        <f t="shared" si="5"/>
        <v>1.94281454356427E-2</v>
      </c>
      <c r="R11">
        <f t="shared" si="6"/>
        <v>2.0293919931118464E-3</v>
      </c>
    </row>
    <row r="12" spans="1:18" x14ac:dyDescent="0.2">
      <c r="A12" t="s">
        <v>188</v>
      </c>
      <c r="B12">
        <v>3366</v>
      </c>
      <c r="C12">
        <v>5763</v>
      </c>
      <c r="D12">
        <v>3843</v>
      </c>
      <c r="F12" t="s">
        <v>189</v>
      </c>
      <c r="G12">
        <f t="shared" ref="G12:I13" si="7">B13</f>
        <v>95213</v>
      </c>
      <c r="H12">
        <f t="shared" si="7"/>
        <v>112968</v>
      </c>
      <c r="I12">
        <f t="shared" si="7"/>
        <v>107038</v>
      </c>
      <c r="K12" t="s">
        <v>189</v>
      </c>
      <c r="L12">
        <v>4</v>
      </c>
      <c r="M12">
        <f t="shared" si="1"/>
        <v>6.0606060606060608E-2</v>
      </c>
      <c r="N12">
        <f t="shared" si="2"/>
        <v>9.7376909687065985E-2</v>
      </c>
      <c r="O12">
        <f t="shared" si="3"/>
        <v>8.2040347688167078E-2</v>
      </c>
      <c r="P12">
        <f t="shared" si="4"/>
        <v>8.4559137202607604E-2</v>
      </c>
      <c r="Q12">
        <f t="shared" si="5"/>
        <v>8.7992131525946884E-2</v>
      </c>
      <c r="R12">
        <f t="shared" si="6"/>
        <v>4.7483899378132138E-3</v>
      </c>
    </row>
    <row r="13" spans="1:18" x14ac:dyDescent="0.2">
      <c r="A13" t="s">
        <v>189</v>
      </c>
      <c r="B13">
        <v>95213</v>
      </c>
      <c r="C13">
        <v>112968</v>
      </c>
      <c r="D13">
        <v>107038</v>
      </c>
      <c r="F13" t="s">
        <v>114</v>
      </c>
      <c r="G13">
        <f t="shared" si="7"/>
        <v>12098</v>
      </c>
      <c r="H13">
        <f t="shared" si="7"/>
        <v>22224</v>
      </c>
      <c r="I13">
        <f t="shared" si="7"/>
        <v>21798</v>
      </c>
      <c r="K13" t="s">
        <v>114</v>
      </c>
      <c r="L13">
        <v>1</v>
      </c>
      <c r="M13">
        <f t="shared" si="1"/>
        <v>1.5151515151515152E-2</v>
      </c>
      <c r="N13">
        <f t="shared" si="2"/>
        <v>1.2372951733420061E-2</v>
      </c>
      <c r="O13">
        <f t="shared" si="3"/>
        <v>1.6139656247980184E-2</v>
      </c>
      <c r="P13">
        <f t="shared" si="4"/>
        <v>1.7220240220692094E-2</v>
      </c>
      <c r="Q13">
        <f t="shared" si="5"/>
        <v>1.5244282734030778E-2</v>
      </c>
      <c r="R13">
        <f t="shared" si="6"/>
        <v>1.46916322179459E-3</v>
      </c>
    </row>
    <row r="14" spans="1:18" x14ac:dyDescent="0.2">
      <c r="A14" t="s">
        <v>74</v>
      </c>
      <c r="B14">
        <v>12098</v>
      </c>
      <c r="C14">
        <v>22224</v>
      </c>
      <c r="D14">
        <v>21798</v>
      </c>
      <c r="F14" t="s">
        <v>211</v>
      </c>
      <c r="G14">
        <f>B15+B16</f>
        <v>9127</v>
      </c>
      <c r="H14">
        <f>C15+C16</f>
        <v>5065</v>
      </c>
      <c r="I14">
        <f>D15+D16</f>
        <v>9834</v>
      </c>
      <c r="K14" t="s">
        <v>211</v>
      </c>
      <c r="L14">
        <v>3</v>
      </c>
      <c r="M14">
        <f t="shared" si="1"/>
        <v>4.5454545454545456E-2</v>
      </c>
      <c r="N14">
        <f t="shared" si="2"/>
        <v>9.3344296967205233E-3</v>
      </c>
      <c r="O14">
        <f t="shared" si="3"/>
        <v>3.6783368833702137E-3</v>
      </c>
      <c r="P14">
        <f t="shared" si="4"/>
        <v>7.7687788939483473E-3</v>
      </c>
      <c r="Q14">
        <f t="shared" si="5"/>
        <v>6.9271818246796945E-3</v>
      </c>
      <c r="R14">
        <f t="shared" si="6"/>
        <v>1.6861258057609904E-3</v>
      </c>
    </row>
    <row r="15" spans="1:18" x14ac:dyDescent="0.2">
      <c r="A15" t="s">
        <v>203</v>
      </c>
      <c r="B15">
        <v>1384</v>
      </c>
      <c r="C15">
        <v>773</v>
      </c>
      <c r="D15">
        <v>1506</v>
      </c>
      <c r="F15" t="s">
        <v>190</v>
      </c>
      <c r="G15">
        <f>B17</f>
        <v>1222</v>
      </c>
      <c r="H15">
        <f>C17</f>
        <v>1808</v>
      </c>
      <c r="I15">
        <f>D17</f>
        <v>1409</v>
      </c>
      <c r="K15" t="s">
        <v>190</v>
      </c>
      <c r="L15">
        <v>1</v>
      </c>
      <c r="M15">
        <f t="shared" si="1"/>
        <v>1.5151515151515152E-2</v>
      </c>
      <c r="N15">
        <f t="shared" si="2"/>
        <v>1.2497724432335357E-3</v>
      </c>
      <c r="O15">
        <f t="shared" si="3"/>
        <v>1.3130173909443922E-3</v>
      </c>
      <c r="P15">
        <f t="shared" si="4"/>
        <v>1.1130983792529206E-3</v>
      </c>
      <c r="Q15">
        <f t="shared" si="5"/>
        <v>1.2252960711436162E-3</v>
      </c>
      <c r="R15">
        <f t="shared" si="6"/>
        <v>5.8994978322839289E-5</v>
      </c>
    </row>
    <row r="16" spans="1:18" x14ac:dyDescent="0.2">
      <c r="A16" t="s">
        <v>204</v>
      </c>
      <c r="B16">
        <v>7743</v>
      </c>
      <c r="C16">
        <v>4292</v>
      </c>
      <c r="D16">
        <v>8328</v>
      </c>
      <c r="F16" t="s">
        <v>191</v>
      </c>
      <c r="G16">
        <f t="shared" ref="G16:I27" si="8">B18</f>
        <v>49</v>
      </c>
      <c r="H16">
        <f t="shared" si="8"/>
        <v>178</v>
      </c>
      <c r="I16">
        <f t="shared" si="8"/>
        <v>49</v>
      </c>
      <c r="K16" t="s">
        <v>191</v>
      </c>
      <c r="L16">
        <v>4</v>
      </c>
      <c r="M16">
        <f t="shared" si="1"/>
        <v>6.0606060606060608E-2</v>
      </c>
      <c r="N16">
        <f t="shared" si="2"/>
        <v>5.0113624974176143E-5</v>
      </c>
      <c r="O16">
        <f t="shared" si="3"/>
        <v>1.2926830508191471E-4</v>
      </c>
      <c r="P16">
        <f t="shared" si="4"/>
        <v>3.8709595871819096E-5</v>
      </c>
      <c r="Q16">
        <f t="shared" si="5"/>
        <v>7.2697175309303314E-5</v>
      </c>
      <c r="R16">
        <f t="shared" si="6"/>
        <v>2.8476496230833839E-5</v>
      </c>
    </row>
    <row r="17" spans="1:18" x14ac:dyDescent="0.2">
      <c r="A17" t="s">
        <v>190</v>
      </c>
      <c r="B17">
        <v>1222</v>
      </c>
      <c r="C17">
        <v>1808</v>
      </c>
      <c r="D17">
        <v>1409</v>
      </c>
      <c r="F17" t="s">
        <v>75</v>
      </c>
      <c r="G17">
        <f t="shared" si="8"/>
        <v>6054</v>
      </c>
      <c r="H17">
        <f t="shared" si="8"/>
        <v>8096</v>
      </c>
      <c r="I17">
        <f t="shared" si="8"/>
        <v>9672</v>
      </c>
      <c r="K17" t="s">
        <v>75</v>
      </c>
      <c r="L17">
        <v>1</v>
      </c>
      <c r="M17">
        <f t="shared" si="1"/>
        <v>1.5151515151515152E-2</v>
      </c>
      <c r="N17">
        <f t="shared" si="2"/>
        <v>6.1915895019114767E-3</v>
      </c>
      <c r="O17">
        <f t="shared" si="3"/>
        <v>5.8795292019279861E-3</v>
      </c>
      <c r="P17">
        <f t="shared" si="4"/>
        <v>7.6408002300455986E-3</v>
      </c>
      <c r="Q17">
        <f t="shared" si="5"/>
        <v>6.5706396446283538E-3</v>
      </c>
      <c r="R17">
        <f t="shared" si="6"/>
        <v>5.4261040862417476E-4</v>
      </c>
    </row>
    <row r="18" spans="1:18" x14ac:dyDescent="0.2">
      <c r="A18" t="s">
        <v>191</v>
      </c>
      <c r="B18">
        <v>49</v>
      </c>
      <c r="C18">
        <v>178</v>
      </c>
      <c r="D18">
        <v>49</v>
      </c>
      <c r="F18" t="s">
        <v>76</v>
      </c>
      <c r="G18">
        <f t="shared" si="8"/>
        <v>129972</v>
      </c>
      <c r="H18">
        <f t="shared" si="8"/>
        <v>193026</v>
      </c>
      <c r="I18">
        <f t="shared" si="8"/>
        <v>175862</v>
      </c>
      <c r="K18" t="s">
        <v>76</v>
      </c>
      <c r="L18">
        <v>3</v>
      </c>
      <c r="M18">
        <f t="shared" si="1"/>
        <v>4.5454545454545456E-2</v>
      </c>
      <c r="N18">
        <f t="shared" si="2"/>
        <v>0.13292587888048207</v>
      </c>
      <c r="O18">
        <f t="shared" si="3"/>
        <v>0.14018058346484083</v>
      </c>
      <c r="P18">
        <f t="shared" si="4"/>
        <v>0.13892952957571122</v>
      </c>
      <c r="Q18">
        <f t="shared" si="5"/>
        <v>0.13734533064034471</v>
      </c>
      <c r="R18">
        <f t="shared" si="6"/>
        <v>2.2390436464177657E-3</v>
      </c>
    </row>
    <row r="19" spans="1:18" x14ac:dyDescent="0.2">
      <c r="A19" t="s">
        <v>75</v>
      </c>
      <c r="B19">
        <v>6054</v>
      </c>
      <c r="C19">
        <v>8096</v>
      </c>
      <c r="D19">
        <v>9672</v>
      </c>
      <c r="F19" t="s">
        <v>192</v>
      </c>
      <c r="G19">
        <f t="shared" si="8"/>
        <v>16074</v>
      </c>
      <c r="H19">
        <f t="shared" si="8"/>
        <v>25750</v>
      </c>
      <c r="I19">
        <f t="shared" si="8"/>
        <v>23099</v>
      </c>
      <c r="K19" t="s">
        <v>192</v>
      </c>
      <c r="L19">
        <v>1</v>
      </c>
      <c r="M19">
        <f t="shared" si="1"/>
        <v>1.5151515151515152E-2</v>
      </c>
      <c r="N19">
        <f t="shared" si="2"/>
        <v>1.6439314445610354E-2</v>
      </c>
      <c r="O19">
        <f t="shared" si="3"/>
        <v>1.8700330650894964E-2</v>
      </c>
      <c r="P19">
        <f t="shared" si="4"/>
        <v>1.8248019490676518E-2</v>
      </c>
      <c r="Q19">
        <f t="shared" si="5"/>
        <v>1.7795888195727277E-2</v>
      </c>
      <c r="R19">
        <f t="shared" si="6"/>
        <v>6.9074008643972128E-4</v>
      </c>
    </row>
    <row r="20" spans="1:18" x14ac:dyDescent="0.2">
      <c r="A20" t="s">
        <v>76</v>
      </c>
      <c r="B20">
        <v>129972</v>
      </c>
      <c r="C20">
        <v>193026</v>
      </c>
      <c r="D20">
        <v>175862</v>
      </c>
      <c r="F20" t="s">
        <v>193</v>
      </c>
      <c r="G20">
        <f t="shared" si="8"/>
        <v>1081</v>
      </c>
      <c r="H20">
        <f t="shared" si="8"/>
        <v>921</v>
      </c>
      <c r="I20">
        <f t="shared" si="8"/>
        <v>1349</v>
      </c>
      <c r="K20" t="s">
        <v>193</v>
      </c>
      <c r="L20">
        <v>2</v>
      </c>
      <c r="M20">
        <f t="shared" si="1"/>
        <v>3.0303030303030304E-2</v>
      </c>
      <c r="N20">
        <f t="shared" si="2"/>
        <v>1.1055679305527432E-3</v>
      </c>
      <c r="O20">
        <f t="shared" si="3"/>
        <v>6.6885454483395191E-4</v>
      </c>
      <c r="P20">
        <f t="shared" si="4"/>
        <v>1.0656988741037543E-3</v>
      </c>
      <c r="Q20">
        <f t="shared" si="5"/>
        <v>9.4670711649681662E-4</v>
      </c>
      <c r="R20">
        <f t="shared" si="6"/>
        <v>1.3940220478921611E-4</v>
      </c>
    </row>
    <row r="21" spans="1:18" x14ac:dyDescent="0.2">
      <c r="A21" t="s">
        <v>192</v>
      </c>
      <c r="B21">
        <v>16074</v>
      </c>
      <c r="C21">
        <v>25750</v>
      </c>
      <c r="D21">
        <v>23099</v>
      </c>
      <c r="F21" t="s">
        <v>194</v>
      </c>
      <c r="G21">
        <f t="shared" si="8"/>
        <v>29</v>
      </c>
      <c r="H21">
        <f t="shared" si="8"/>
        <v>24</v>
      </c>
      <c r="I21">
        <f t="shared" si="8"/>
        <v>28</v>
      </c>
      <c r="K21" t="s">
        <v>194</v>
      </c>
      <c r="L21">
        <v>1</v>
      </c>
      <c r="M21">
        <f t="shared" si="1"/>
        <v>1.5151515151515152E-2</v>
      </c>
      <c r="N21">
        <f t="shared" si="2"/>
        <v>2.9659084168389962E-5</v>
      </c>
      <c r="O21">
        <f t="shared" si="3"/>
        <v>1.7429434393067153E-5</v>
      </c>
      <c r="P21">
        <f t="shared" si="4"/>
        <v>2.2119769069610912E-5</v>
      </c>
      <c r="Q21">
        <f t="shared" si="5"/>
        <v>2.306942921035601E-5</v>
      </c>
      <c r="R21">
        <f t="shared" si="6"/>
        <v>3.5621844512393097E-6</v>
      </c>
    </row>
    <row r="22" spans="1:18" x14ac:dyDescent="0.2">
      <c r="A22" t="s">
        <v>193</v>
      </c>
      <c r="B22">
        <v>1081</v>
      </c>
      <c r="C22">
        <v>921</v>
      </c>
      <c r="D22">
        <v>1349</v>
      </c>
      <c r="F22" t="s">
        <v>195</v>
      </c>
      <c r="G22">
        <f t="shared" si="8"/>
        <v>46205</v>
      </c>
      <c r="H22">
        <f t="shared" si="8"/>
        <v>71996</v>
      </c>
      <c r="I22">
        <f t="shared" si="8"/>
        <v>53080</v>
      </c>
      <c r="K22" t="s">
        <v>195</v>
      </c>
      <c r="L22">
        <v>5</v>
      </c>
      <c r="M22">
        <f t="shared" si="1"/>
        <v>7.575757575757576E-2</v>
      </c>
      <c r="N22">
        <f t="shared" si="2"/>
        <v>4.7255102896567522E-2</v>
      </c>
      <c r="O22">
        <f t="shared" si="3"/>
        <v>5.2285398273469279E-2</v>
      </c>
      <c r="P22">
        <f t="shared" si="4"/>
        <v>4.1932762221962405E-2</v>
      </c>
      <c r="Q22">
        <f>AVERAGE(N22:P22)</f>
        <v>4.7157754463999731E-2</v>
      </c>
      <c r="R22">
        <f>STDEV(N22:P22)/SQRT(3)</f>
        <v>2.9889449555393572E-3</v>
      </c>
    </row>
    <row r="23" spans="1:18" x14ac:dyDescent="0.2">
      <c r="A23" t="s">
        <v>194</v>
      </c>
      <c r="B23">
        <v>29</v>
      </c>
      <c r="C23">
        <v>24</v>
      </c>
      <c r="D23">
        <v>28</v>
      </c>
      <c r="F23" t="s">
        <v>77</v>
      </c>
      <c r="G23">
        <f t="shared" si="8"/>
        <v>20627</v>
      </c>
      <c r="H23">
        <f t="shared" si="8"/>
        <v>38353</v>
      </c>
      <c r="I23">
        <f t="shared" si="8"/>
        <v>29723</v>
      </c>
      <c r="K23" t="s">
        <v>77</v>
      </c>
      <c r="L23">
        <v>1</v>
      </c>
      <c r="M23">
        <f t="shared" si="1"/>
        <v>1.5151515151515152E-2</v>
      </c>
      <c r="N23">
        <f t="shared" si="2"/>
        <v>2.1095790660047579E-2</v>
      </c>
      <c r="O23">
        <f t="shared" si="3"/>
        <v>2.7852962386554353E-2</v>
      </c>
      <c r="P23">
        <f t="shared" si="4"/>
        <v>2.3480924859144471E-2</v>
      </c>
      <c r="Q23">
        <f t="shared" ref="Q23:Q43" si="9">AVERAGE(N23:P23)</f>
        <v>2.4143225968582132E-2</v>
      </c>
      <c r="R23">
        <f t="shared" ref="R23:R43" si="10">STDEV(N23:P23)/SQRT(3)</f>
        <v>1.9785368756606828E-3</v>
      </c>
    </row>
    <row r="24" spans="1:18" x14ac:dyDescent="0.2">
      <c r="A24" t="s">
        <v>195</v>
      </c>
      <c r="B24">
        <v>46205</v>
      </c>
      <c r="C24">
        <v>71996</v>
      </c>
      <c r="D24">
        <v>53080</v>
      </c>
      <c r="F24" t="s">
        <v>78</v>
      </c>
      <c r="G24">
        <f t="shared" si="8"/>
        <v>54704</v>
      </c>
      <c r="H24">
        <f t="shared" si="8"/>
        <v>74860</v>
      </c>
      <c r="I24">
        <f t="shared" si="8"/>
        <v>62473</v>
      </c>
      <c r="K24" t="s">
        <v>78</v>
      </c>
      <c r="L24">
        <v>2</v>
      </c>
      <c r="M24">
        <f t="shared" si="1"/>
        <v>3.0303030303030304E-2</v>
      </c>
      <c r="N24">
        <f t="shared" si="2"/>
        <v>5.5947260011986362E-2</v>
      </c>
      <c r="O24">
        <f t="shared" si="3"/>
        <v>5.4365310777708627E-2</v>
      </c>
      <c r="P24">
        <f t="shared" si="4"/>
        <v>4.9353154753064378E-2</v>
      </c>
      <c r="Q24">
        <f t="shared" si="9"/>
        <v>5.3221908514253125E-2</v>
      </c>
      <c r="R24">
        <f t="shared" si="10"/>
        <v>1.9875514746786663E-3</v>
      </c>
    </row>
    <row r="25" spans="1:18" x14ac:dyDescent="0.2">
      <c r="A25" t="s">
        <v>77</v>
      </c>
      <c r="B25">
        <v>20627</v>
      </c>
      <c r="C25">
        <v>38353</v>
      </c>
      <c r="D25">
        <v>29723</v>
      </c>
      <c r="F25" t="s">
        <v>79</v>
      </c>
      <c r="G25">
        <f t="shared" si="8"/>
        <v>2408</v>
      </c>
      <c r="H25">
        <f t="shared" si="8"/>
        <v>2246</v>
      </c>
      <c r="I25">
        <f t="shared" si="8"/>
        <v>2662</v>
      </c>
      <c r="K25" t="s">
        <v>79</v>
      </c>
      <c r="L25">
        <v>1</v>
      </c>
      <c r="M25">
        <f t="shared" si="1"/>
        <v>1.5151515151515152E-2</v>
      </c>
      <c r="N25">
        <f t="shared" si="2"/>
        <v>2.4627267130166563E-3</v>
      </c>
      <c r="O25">
        <f t="shared" si="3"/>
        <v>1.6311045686178676E-3</v>
      </c>
      <c r="P25">
        <f t="shared" si="4"/>
        <v>2.102958045118009E-3</v>
      </c>
      <c r="Q25">
        <f t="shared" si="9"/>
        <v>2.0655964422508443E-3</v>
      </c>
      <c r="R25">
        <f t="shared" si="10"/>
        <v>2.4079435540879602E-4</v>
      </c>
    </row>
    <row r="26" spans="1:18" x14ac:dyDescent="0.2">
      <c r="A26" t="s">
        <v>78</v>
      </c>
      <c r="B26">
        <v>54704</v>
      </c>
      <c r="C26">
        <v>74860</v>
      </c>
      <c r="D26">
        <v>62473</v>
      </c>
      <c r="F26" t="s">
        <v>196</v>
      </c>
      <c r="G26">
        <f t="shared" si="8"/>
        <v>1146</v>
      </c>
      <c r="H26">
        <f t="shared" si="8"/>
        <v>1711</v>
      </c>
      <c r="I26">
        <f t="shared" si="8"/>
        <v>1894</v>
      </c>
      <c r="K26" t="s">
        <v>196</v>
      </c>
      <c r="L26">
        <v>1</v>
      </c>
      <c r="M26">
        <f t="shared" si="1"/>
        <v>1.5151515151515152E-2</v>
      </c>
      <c r="N26">
        <f t="shared" si="2"/>
        <v>1.172045188171548E-3</v>
      </c>
      <c r="O26">
        <f t="shared" si="3"/>
        <v>1.242573426939079E-3</v>
      </c>
      <c r="P26">
        <f t="shared" si="4"/>
        <v>1.496244379208681E-3</v>
      </c>
      <c r="Q26">
        <f t="shared" si="9"/>
        <v>1.303620998106436E-3</v>
      </c>
      <c r="R26">
        <f t="shared" si="10"/>
        <v>9.8440139723519307E-5</v>
      </c>
    </row>
    <row r="27" spans="1:18" x14ac:dyDescent="0.2">
      <c r="A27" t="s">
        <v>79</v>
      </c>
      <c r="B27">
        <v>2408</v>
      </c>
      <c r="C27">
        <v>2246</v>
      </c>
      <c r="D27">
        <v>2662</v>
      </c>
      <c r="F27" t="s">
        <v>197</v>
      </c>
      <c r="G27">
        <f t="shared" si="8"/>
        <v>6863</v>
      </c>
      <c r="H27">
        <f t="shared" si="8"/>
        <v>8499</v>
      </c>
      <c r="I27">
        <f t="shared" si="8"/>
        <v>9502</v>
      </c>
      <c r="K27" t="s">
        <v>197</v>
      </c>
      <c r="L27">
        <v>1</v>
      </c>
      <c r="M27">
        <f t="shared" si="1"/>
        <v>1.5151515151515152E-2</v>
      </c>
      <c r="N27">
        <f t="shared" si="2"/>
        <v>7.0189756775055276E-3</v>
      </c>
      <c r="O27">
        <f t="shared" si="3"/>
        <v>6.1721984544449056E-3</v>
      </c>
      <c r="P27">
        <f t="shared" si="4"/>
        <v>7.5065016321229604E-3</v>
      </c>
      <c r="Q27">
        <f t="shared" si="9"/>
        <v>6.8992252546911312E-3</v>
      </c>
      <c r="R27">
        <f t="shared" si="10"/>
        <v>3.8980609081679265E-4</v>
      </c>
    </row>
    <row r="28" spans="1:18" x14ac:dyDescent="0.2">
      <c r="A28" t="s">
        <v>196</v>
      </c>
      <c r="B28">
        <v>1146</v>
      </c>
      <c r="C28">
        <v>1711</v>
      </c>
      <c r="D28">
        <v>1894</v>
      </c>
      <c r="F28" t="s">
        <v>198</v>
      </c>
      <c r="G28" s="1">
        <f t="shared" ref="G28:G43" si="11">B30</f>
        <v>71959</v>
      </c>
      <c r="H28" s="1">
        <f t="shared" ref="H28:H43" si="12">C30</f>
        <v>136269</v>
      </c>
      <c r="I28" s="1">
        <f t="shared" ref="I28:I43" si="13">D30</f>
        <v>112235</v>
      </c>
      <c r="K28" t="s">
        <v>198</v>
      </c>
      <c r="L28">
        <v>2</v>
      </c>
      <c r="M28">
        <f t="shared" si="1"/>
        <v>3.0303030303030304E-2</v>
      </c>
      <c r="N28">
        <f t="shared" si="2"/>
        <v>7.3594415092178386E-2</v>
      </c>
      <c r="O28">
        <f t="shared" si="3"/>
        <v>9.8962149804536159E-2</v>
      </c>
      <c r="P28">
        <f t="shared" si="4"/>
        <v>8.866472434027789E-2</v>
      </c>
      <c r="Q28">
        <f t="shared" si="9"/>
        <v>8.7073763078997488E-2</v>
      </c>
      <c r="R28">
        <f t="shared" si="10"/>
        <v>7.3661129371899369E-3</v>
      </c>
    </row>
    <row r="29" spans="1:18" x14ac:dyDescent="0.2">
      <c r="A29" t="s">
        <v>197</v>
      </c>
      <c r="B29">
        <v>6863</v>
      </c>
      <c r="C29">
        <v>8499</v>
      </c>
      <c r="D29">
        <v>9502</v>
      </c>
      <c r="F29" t="s">
        <v>205</v>
      </c>
      <c r="G29">
        <f t="shared" si="11"/>
        <v>3658</v>
      </c>
      <c r="H29">
        <f t="shared" si="12"/>
        <v>3726</v>
      </c>
      <c r="I29">
        <f t="shared" si="13"/>
        <v>4825</v>
      </c>
      <c r="K29" t="s">
        <v>205</v>
      </c>
      <c r="L29">
        <v>1</v>
      </c>
      <c r="M29">
        <f t="shared" si="1"/>
        <v>1.5151515151515152E-2</v>
      </c>
      <c r="N29">
        <f t="shared" si="2"/>
        <v>3.7411355133782926E-3</v>
      </c>
      <c r="O29">
        <f t="shared" si="3"/>
        <v>2.7059196895236753E-3</v>
      </c>
      <c r="P29">
        <f t="shared" si="4"/>
        <v>3.8117102057454522E-3</v>
      </c>
      <c r="Q29">
        <f t="shared" si="9"/>
        <v>3.4195884695491403E-3</v>
      </c>
      <c r="R29">
        <f t="shared" si="10"/>
        <v>3.574155109896399E-4</v>
      </c>
    </row>
    <row r="30" spans="1:18" x14ac:dyDescent="0.2">
      <c r="A30" t="s">
        <v>198</v>
      </c>
      <c r="B30">
        <v>71959</v>
      </c>
      <c r="C30">
        <v>136269</v>
      </c>
      <c r="D30">
        <v>112235</v>
      </c>
      <c r="F30" t="s">
        <v>80</v>
      </c>
      <c r="G30">
        <f t="shared" si="11"/>
        <v>44</v>
      </c>
      <c r="H30">
        <f t="shared" si="12"/>
        <v>54</v>
      </c>
      <c r="I30">
        <f t="shared" si="13"/>
        <v>73</v>
      </c>
      <c r="K30" t="s">
        <v>80</v>
      </c>
      <c r="L30">
        <v>1</v>
      </c>
      <c r="M30">
        <f t="shared" si="1"/>
        <v>1.5151515151515152E-2</v>
      </c>
      <c r="N30">
        <f t="shared" si="2"/>
        <v>4.4999989772729597E-5</v>
      </c>
      <c r="O30">
        <f t="shared" si="3"/>
        <v>3.9216227384401095E-5</v>
      </c>
      <c r="P30">
        <f t="shared" si="4"/>
        <v>5.7669397931485594E-5</v>
      </c>
      <c r="Q30">
        <f t="shared" si="9"/>
        <v>4.7295205029538764E-5</v>
      </c>
      <c r="R30">
        <f t="shared" si="10"/>
        <v>5.4491860436908025E-6</v>
      </c>
    </row>
    <row r="31" spans="1:18" x14ac:dyDescent="0.2">
      <c r="A31" t="s">
        <v>205</v>
      </c>
      <c r="B31">
        <v>3658</v>
      </c>
      <c r="C31">
        <v>3726</v>
      </c>
      <c r="D31">
        <v>4825</v>
      </c>
      <c r="F31" t="s">
        <v>81</v>
      </c>
      <c r="G31">
        <f t="shared" si="11"/>
        <v>4908</v>
      </c>
      <c r="H31">
        <f t="shared" si="12"/>
        <v>9713</v>
      </c>
      <c r="I31">
        <f t="shared" si="13"/>
        <v>5976</v>
      </c>
      <c r="K31" t="s">
        <v>81</v>
      </c>
      <c r="L31">
        <v>1</v>
      </c>
      <c r="M31">
        <f t="shared" si="1"/>
        <v>1.5151515151515152E-2</v>
      </c>
      <c r="N31">
        <f t="shared" si="2"/>
        <v>5.0195443137399289E-3</v>
      </c>
      <c r="O31">
        <f t="shared" si="3"/>
        <v>7.053837344160885E-3</v>
      </c>
      <c r="P31">
        <f t="shared" si="4"/>
        <v>4.7209907128569579E-3</v>
      </c>
      <c r="Q31">
        <f t="shared" si="9"/>
        <v>5.5981241235859248E-3</v>
      </c>
      <c r="R31">
        <f t="shared" si="10"/>
        <v>7.3294140251627918E-4</v>
      </c>
    </row>
    <row r="32" spans="1:18" x14ac:dyDescent="0.2">
      <c r="A32" t="s">
        <v>80</v>
      </c>
      <c r="B32">
        <v>44</v>
      </c>
      <c r="C32">
        <v>54</v>
      </c>
      <c r="D32">
        <v>73</v>
      </c>
      <c r="F32" t="s">
        <v>199</v>
      </c>
      <c r="G32">
        <f t="shared" si="11"/>
        <v>2448</v>
      </c>
      <c r="H32">
        <f t="shared" si="12"/>
        <v>4343</v>
      </c>
      <c r="I32">
        <f t="shared" si="13"/>
        <v>3446</v>
      </c>
      <c r="K32" t="s">
        <v>199</v>
      </c>
      <c r="L32">
        <v>2</v>
      </c>
      <c r="M32">
        <f t="shared" si="1"/>
        <v>3.0303030303030304E-2</v>
      </c>
      <c r="N32">
        <f t="shared" si="2"/>
        <v>2.5036357946282284E-3</v>
      </c>
      <c r="O32">
        <f t="shared" si="3"/>
        <v>3.1540013987121102E-3</v>
      </c>
      <c r="P32">
        <f t="shared" si="4"/>
        <v>2.7223115790671144E-3</v>
      </c>
      <c r="Q32">
        <f t="shared" si="9"/>
        <v>2.7933162574691507E-3</v>
      </c>
      <c r="R32">
        <f t="shared" si="10"/>
        <v>1.9107162968380961E-4</v>
      </c>
    </row>
    <row r="33" spans="1:18" x14ac:dyDescent="0.2">
      <c r="A33" t="s">
        <v>81</v>
      </c>
      <c r="B33">
        <v>4908</v>
      </c>
      <c r="C33">
        <v>9713</v>
      </c>
      <c r="D33">
        <v>5976</v>
      </c>
      <c r="F33" s="5" t="s">
        <v>82</v>
      </c>
      <c r="G33" s="5">
        <f t="shared" si="11"/>
        <v>12094</v>
      </c>
      <c r="H33" s="5">
        <f t="shared" si="12"/>
        <v>21761</v>
      </c>
      <c r="I33" s="5">
        <f t="shared" si="13"/>
        <v>16483</v>
      </c>
      <c r="K33" s="5" t="s">
        <v>82</v>
      </c>
      <c r="L33" s="5">
        <v>1</v>
      </c>
      <c r="M33" s="5">
        <f t="shared" si="1"/>
        <v>1.5151515151515152E-2</v>
      </c>
      <c r="N33" s="5">
        <f t="shared" si="2"/>
        <v>1.2368860825258903E-2</v>
      </c>
      <c r="O33" s="5">
        <f t="shared" si="3"/>
        <v>1.5803413409480594E-2</v>
      </c>
      <c r="P33" s="5">
        <f t="shared" si="4"/>
        <v>1.3021434056228453E-2</v>
      </c>
      <c r="Q33" s="5">
        <f t="shared" si="9"/>
        <v>1.3731236096989315E-2</v>
      </c>
      <c r="R33" s="5">
        <f t="shared" si="10"/>
        <v>1.0530751898206174E-3</v>
      </c>
    </row>
    <row r="34" spans="1:18" x14ac:dyDescent="0.2">
      <c r="A34" t="s">
        <v>199</v>
      </c>
      <c r="B34">
        <v>2448</v>
      </c>
      <c r="C34">
        <v>4343</v>
      </c>
      <c r="D34">
        <v>3446</v>
      </c>
      <c r="F34" t="s">
        <v>200</v>
      </c>
      <c r="G34">
        <f t="shared" si="11"/>
        <v>12153</v>
      </c>
      <c r="H34">
        <f t="shared" si="12"/>
        <v>18374</v>
      </c>
      <c r="I34">
        <f t="shared" si="13"/>
        <v>16194</v>
      </c>
      <c r="K34" t="s">
        <v>200</v>
      </c>
      <c r="L34">
        <v>1</v>
      </c>
      <c r="M34">
        <f t="shared" si="1"/>
        <v>1.5151515151515152E-2</v>
      </c>
      <c r="N34">
        <f t="shared" si="2"/>
        <v>1.2429201720635972E-2</v>
      </c>
      <c r="O34">
        <f t="shared" si="3"/>
        <v>1.3343684480758993E-2</v>
      </c>
      <c r="P34">
        <f t="shared" si="4"/>
        <v>1.2793126439759968E-2</v>
      </c>
      <c r="Q34">
        <f t="shared" si="9"/>
        <v>1.2855337547051643E-2</v>
      </c>
      <c r="R34">
        <f t="shared" si="10"/>
        <v>2.6581468861056642E-4</v>
      </c>
    </row>
    <row r="35" spans="1:18" x14ac:dyDescent="0.2">
      <c r="A35" s="5" t="s">
        <v>82</v>
      </c>
      <c r="B35" s="5">
        <v>12094</v>
      </c>
      <c r="C35" s="5">
        <v>21761</v>
      </c>
      <c r="D35" s="5">
        <v>16483</v>
      </c>
      <c r="F35" t="s">
        <v>83</v>
      </c>
      <c r="G35">
        <f t="shared" si="11"/>
        <v>7246</v>
      </c>
      <c r="H35">
        <f t="shared" si="12"/>
        <v>9486</v>
      </c>
      <c r="I35">
        <f t="shared" si="13"/>
        <v>9136</v>
      </c>
      <c r="K35" t="s">
        <v>83</v>
      </c>
      <c r="L35">
        <v>1</v>
      </c>
      <c r="M35">
        <f t="shared" si="1"/>
        <v>1.5151515151515152E-2</v>
      </c>
      <c r="N35">
        <f t="shared" si="2"/>
        <v>7.4106801339363336E-3</v>
      </c>
      <c r="O35">
        <f t="shared" si="3"/>
        <v>6.888983943859792E-3</v>
      </c>
      <c r="P35">
        <f t="shared" si="4"/>
        <v>7.2173646507130464E-3</v>
      </c>
      <c r="Q35">
        <f t="shared" si="9"/>
        <v>7.172342909503057E-3</v>
      </c>
      <c r="R35">
        <f t="shared" si="10"/>
        <v>1.5227381759107419E-4</v>
      </c>
    </row>
    <row r="36" spans="1:18" x14ac:dyDescent="0.2">
      <c r="A36" t="s">
        <v>200</v>
      </c>
      <c r="B36">
        <v>12153</v>
      </c>
      <c r="C36">
        <v>18374</v>
      </c>
      <c r="D36">
        <v>16194</v>
      </c>
      <c r="F36" s="6" t="s">
        <v>201</v>
      </c>
      <c r="G36" s="6">
        <f t="shared" si="11"/>
        <v>4473</v>
      </c>
      <c r="H36" s="6">
        <f t="shared" si="12"/>
        <v>8549</v>
      </c>
      <c r="I36" s="6">
        <f t="shared" si="13"/>
        <v>7483</v>
      </c>
      <c r="K36" s="6" t="s">
        <v>201</v>
      </c>
      <c r="L36" s="6">
        <v>1</v>
      </c>
      <c r="M36" s="6">
        <f t="shared" si="1"/>
        <v>1.5151515151515152E-2</v>
      </c>
      <c r="N36" s="6">
        <f t="shared" si="2"/>
        <v>4.5746580512140795E-3</v>
      </c>
      <c r="O36" s="6">
        <f t="shared" si="3"/>
        <v>6.2085097760971285E-3</v>
      </c>
      <c r="P36" s="6">
        <f t="shared" si="4"/>
        <v>5.9115082838535164E-3</v>
      </c>
      <c r="Q36" s="6">
        <f t="shared" si="9"/>
        <v>5.5648920370549087E-3</v>
      </c>
      <c r="R36" s="6">
        <f t="shared" si="10"/>
        <v>5.0248548291945507E-4</v>
      </c>
    </row>
    <row r="37" spans="1:18" x14ac:dyDescent="0.2">
      <c r="A37" t="s">
        <v>83</v>
      </c>
      <c r="B37">
        <v>7246</v>
      </c>
      <c r="C37">
        <v>9486</v>
      </c>
      <c r="D37">
        <v>9136</v>
      </c>
      <c r="F37" t="s">
        <v>206</v>
      </c>
      <c r="G37">
        <f t="shared" si="11"/>
        <v>365</v>
      </c>
      <c r="H37">
        <f t="shared" si="12"/>
        <v>536</v>
      </c>
      <c r="I37">
        <f t="shared" si="13"/>
        <v>590</v>
      </c>
      <c r="K37" t="s">
        <v>206</v>
      </c>
      <c r="L37">
        <v>1</v>
      </c>
      <c r="M37">
        <f t="shared" si="1"/>
        <v>1.5151515151515152E-2</v>
      </c>
      <c r="N37">
        <f t="shared" si="2"/>
        <v>3.7329536970559778E-4</v>
      </c>
      <c r="O37">
        <f t="shared" si="3"/>
        <v>3.8925736811183307E-4</v>
      </c>
      <c r="P37">
        <f t="shared" si="4"/>
        <v>4.6609513396680139E-4</v>
      </c>
      <c r="Q37">
        <f t="shared" si="9"/>
        <v>4.0954929059474411E-4</v>
      </c>
      <c r="R37">
        <f t="shared" si="10"/>
        <v>2.8645945904398019E-5</v>
      </c>
    </row>
    <row r="38" spans="1:18" x14ac:dyDescent="0.2">
      <c r="A38" s="6" t="s">
        <v>201</v>
      </c>
      <c r="B38" s="6">
        <v>4473</v>
      </c>
      <c r="C38" s="6">
        <v>8549</v>
      </c>
      <c r="D38" s="6">
        <v>7483</v>
      </c>
      <c r="F38" t="s">
        <v>207</v>
      </c>
      <c r="G38">
        <f t="shared" si="11"/>
        <v>2224</v>
      </c>
      <c r="H38">
        <f t="shared" si="12"/>
        <v>1650</v>
      </c>
      <c r="I38">
        <f t="shared" si="13"/>
        <v>3421</v>
      </c>
      <c r="K38" t="s">
        <v>207</v>
      </c>
      <c r="L38">
        <v>1</v>
      </c>
      <c r="M38">
        <f t="shared" si="1"/>
        <v>1.5151515151515152E-2</v>
      </c>
      <c r="N38">
        <f t="shared" si="2"/>
        <v>2.2745449376034232E-3</v>
      </c>
      <c r="O38">
        <f t="shared" si="3"/>
        <v>1.1982736145233668E-3</v>
      </c>
      <c r="P38">
        <f t="shared" si="4"/>
        <v>2.7025617852549618E-3</v>
      </c>
      <c r="Q38">
        <f t="shared" si="9"/>
        <v>2.0584601124605841E-3</v>
      </c>
      <c r="R38">
        <f t="shared" si="10"/>
        <v>4.4748937190116993E-4</v>
      </c>
    </row>
    <row r="39" spans="1:18" x14ac:dyDescent="0.2">
      <c r="A39" t="s">
        <v>206</v>
      </c>
      <c r="B39">
        <v>365</v>
      </c>
      <c r="C39">
        <v>536</v>
      </c>
      <c r="D39">
        <v>590</v>
      </c>
      <c r="F39" t="s">
        <v>208</v>
      </c>
      <c r="G39">
        <f t="shared" si="11"/>
        <v>17369</v>
      </c>
      <c r="H39">
        <f t="shared" si="12"/>
        <v>12446</v>
      </c>
      <c r="I39">
        <f t="shared" si="13"/>
        <v>19477</v>
      </c>
      <c r="K39" t="s">
        <v>208</v>
      </c>
      <c r="L39">
        <v>1</v>
      </c>
      <c r="M39">
        <f t="shared" si="1"/>
        <v>1.5151515151515152E-2</v>
      </c>
      <c r="N39">
        <f t="shared" si="2"/>
        <v>1.7763745962785009E-2</v>
      </c>
      <c r="O39">
        <f t="shared" si="3"/>
        <v>9.0386141856714074E-3</v>
      </c>
      <c r="P39">
        <f t="shared" si="4"/>
        <v>1.5386669363171849E-2</v>
      </c>
      <c r="Q39">
        <f t="shared" si="9"/>
        <v>1.4063009837209423E-2</v>
      </c>
      <c r="R39">
        <f t="shared" si="10"/>
        <v>2.6042297029705728E-3</v>
      </c>
    </row>
    <row r="40" spans="1:18" x14ac:dyDescent="0.2">
      <c r="A40" t="s">
        <v>207</v>
      </c>
      <c r="B40">
        <v>2224</v>
      </c>
      <c r="C40">
        <v>1650</v>
      </c>
      <c r="D40">
        <v>3421</v>
      </c>
      <c r="F40" t="s">
        <v>84</v>
      </c>
      <c r="G40">
        <f t="shared" si="11"/>
        <v>42382</v>
      </c>
      <c r="H40">
        <f t="shared" si="12"/>
        <v>74528</v>
      </c>
      <c r="I40">
        <f t="shared" si="13"/>
        <v>52690</v>
      </c>
      <c r="K40" t="s">
        <v>84</v>
      </c>
      <c r="L40">
        <v>1</v>
      </c>
      <c r="M40">
        <f t="shared" si="1"/>
        <v>1.5151515151515152E-2</v>
      </c>
      <c r="N40">
        <f t="shared" si="2"/>
        <v>4.3345217421541495E-2</v>
      </c>
      <c r="O40">
        <f t="shared" si="3"/>
        <v>5.4124203601937863E-2</v>
      </c>
      <c r="P40">
        <f t="shared" si="4"/>
        <v>4.1624665438492824E-2</v>
      </c>
      <c r="Q40">
        <f t="shared" si="9"/>
        <v>4.636469548732406E-2</v>
      </c>
      <c r="R40">
        <f t="shared" si="10"/>
        <v>3.9114170244367655E-3</v>
      </c>
    </row>
    <row r="41" spans="1:18" x14ac:dyDescent="0.2">
      <c r="A41" t="s">
        <v>208</v>
      </c>
      <c r="B41">
        <v>17369</v>
      </c>
      <c r="C41">
        <v>12446</v>
      </c>
      <c r="D41">
        <v>19477</v>
      </c>
      <c r="F41" t="s">
        <v>209</v>
      </c>
      <c r="G41">
        <f t="shared" si="11"/>
        <v>11437</v>
      </c>
      <c r="H41">
        <f t="shared" si="12"/>
        <v>17089</v>
      </c>
      <c r="I41">
        <f t="shared" si="13"/>
        <v>17888</v>
      </c>
      <c r="K41" t="s">
        <v>209</v>
      </c>
      <c r="L41">
        <v>1</v>
      </c>
      <c r="M41">
        <f t="shared" si="1"/>
        <v>1.5151515151515152E-2</v>
      </c>
      <c r="N41">
        <f t="shared" si="2"/>
        <v>1.1696929159788828E-2</v>
      </c>
      <c r="O41">
        <f t="shared" si="3"/>
        <v>1.2410483514296857E-2</v>
      </c>
      <c r="P41">
        <f t="shared" si="4"/>
        <v>1.413137246847143E-2</v>
      </c>
      <c r="Q41">
        <f t="shared" si="9"/>
        <v>1.2746261714185705E-2</v>
      </c>
      <c r="R41">
        <f t="shared" si="10"/>
        <v>7.2253922740979251E-4</v>
      </c>
    </row>
    <row r="42" spans="1:18" x14ac:dyDescent="0.2">
      <c r="A42" t="s">
        <v>84</v>
      </c>
      <c r="B42">
        <v>42382</v>
      </c>
      <c r="C42">
        <v>74528</v>
      </c>
      <c r="D42">
        <v>52690</v>
      </c>
      <c r="F42" t="s">
        <v>85</v>
      </c>
      <c r="G42">
        <f t="shared" si="11"/>
        <v>28888</v>
      </c>
      <c r="H42">
        <f t="shared" si="12"/>
        <v>48169</v>
      </c>
      <c r="I42">
        <f t="shared" si="13"/>
        <v>33152</v>
      </c>
      <c r="K42" t="s">
        <v>85</v>
      </c>
      <c r="L42">
        <v>1</v>
      </c>
      <c r="M42">
        <f t="shared" si="1"/>
        <v>1.5151515151515152E-2</v>
      </c>
      <c r="N42">
        <f t="shared" si="2"/>
        <v>2.9544538739877561E-2</v>
      </c>
      <c r="O42">
        <f t="shared" si="3"/>
        <v>3.4981601053318816E-2</v>
      </c>
      <c r="P42">
        <f t="shared" si="4"/>
        <v>2.6189806578419322E-2</v>
      </c>
      <c r="Q42">
        <f t="shared" si="9"/>
        <v>3.0238648790538569E-2</v>
      </c>
      <c r="R42">
        <f t="shared" si="10"/>
        <v>2.5615915686697456E-3</v>
      </c>
    </row>
    <row r="43" spans="1:18" x14ac:dyDescent="0.2">
      <c r="A43" t="s">
        <v>209</v>
      </c>
      <c r="B43">
        <v>11437</v>
      </c>
      <c r="C43">
        <v>17089</v>
      </c>
      <c r="D43">
        <v>17888</v>
      </c>
      <c r="F43" t="s">
        <v>202</v>
      </c>
      <c r="G43">
        <f t="shared" si="11"/>
        <v>58300</v>
      </c>
      <c r="H43">
        <f t="shared" si="12"/>
        <v>68557</v>
      </c>
      <c r="I43">
        <f t="shared" si="13"/>
        <v>73981</v>
      </c>
      <c r="K43" t="s">
        <v>202</v>
      </c>
      <c r="L43">
        <v>3</v>
      </c>
      <c r="M43">
        <f t="shared" si="1"/>
        <v>4.5454545454545456E-2</v>
      </c>
      <c r="N43">
        <f t="shared" si="2"/>
        <v>5.9624986448866719E-2</v>
      </c>
      <c r="O43">
        <f t="shared" si="3"/>
        <v>4.9787905570229364E-2</v>
      </c>
      <c r="P43">
        <f t="shared" si="4"/>
        <v>5.8444379840674465E-2</v>
      </c>
      <c r="Q43">
        <f t="shared" si="9"/>
        <v>5.5952423953256857E-2</v>
      </c>
      <c r="R43">
        <f t="shared" si="10"/>
        <v>3.1010440801897488E-3</v>
      </c>
    </row>
    <row r="44" spans="1:18" x14ac:dyDescent="0.2">
      <c r="A44" t="s">
        <v>85</v>
      </c>
      <c r="B44">
        <v>28888</v>
      </c>
      <c r="C44">
        <v>48169</v>
      </c>
      <c r="D44">
        <v>33152</v>
      </c>
      <c r="G44">
        <f>SUM(G5:G43)</f>
        <v>977778</v>
      </c>
      <c r="H44">
        <f>SUM(H5:H43)</f>
        <v>1376981</v>
      </c>
      <c r="I44">
        <f>SUM(I5:I43)</f>
        <v>1265836</v>
      </c>
      <c r="L44">
        <f t="shared" ref="L44:Q44" si="14">SUM(L5:L43)</f>
        <v>66</v>
      </c>
      <c r="M44">
        <f t="shared" si="14"/>
        <v>0.99999999999999967</v>
      </c>
      <c r="N44">
        <f t="shared" si="14"/>
        <v>1</v>
      </c>
      <c r="O44">
        <f t="shared" si="14"/>
        <v>0.99999999999999989</v>
      </c>
      <c r="P44">
        <f t="shared" si="14"/>
        <v>1</v>
      </c>
      <c r="Q44">
        <f t="shared" si="14"/>
        <v>1</v>
      </c>
    </row>
    <row r="45" spans="1:18" x14ac:dyDescent="0.2">
      <c r="A45" t="s">
        <v>202</v>
      </c>
      <c r="B45">
        <v>58300</v>
      </c>
      <c r="C45">
        <v>68557</v>
      </c>
      <c r="D45">
        <v>73981</v>
      </c>
    </row>
    <row r="46" spans="1:18" x14ac:dyDescent="0.2">
      <c r="A46" t="s">
        <v>86</v>
      </c>
      <c r="B46">
        <v>118194</v>
      </c>
      <c r="C46">
        <v>156338</v>
      </c>
      <c r="D46">
        <v>193339</v>
      </c>
    </row>
    <row r="47" spans="1:18" x14ac:dyDescent="0.2">
      <c r="A47" s="3" t="s">
        <v>87</v>
      </c>
      <c r="B47" s="3">
        <f>SUM(B5:B45)</f>
        <v>977778</v>
      </c>
      <c r="C47" s="3">
        <f>SUM(C5:C45)</f>
        <v>1376981</v>
      </c>
      <c r="D47" s="3">
        <f>SUM(D5:D45)</f>
        <v>1265836</v>
      </c>
    </row>
    <row r="48" spans="1:18" x14ac:dyDescent="0.2">
      <c r="A48" t="s">
        <v>88</v>
      </c>
      <c r="B48">
        <f>SUM(B5:B46)</f>
        <v>1095972</v>
      </c>
      <c r="C48">
        <f>SUM(C5:C46)</f>
        <v>1533319</v>
      </c>
      <c r="D48">
        <f>SUM(D5:D46)</f>
        <v>1459175</v>
      </c>
    </row>
    <row r="49" spans="1:4" x14ac:dyDescent="0.2">
      <c r="A49" t="s">
        <v>89</v>
      </c>
      <c r="B49">
        <f>B47/B48</f>
        <v>0.89215600398550332</v>
      </c>
      <c r="C49">
        <f>C47/C48</f>
        <v>0.89803948167341563</v>
      </c>
      <c r="D49">
        <f>D47/D48</f>
        <v>0.8675011564754056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9"/>
  <sheetViews>
    <sheetView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1" width="15" customWidth="1"/>
  </cols>
  <sheetData>
    <row r="1" spans="1:18" x14ac:dyDescent="0.2">
      <c r="A1" t="s">
        <v>176</v>
      </c>
    </row>
    <row r="2" spans="1:18" x14ac:dyDescent="0.2">
      <c r="A2" t="s">
        <v>181</v>
      </c>
    </row>
    <row r="3" spans="1:18" x14ac:dyDescent="0.2">
      <c r="B3" s="2" t="s">
        <v>60</v>
      </c>
      <c r="F3" s="2"/>
      <c r="G3" s="2" t="s">
        <v>60</v>
      </c>
      <c r="M3" s="2" t="s">
        <v>61</v>
      </c>
      <c r="N3" s="2"/>
    </row>
    <row r="4" spans="1:18" x14ac:dyDescent="0.2">
      <c r="A4" s="2" t="s">
        <v>62</v>
      </c>
      <c r="B4" t="s">
        <v>99</v>
      </c>
      <c r="C4" t="s">
        <v>100</v>
      </c>
      <c r="D4" t="s">
        <v>101</v>
      </c>
      <c r="F4" s="2" t="s">
        <v>63</v>
      </c>
      <c r="G4" t="s">
        <v>99</v>
      </c>
      <c r="H4" t="s">
        <v>100</v>
      </c>
      <c r="I4" t="s">
        <v>101</v>
      </c>
      <c r="K4" s="2" t="s">
        <v>63</v>
      </c>
      <c r="L4" s="2" t="s">
        <v>64</v>
      </c>
      <c r="M4" t="s">
        <v>65</v>
      </c>
      <c r="N4" t="s">
        <v>99</v>
      </c>
      <c r="O4" t="s">
        <v>100</v>
      </c>
      <c r="P4" t="s">
        <v>101</v>
      </c>
      <c r="Q4" s="2" t="s">
        <v>66</v>
      </c>
      <c r="R4" s="2" t="s">
        <v>67</v>
      </c>
    </row>
    <row r="5" spans="1:18" x14ac:dyDescent="0.2">
      <c r="A5" t="s">
        <v>71</v>
      </c>
      <c r="B5">
        <v>70396</v>
      </c>
      <c r="C5">
        <v>48123</v>
      </c>
      <c r="D5">
        <v>103886</v>
      </c>
      <c r="F5" t="s">
        <v>71</v>
      </c>
      <c r="G5">
        <f t="shared" ref="G5:I10" si="0">B5</f>
        <v>70396</v>
      </c>
      <c r="H5">
        <f t="shared" si="0"/>
        <v>48123</v>
      </c>
      <c r="I5">
        <f t="shared" si="0"/>
        <v>103886</v>
      </c>
      <c r="K5" t="s">
        <v>71</v>
      </c>
      <c r="L5">
        <v>2</v>
      </c>
      <c r="M5">
        <f t="shared" ref="M5:M43" si="1">L5/L$44</f>
        <v>3.0303030303030304E-2</v>
      </c>
      <c r="N5">
        <f t="shared" ref="N5:N43" si="2">G5/G$44</f>
        <v>7.2429233441160257E-2</v>
      </c>
      <c r="O5">
        <f t="shared" ref="O5:P43" si="3">H5/H$44</f>
        <v>7.3032590962552643E-2</v>
      </c>
      <c r="P5">
        <f t="shared" si="3"/>
        <v>7.671228425916149E-2</v>
      </c>
      <c r="Q5">
        <f t="shared" ref="Q5:Q21" si="4">AVERAGE(N5:P5)</f>
        <v>7.4058036220958134E-2</v>
      </c>
      <c r="R5">
        <f t="shared" ref="R5:R21" si="5">STDEV(N5:P5)/SQRT(3)</f>
        <v>1.33850470810839E-3</v>
      </c>
    </row>
    <row r="6" spans="1:18" x14ac:dyDescent="0.2">
      <c r="A6" t="s">
        <v>184</v>
      </c>
      <c r="B6">
        <v>124928</v>
      </c>
      <c r="C6">
        <v>81416</v>
      </c>
      <c r="D6">
        <v>165638</v>
      </c>
      <c r="F6" t="s">
        <v>184</v>
      </c>
      <c r="G6">
        <f t="shared" si="0"/>
        <v>124928</v>
      </c>
      <c r="H6">
        <f t="shared" si="0"/>
        <v>81416</v>
      </c>
      <c r="I6">
        <f t="shared" si="0"/>
        <v>165638</v>
      </c>
      <c r="K6" t="s">
        <v>184</v>
      </c>
      <c r="L6">
        <v>5</v>
      </c>
      <c r="M6">
        <f t="shared" si="1"/>
        <v>7.575757575757576E-2</v>
      </c>
      <c r="N6">
        <f t="shared" si="2"/>
        <v>0.12853627017639166</v>
      </c>
      <c r="O6">
        <f t="shared" si="3"/>
        <v>0.12355882687711045</v>
      </c>
      <c r="P6">
        <f t="shared" si="3"/>
        <v>0.12231166220779499</v>
      </c>
      <c r="Q6">
        <f t="shared" si="4"/>
        <v>0.12480225308709902</v>
      </c>
      <c r="R6">
        <f t="shared" si="5"/>
        <v>1.9014045374796159E-3</v>
      </c>
    </row>
    <row r="7" spans="1:18" x14ac:dyDescent="0.2">
      <c r="A7" t="s">
        <v>72</v>
      </c>
      <c r="B7">
        <v>63511</v>
      </c>
      <c r="C7">
        <v>41756</v>
      </c>
      <c r="D7">
        <v>112926</v>
      </c>
      <c r="F7" t="s">
        <v>72</v>
      </c>
      <c r="G7">
        <f t="shared" si="0"/>
        <v>63511</v>
      </c>
      <c r="H7">
        <f t="shared" si="0"/>
        <v>41756</v>
      </c>
      <c r="I7">
        <f t="shared" si="0"/>
        <v>112926</v>
      </c>
      <c r="K7" t="s">
        <v>72</v>
      </c>
      <c r="L7">
        <v>2</v>
      </c>
      <c r="M7">
        <f t="shared" si="1"/>
        <v>3.0303030303030304E-2</v>
      </c>
      <c r="N7">
        <f t="shared" si="2"/>
        <v>6.534537537759999E-2</v>
      </c>
      <c r="O7">
        <f t="shared" si="3"/>
        <v>6.336988276359222E-2</v>
      </c>
      <c r="P7">
        <f t="shared" si="3"/>
        <v>8.3387669293745734E-2</v>
      </c>
      <c r="Q7">
        <f t="shared" si="4"/>
        <v>7.0700975811645986E-2</v>
      </c>
      <c r="R7">
        <f t="shared" si="5"/>
        <v>6.3689294338102088E-3</v>
      </c>
    </row>
    <row r="8" spans="1:18" x14ac:dyDescent="0.2">
      <c r="A8" t="s">
        <v>73</v>
      </c>
      <c r="B8">
        <v>6071</v>
      </c>
      <c r="C8">
        <v>3883</v>
      </c>
      <c r="D8">
        <v>10973</v>
      </c>
      <c r="F8" t="s">
        <v>73</v>
      </c>
      <c r="G8">
        <f t="shared" si="0"/>
        <v>6071</v>
      </c>
      <c r="H8">
        <f t="shared" si="0"/>
        <v>3883</v>
      </c>
      <c r="I8">
        <f t="shared" si="0"/>
        <v>10973</v>
      </c>
      <c r="K8" t="s">
        <v>73</v>
      </c>
      <c r="L8">
        <v>1</v>
      </c>
      <c r="M8">
        <f t="shared" si="1"/>
        <v>1.5151515151515152E-2</v>
      </c>
      <c r="N8">
        <f t="shared" si="2"/>
        <v>6.2463474660674452E-3</v>
      </c>
      <c r="O8">
        <f t="shared" si="3"/>
        <v>5.8929316690063361E-3</v>
      </c>
      <c r="P8">
        <f t="shared" si="3"/>
        <v>8.1027654850102902E-3</v>
      </c>
      <c r="Q8">
        <f t="shared" si="4"/>
        <v>6.7473482066946902E-3</v>
      </c>
      <c r="R8">
        <f t="shared" si="5"/>
        <v>6.853448475452426E-4</v>
      </c>
    </row>
    <row r="9" spans="1:18" x14ac:dyDescent="0.2">
      <c r="A9" t="s">
        <v>185</v>
      </c>
      <c r="B9">
        <v>817</v>
      </c>
      <c r="C9">
        <v>595</v>
      </c>
      <c r="D9">
        <v>1591</v>
      </c>
      <c r="F9" t="s">
        <v>185</v>
      </c>
      <c r="G9">
        <f t="shared" si="0"/>
        <v>817</v>
      </c>
      <c r="H9">
        <f t="shared" si="0"/>
        <v>595</v>
      </c>
      <c r="I9">
        <f t="shared" si="0"/>
        <v>1591</v>
      </c>
      <c r="K9" t="s">
        <v>185</v>
      </c>
      <c r="L9">
        <v>1</v>
      </c>
      <c r="M9">
        <f t="shared" si="1"/>
        <v>1.5151515151515152E-2</v>
      </c>
      <c r="N9">
        <f t="shared" si="2"/>
        <v>8.4059724588652653E-4</v>
      </c>
      <c r="O9">
        <f t="shared" si="3"/>
        <v>9.0298592404294874E-4</v>
      </c>
      <c r="P9">
        <f t="shared" si="3"/>
        <v>1.1748382289849058E-3</v>
      </c>
      <c r="Q9">
        <f t="shared" si="4"/>
        <v>9.7280713297146035E-4</v>
      </c>
      <c r="R9">
        <f t="shared" si="5"/>
        <v>1.02608494787748E-4</v>
      </c>
    </row>
    <row r="10" spans="1:18" x14ac:dyDescent="0.2">
      <c r="A10" t="s">
        <v>186</v>
      </c>
      <c r="B10">
        <v>1701</v>
      </c>
      <c r="C10">
        <v>1022</v>
      </c>
      <c r="D10">
        <v>1947</v>
      </c>
      <c r="F10" t="s">
        <v>186</v>
      </c>
      <c r="G10">
        <f t="shared" si="0"/>
        <v>1701</v>
      </c>
      <c r="H10">
        <f t="shared" si="0"/>
        <v>1022</v>
      </c>
      <c r="I10">
        <f t="shared" si="0"/>
        <v>1947</v>
      </c>
      <c r="K10" t="s">
        <v>186</v>
      </c>
      <c r="L10">
        <v>1</v>
      </c>
      <c r="M10">
        <f t="shared" si="1"/>
        <v>1.5151515151515152E-2</v>
      </c>
      <c r="N10">
        <f t="shared" si="2"/>
        <v>1.7501296392325358E-3</v>
      </c>
      <c r="O10">
        <f t="shared" si="3"/>
        <v>1.5510111165914179E-3</v>
      </c>
      <c r="P10">
        <f t="shared" si="3"/>
        <v>1.4377184360990646E-3</v>
      </c>
      <c r="Q10">
        <f t="shared" si="4"/>
        <v>1.5796197306410062E-3</v>
      </c>
      <c r="R10">
        <f t="shared" si="5"/>
        <v>9.1312703678448609E-5</v>
      </c>
    </row>
    <row r="11" spans="1:18" x14ac:dyDescent="0.2">
      <c r="A11" t="s">
        <v>187</v>
      </c>
      <c r="B11">
        <v>17059</v>
      </c>
      <c r="C11">
        <v>8292</v>
      </c>
      <c r="D11">
        <v>17812</v>
      </c>
      <c r="F11" t="s">
        <v>210</v>
      </c>
      <c r="G11">
        <f>B11+B12</f>
        <v>21340</v>
      </c>
      <c r="H11">
        <f>C11+C12</f>
        <v>10168</v>
      </c>
      <c r="I11">
        <f>D11+D12</f>
        <v>21969</v>
      </c>
      <c r="K11" t="s">
        <v>210</v>
      </c>
      <c r="L11">
        <v>2</v>
      </c>
      <c r="M11">
        <f t="shared" si="1"/>
        <v>3.0303030303030304E-2</v>
      </c>
      <c r="N11">
        <f t="shared" si="2"/>
        <v>2.1956358907244157E-2</v>
      </c>
      <c r="O11">
        <f t="shared" si="3"/>
        <v>1.543119474902303E-2</v>
      </c>
      <c r="P11">
        <f t="shared" si="3"/>
        <v>1.622251480362627E-2</v>
      </c>
      <c r="Q11">
        <f t="shared" si="4"/>
        <v>1.7870022819964484E-2</v>
      </c>
      <c r="R11">
        <f t="shared" si="5"/>
        <v>2.0558983292677212E-3</v>
      </c>
    </row>
    <row r="12" spans="1:18" x14ac:dyDescent="0.2">
      <c r="A12" t="s">
        <v>188</v>
      </c>
      <c r="B12">
        <v>4281</v>
      </c>
      <c r="C12">
        <v>1876</v>
      </c>
      <c r="D12">
        <v>4157</v>
      </c>
      <c r="F12" t="s">
        <v>189</v>
      </c>
      <c r="G12">
        <f t="shared" ref="G12:I13" si="6">B13</f>
        <v>88757</v>
      </c>
      <c r="H12">
        <f t="shared" si="6"/>
        <v>63446</v>
      </c>
      <c r="I12">
        <f t="shared" si="6"/>
        <v>127169</v>
      </c>
      <c r="K12" t="s">
        <v>189</v>
      </c>
      <c r="L12">
        <v>4</v>
      </c>
      <c r="M12">
        <f t="shared" si="1"/>
        <v>6.0606060606060608E-2</v>
      </c>
      <c r="N12">
        <f t="shared" si="2"/>
        <v>9.1320550493452196E-2</v>
      </c>
      <c r="O12">
        <f t="shared" si="3"/>
        <v>9.6287134347611644E-2</v>
      </c>
      <c r="P12">
        <f t="shared" si="3"/>
        <v>9.3905092860956302E-2</v>
      </c>
      <c r="Q12">
        <f t="shared" si="4"/>
        <v>9.3837592567340034E-2</v>
      </c>
      <c r="R12">
        <f t="shared" si="5"/>
        <v>1.4341264486704142E-3</v>
      </c>
    </row>
    <row r="13" spans="1:18" x14ac:dyDescent="0.2">
      <c r="A13" t="s">
        <v>189</v>
      </c>
      <c r="B13">
        <v>88757</v>
      </c>
      <c r="C13">
        <v>63446</v>
      </c>
      <c r="D13">
        <v>127169</v>
      </c>
      <c r="F13" t="s">
        <v>114</v>
      </c>
      <c r="G13">
        <f t="shared" si="6"/>
        <v>16475</v>
      </c>
      <c r="H13">
        <f t="shared" si="6"/>
        <v>11434</v>
      </c>
      <c r="I13">
        <f t="shared" si="6"/>
        <v>21304</v>
      </c>
      <c r="K13" t="s">
        <v>114</v>
      </c>
      <c r="L13">
        <v>1</v>
      </c>
      <c r="M13">
        <f t="shared" si="1"/>
        <v>1.5151515151515152E-2</v>
      </c>
      <c r="N13">
        <f t="shared" si="2"/>
        <v>1.69508440954474E-2</v>
      </c>
      <c r="O13">
        <f t="shared" si="3"/>
        <v>1.7352505975642144E-2</v>
      </c>
      <c r="P13">
        <f t="shared" si="3"/>
        <v>1.5731460484157408E-2</v>
      </c>
      <c r="Q13">
        <f t="shared" si="4"/>
        <v>1.667827018508232E-2</v>
      </c>
      <c r="R13">
        <f t="shared" si="5"/>
        <v>4.8739768971704258E-4</v>
      </c>
    </row>
    <row r="14" spans="1:18" x14ac:dyDescent="0.2">
      <c r="A14" t="s">
        <v>74</v>
      </c>
      <c r="B14">
        <v>16475</v>
      </c>
      <c r="C14">
        <v>11434</v>
      </c>
      <c r="D14">
        <v>21304</v>
      </c>
      <c r="F14" t="s">
        <v>211</v>
      </c>
      <c r="G14">
        <f>B15+B16</f>
        <v>5250</v>
      </c>
      <c r="H14">
        <f>C15+C16</f>
        <v>4018</v>
      </c>
      <c r="I14">
        <f>D15+D16</f>
        <v>12050</v>
      </c>
      <c r="K14" t="s">
        <v>211</v>
      </c>
      <c r="L14">
        <v>3</v>
      </c>
      <c r="M14">
        <f t="shared" si="1"/>
        <v>4.5454545454545456E-2</v>
      </c>
      <c r="N14">
        <f t="shared" si="2"/>
        <v>5.4016346889893081E-3</v>
      </c>
      <c r="O14">
        <f t="shared" si="3"/>
        <v>6.0978108282429711E-3</v>
      </c>
      <c r="P14">
        <f t="shared" si="3"/>
        <v>8.8980519542854273E-3</v>
      </c>
      <c r="Q14">
        <f t="shared" si="4"/>
        <v>6.7991658238392358E-3</v>
      </c>
      <c r="R14">
        <f t="shared" si="5"/>
        <v>1.0685126025853377E-3</v>
      </c>
    </row>
    <row r="15" spans="1:18" x14ac:dyDescent="0.2">
      <c r="A15" t="s">
        <v>203</v>
      </c>
      <c r="B15">
        <v>803</v>
      </c>
      <c r="C15">
        <v>630</v>
      </c>
      <c r="D15">
        <v>1810</v>
      </c>
      <c r="F15" t="s">
        <v>190</v>
      </c>
      <c r="G15">
        <f>B17</f>
        <v>1422</v>
      </c>
      <c r="H15">
        <f>C17</f>
        <v>576</v>
      </c>
      <c r="I15">
        <f>D17</f>
        <v>1572</v>
      </c>
      <c r="K15" t="s">
        <v>190</v>
      </c>
      <c r="L15">
        <v>1</v>
      </c>
      <c r="M15">
        <f t="shared" si="1"/>
        <v>1.5151515151515152E-2</v>
      </c>
      <c r="N15">
        <f t="shared" si="2"/>
        <v>1.4630713386176754E-3</v>
      </c>
      <c r="O15">
        <f t="shared" si="3"/>
        <v>8.7415107940964454E-4</v>
      </c>
      <c r="P15">
        <f t="shared" si="3"/>
        <v>1.1608081055715096E-3</v>
      </c>
      <c r="Q15">
        <f t="shared" si="4"/>
        <v>1.1660101745329433E-3</v>
      </c>
      <c r="R15">
        <f t="shared" si="5"/>
        <v>1.700265313292048E-4</v>
      </c>
    </row>
    <row r="16" spans="1:18" x14ac:dyDescent="0.2">
      <c r="A16" t="s">
        <v>204</v>
      </c>
      <c r="B16">
        <v>4447</v>
      </c>
      <c r="C16">
        <v>3388</v>
      </c>
      <c r="D16">
        <v>10240</v>
      </c>
      <c r="F16" t="s">
        <v>191</v>
      </c>
      <c r="G16">
        <f t="shared" ref="G16:I27" si="7">B18</f>
        <v>118</v>
      </c>
      <c r="H16">
        <f t="shared" si="7"/>
        <v>19</v>
      </c>
      <c r="I16">
        <f t="shared" si="7"/>
        <v>37</v>
      </c>
      <c r="K16" t="s">
        <v>191</v>
      </c>
      <c r="L16">
        <v>4</v>
      </c>
      <c r="M16">
        <f t="shared" si="1"/>
        <v>6.0606060606060608E-2</v>
      </c>
      <c r="N16">
        <f t="shared" si="2"/>
        <v>1.2140817015252159E-4</v>
      </c>
      <c r="O16">
        <f t="shared" si="3"/>
        <v>2.8834844633304245E-5</v>
      </c>
      <c r="P16">
        <f t="shared" si="3"/>
        <v>2.7321819278718741E-5</v>
      </c>
      <c r="Q16">
        <f t="shared" si="4"/>
        <v>5.9188278021514857E-5</v>
      </c>
      <c r="R16">
        <f t="shared" si="5"/>
        <v>3.1113011983340615E-5</v>
      </c>
    </row>
    <row r="17" spans="1:18" x14ac:dyDescent="0.2">
      <c r="A17" t="s">
        <v>190</v>
      </c>
      <c r="B17">
        <v>1422</v>
      </c>
      <c r="C17">
        <v>576</v>
      </c>
      <c r="D17">
        <v>1572</v>
      </c>
      <c r="F17" t="s">
        <v>75</v>
      </c>
      <c r="G17">
        <f t="shared" si="7"/>
        <v>5536</v>
      </c>
      <c r="H17">
        <f t="shared" si="7"/>
        <v>4262</v>
      </c>
      <c r="I17">
        <f t="shared" si="7"/>
        <v>10105</v>
      </c>
      <c r="K17" t="s">
        <v>75</v>
      </c>
      <c r="L17">
        <v>1</v>
      </c>
      <c r="M17">
        <f t="shared" si="1"/>
        <v>1.5151515151515152E-2</v>
      </c>
      <c r="N17">
        <f t="shared" si="2"/>
        <v>5.6958951691894874E-3</v>
      </c>
      <c r="O17">
        <f t="shared" si="3"/>
        <v>6.4681109382706678E-3</v>
      </c>
      <c r="P17">
        <f t="shared" si="3"/>
        <v>7.4618103732825101E-3</v>
      </c>
      <c r="Q17">
        <f t="shared" si="4"/>
        <v>6.5419388269142217E-3</v>
      </c>
      <c r="R17">
        <f t="shared" si="5"/>
        <v>5.1111057018610607E-4</v>
      </c>
    </row>
    <row r="18" spans="1:18" x14ac:dyDescent="0.2">
      <c r="A18" t="s">
        <v>191</v>
      </c>
      <c r="B18">
        <v>118</v>
      </c>
      <c r="C18">
        <v>19</v>
      </c>
      <c r="D18">
        <v>37</v>
      </c>
      <c r="F18" t="s">
        <v>76</v>
      </c>
      <c r="G18">
        <f t="shared" si="7"/>
        <v>132663</v>
      </c>
      <c r="H18">
        <f t="shared" si="7"/>
        <v>94778</v>
      </c>
      <c r="I18">
        <f t="shared" si="7"/>
        <v>196003</v>
      </c>
      <c r="K18" t="s">
        <v>76</v>
      </c>
      <c r="L18">
        <v>3</v>
      </c>
      <c r="M18">
        <f t="shared" si="1"/>
        <v>4.5454545454545456E-2</v>
      </c>
      <c r="N18">
        <f t="shared" si="2"/>
        <v>0.13649467861816925</v>
      </c>
      <c r="O18">
        <f t="shared" si="3"/>
        <v>0.14383731077133211</v>
      </c>
      <c r="P18">
        <f t="shared" si="3"/>
        <v>0.14473401470504618</v>
      </c>
      <c r="Q18">
        <f t="shared" si="4"/>
        <v>0.14168866803151584</v>
      </c>
      <c r="R18">
        <f t="shared" si="5"/>
        <v>2.6098635983292295E-3</v>
      </c>
    </row>
    <row r="19" spans="1:18" x14ac:dyDescent="0.2">
      <c r="A19" t="s">
        <v>75</v>
      </c>
      <c r="B19">
        <v>5536</v>
      </c>
      <c r="C19">
        <v>4262</v>
      </c>
      <c r="D19">
        <v>10105</v>
      </c>
      <c r="F19" t="s">
        <v>192</v>
      </c>
      <c r="G19">
        <f t="shared" si="7"/>
        <v>15838</v>
      </c>
      <c r="H19">
        <f t="shared" si="7"/>
        <v>11402</v>
      </c>
      <c r="I19">
        <f t="shared" si="7"/>
        <v>24583</v>
      </c>
      <c r="K19" t="s">
        <v>192</v>
      </c>
      <c r="L19">
        <v>1</v>
      </c>
      <c r="M19">
        <f t="shared" si="1"/>
        <v>1.5151515151515152E-2</v>
      </c>
      <c r="N19">
        <f t="shared" si="2"/>
        <v>1.6295445753183365E-2</v>
      </c>
      <c r="O19">
        <f t="shared" si="3"/>
        <v>1.7303942026786052E-2</v>
      </c>
      <c r="P19">
        <f t="shared" si="3"/>
        <v>1.8152764414290347E-2</v>
      </c>
      <c r="Q19">
        <f t="shared" si="4"/>
        <v>1.7250717398086587E-2</v>
      </c>
      <c r="R19">
        <f t="shared" si="5"/>
        <v>5.3682175752267614E-4</v>
      </c>
    </row>
    <row r="20" spans="1:18" x14ac:dyDescent="0.2">
      <c r="A20" t="s">
        <v>76</v>
      </c>
      <c r="B20">
        <v>132663</v>
      </c>
      <c r="C20">
        <v>94778</v>
      </c>
      <c r="D20">
        <v>196003</v>
      </c>
      <c r="F20" t="s">
        <v>193</v>
      </c>
      <c r="G20">
        <f t="shared" si="7"/>
        <v>814</v>
      </c>
      <c r="H20">
        <f t="shared" si="7"/>
        <v>544</v>
      </c>
      <c r="I20">
        <f t="shared" si="7"/>
        <v>1584</v>
      </c>
      <c r="K20" t="s">
        <v>193</v>
      </c>
      <c r="L20">
        <v>2</v>
      </c>
      <c r="M20">
        <f t="shared" si="1"/>
        <v>3.0303030303030304E-2</v>
      </c>
      <c r="N20">
        <f t="shared" si="2"/>
        <v>8.3751059749281843E-4</v>
      </c>
      <c r="O20">
        <f t="shared" si="3"/>
        <v>8.2558713055355312E-4</v>
      </c>
      <c r="P20">
        <f t="shared" si="3"/>
        <v>1.1696692361483913E-3</v>
      </c>
      <c r="Q20">
        <f t="shared" si="4"/>
        <v>9.442556547315876E-4</v>
      </c>
      <c r="R20">
        <f t="shared" si="5"/>
        <v>1.1275933705806871E-4</v>
      </c>
    </row>
    <row r="21" spans="1:18" x14ac:dyDescent="0.2">
      <c r="A21" t="s">
        <v>192</v>
      </c>
      <c r="B21">
        <v>15838</v>
      </c>
      <c r="C21">
        <v>11402</v>
      </c>
      <c r="D21">
        <v>24583</v>
      </c>
      <c r="F21" t="s">
        <v>194</v>
      </c>
      <c r="G21">
        <f t="shared" si="7"/>
        <v>27</v>
      </c>
      <c r="H21">
        <f t="shared" si="7"/>
        <v>19</v>
      </c>
      <c r="I21">
        <f t="shared" si="7"/>
        <v>37</v>
      </c>
      <c r="K21" t="s">
        <v>194</v>
      </c>
      <c r="L21">
        <v>1</v>
      </c>
      <c r="M21">
        <f t="shared" si="1"/>
        <v>1.5151515151515152E-2</v>
      </c>
      <c r="N21">
        <f t="shared" si="2"/>
        <v>2.7779835543373584E-5</v>
      </c>
      <c r="O21">
        <f t="shared" si="3"/>
        <v>2.8834844633304245E-5</v>
      </c>
      <c r="P21">
        <f t="shared" si="3"/>
        <v>2.7321819278718741E-5</v>
      </c>
      <c r="Q21">
        <f t="shared" si="4"/>
        <v>2.7978833151798859E-5</v>
      </c>
      <c r="R21">
        <f t="shared" si="5"/>
        <v>4.4796259777793993E-7</v>
      </c>
    </row>
    <row r="22" spans="1:18" x14ac:dyDescent="0.2">
      <c r="A22" t="s">
        <v>193</v>
      </c>
      <c r="B22">
        <v>814</v>
      </c>
      <c r="C22">
        <v>544</v>
      </c>
      <c r="D22">
        <v>1584</v>
      </c>
      <c r="F22" t="s">
        <v>195</v>
      </c>
      <c r="G22">
        <f t="shared" si="7"/>
        <v>47470</v>
      </c>
      <c r="H22">
        <f t="shared" si="7"/>
        <v>33863</v>
      </c>
      <c r="I22">
        <f t="shared" si="7"/>
        <v>51637</v>
      </c>
      <c r="K22" t="s">
        <v>195</v>
      </c>
      <c r="L22">
        <v>5</v>
      </c>
      <c r="M22">
        <f t="shared" si="1"/>
        <v>7.575757575757576E-2</v>
      </c>
      <c r="N22">
        <f t="shared" si="2"/>
        <v>4.8841066416442369E-2</v>
      </c>
      <c r="O22">
        <f t="shared" si="3"/>
        <v>5.1391281253556929E-2</v>
      </c>
      <c r="P22">
        <f t="shared" si="3"/>
        <v>3.8130183299870259E-2</v>
      </c>
      <c r="Q22">
        <f>AVERAGE(N22:P22)</f>
        <v>4.6120843656623188E-2</v>
      </c>
      <c r="R22">
        <f>STDEV(N22:P22)/SQRT(3)</f>
        <v>4.0625890198081518E-3</v>
      </c>
    </row>
    <row r="23" spans="1:18" x14ac:dyDescent="0.2">
      <c r="A23" t="s">
        <v>194</v>
      </c>
      <c r="B23">
        <v>27</v>
      </c>
      <c r="C23">
        <v>19</v>
      </c>
      <c r="D23">
        <v>37</v>
      </c>
      <c r="F23" t="s">
        <v>77</v>
      </c>
      <c r="G23">
        <f t="shared" si="7"/>
        <v>23776</v>
      </c>
      <c r="H23">
        <f t="shared" si="7"/>
        <v>16661</v>
      </c>
      <c r="I23">
        <f t="shared" si="7"/>
        <v>28924</v>
      </c>
      <c r="K23" t="s">
        <v>77</v>
      </c>
      <c r="L23">
        <v>1</v>
      </c>
      <c r="M23">
        <f t="shared" si="1"/>
        <v>1.5151515151515152E-2</v>
      </c>
      <c r="N23">
        <f t="shared" si="2"/>
        <v>2.4462717402935198E-2</v>
      </c>
      <c r="O23">
        <f t="shared" si="3"/>
        <v>2.5285123496604316E-2</v>
      </c>
      <c r="P23">
        <f t="shared" si="3"/>
        <v>2.1358278400477319E-2</v>
      </c>
      <c r="Q23">
        <f t="shared" ref="Q23:Q43" si="8">AVERAGE(N23:P23)</f>
        <v>2.3702039766672279E-2</v>
      </c>
      <c r="R23">
        <f t="shared" ref="R23:R43" si="9">STDEV(N23:P23)/SQRT(3)</f>
        <v>1.1956868252148453E-3</v>
      </c>
    </row>
    <row r="24" spans="1:18" x14ac:dyDescent="0.2">
      <c r="A24" t="s">
        <v>195</v>
      </c>
      <c r="B24">
        <v>47470</v>
      </c>
      <c r="C24">
        <v>33863</v>
      </c>
      <c r="D24">
        <v>51637</v>
      </c>
      <c r="F24" t="s">
        <v>78</v>
      </c>
      <c r="G24">
        <f t="shared" si="7"/>
        <v>54264</v>
      </c>
      <c r="H24">
        <f t="shared" si="7"/>
        <v>33416</v>
      </c>
      <c r="I24">
        <f t="shared" si="7"/>
        <v>62111</v>
      </c>
      <c r="K24" t="s">
        <v>78</v>
      </c>
      <c r="L24">
        <v>2</v>
      </c>
      <c r="M24">
        <f t="shared" si="1"/>
        <v>3.0303030303030304E-2</v>
      </c>
      <c r="N24">
        <f t="shared" si="2"/>
        <v>5.5831296145393484E-2</v>
      </c>
      <c r="O24">
        <f t="shared" si="3"/>
        <v>5.0712903592973403E-2</v>
      </c>
      <c r="P24">
        <f t="shared" si="3"/>
        <v>4.5864473438391881E-2</v>
      </c>
      <c r="Q24">
        <f t="shared" si="8"/>
        <v>5.0802891058919587E-2</v>
      </c>
      <c r="R24">
        <f t="shared" si="9"/>
        <v>2.8775256747317511E-3</v>
      </c>
    </row>
    <row r="25" spans="1:18" x14ac:dyDescent="0.2">
      <c r="A25" t="s">
        <v>77</v>
      </c>
      <c r="B25">
        <v>23776</v>
      </c>
      <c r="C25">
        <v>16661</v>
      </c>
      <c r="D25">
        <v>28924</v>
      </c>
      <c r="F25" t="s">
        <v>79</v>
      </c>
      <c r="G25">
        <f t="shared" si="7"/>
        <v>1992</v>
      </c>
      <c r="H25">
        <f t="shared" si="7"/>
        <v>1193</v>
      </c>
      <c r="I25">
        <f t="shared" si="7"/>
        <v>2813</v>
      </c>
      <c r="K25" t="s">
        <v>79</v>
      </c>
      <c r="L25">
        <v>1</v>
      </c>
      <c r="M25">
        <f t="shared" si="1"/>
        <v>1.5151515151515152E-2</v>
      </c>
      <c r="N25">
        <f t="shared" si="2"/>
        <v>2.0495345334222287E-3</v>
      </c>
      <c r="O25">
        <f t="shared" si="3"/>
        <v>1.8105247182911561E-3</v>
      </c>
      <c r="P25">
        <f t="shared" si="3"/>
        <v>2.0771966927306978E-3</v>
      </c>
      <c r="Q25">
        <f t="shared" si="8"/>
        <v>1.9790853148146941E-3</v>
      </c>
      <c r="R25">
        <f t="shared" si="9"/>
        <v>8.4657751741310408E-5</v>
      </c>
    </row>
    <row r="26" spans="1:18" x14ac:dyDescent="0.2">
      <c r="A26" t="s">
        <v>78</v>
      </c>
      <c r="B26">
        <v>54264</v>
      </c>
      <c r="C26">
        <v>33416</v>
      </c>
      <c r="D26">
        <v>62111</v>
      </c>
      <c r="F26" t="s">
        <v>196</v>
      </c>
      <c r="G26">
        <f t="shared" si="7"/>
        <v>1235</v>
      </c>
      <c r="H26">
        <f t="shared" si="7"/>
        <v>885</v>
      </c>
      <c r="I26">
        <f t="shared" si="7"/>
        <v>1956</v>
      </c>
      <c r="K26" t="s">
        <v>196</v>
      </c>
      <c r="L26">
        <v>1</v>
      </c>
      <c r="M26">
        <f t="shared" si="1"/>
        <v>1.5151515151515152E-2</v>
      </c>
      <c r="N26">
        <f t="shared" si="2"/>
        <v>1.2706702554098658E-3</v>
      </c>
      <c r="O26">
        <f t="shared" si="3"/>
        <v>1.3430967105512767E-3</v>
      </c>
      <c r="P26">
        <f t="shared" si="3"/>
        <v>1.4443642840317257E-3</v>
      </c>
      <c r="Q26">
        <f t="shared" si="8"/>
        <v>1.3527104166642892E-3</v>
      </c>
      <c r="R26">
        <f t="shared" si="9"/>
        <v>5.0371028060593884E-5</v>
      </c>
    </row>
    <row r="27" spans="1:18" x14ac:dyDescent="0.2">
      <c r="A27" t="s">
        <v>79</v>
      </c>
      <c r="B27">
        <v>1992</v>
      </c>
      <c r="C27">
        <v>1193</v>
      </c>
      <c r="D27">
        <v>2813</v>
      </c>
      <c r="F27" t="s">
        <v>197</v>
      </c>
      <c r="G27">
        <f t="shared" si="7"/>
        <v>6826</v>
      </c>
      <c r="H27">
        <f t="shared" si="7"/>
        <v>4231</v>
      </c>
      <c r="I27">
        <f t="shared" si="7"/>
        <v>9164</v>
      </c>
      <c r="K27" t="s">
        <v>197</v>
      </c>
      <c r="L27">
        <v>1</v>
      </c>
      <c r="M27">
        <f t="shared" si="1"/>
        <v>1.5151515151515152E-2</v>
      </c>
      <c r="N27">
        <f t="shared" si="2"/>
        <v>7.0231539784840029E-3</v>
      </c>
      <c r="O27">
        <f t="shared" si="3"/>
        <v>6.4210646128163296E-3</v>
      </c>
      <c r="P27">
        <f t="shared" si="3"/>
        <v>6.7669500505453655E-3</v>
      </c>
      <c r="Q27">
        <f t="shared" si="8"/>
        <v>6.7370562139485654E-3</v>
      </c>
      <c r="R27">
        <f t="shared" si="9"/>
        <v>1.744497369467611E-4</v>
      </c>
    </row>
    <row r="28" spans="1:18" x14ac:dyDescent="0.2">
      <c r="A28" t="s">
        <v>196</v>
      </c>
      <c r="B28">
        <v>1235</v>
      </c>
      <c r="C28">
        <v>885</v>
      </c>
      <c r="D28">
        <v>1956</v>
      </c>
      <c r="F28" t="s">
        <v>198</v>
      </c>
      <c r="G28" s="1">
        <f t="shared" ref="G28:G43" si="10">B30</f>
        <v>80887</v>
      </c>
      <c r="H28" s="1">
        <f t="shared" ref="H28:H32" si="11">C30</f>
        <v>56531</v>
      </c>
      <c r="I28" s="1">
        <f t="shared" ref="I28:I43" si="12">D30</f>
        <v>114674</v>
      </c>
      <c r="K28" t="s">
        <v>198</v>
      </c>
      <c r="L28">
        <v>2</v>
      </c>
      <c r="M28">
        <f t="shared" si="1"/>
        <v>3.0303030303030304E-2</v>
      </c>
      <c r="N28">
        <f t="shared" si="2"/>
        <v>8.3223242873957742E-2</v>
      </c>
      <c r="O28">
        <f t="shared" si="3"/>
        <v>8.5792768524490651E-2</v>
      </c>
      <c r="P28">
        <f t="shared" si="3"/>
        <v>8.4678440647778186E-2</v>
      </c>
      <c r="Q28">
        <f t="shared" si="8"/>
        <v>8.4564817348742202E-2</v>
      </c>
      <c r="R28">
        <f t="shared" si="9"/>
        <v>7.4393059885751649E-4</v>
      </c>
    </row>
    <row r="29" spans="1:18" x14ac:dyDescent="0.2">
      <c r="A29" t="s">
        <v>197</v>
      </c>
      <c r="B29">
        <v>6826</v>
      </c>
      <c r="C29">
        <v>4231</v>
      </c>
      <c r="D29">
        <v>9164</v>
      </c>
      <c r="F29" t="s">
        <v>205</v>
      </c>
      <c r="G29">
        <f t="shared" si="10"/>
        <v>3421</v>
      </c>
      <c r="H29">
        <f t="shared" si="11"/>
        <v>1813</v>
      </c>
      <c r="I29">
        <f t="shared" si="12"/>
        <v>5050</v>
      </c>
      <c r="K29" t="s">
        <v>205</v>
      </c>
      <c r="L29">
        <v>1</v>
      </c>
      <c r="M29">
        <f t="shared" si="1"/>
        <v>1.5151515151515152E-2</v>
      </c>
      <c r="N29">
        <f t="shared" si="2"/>
        <v>3.5198080516252233E-3</v>
      </c>
      <c r="O29">
        <f t="shared" si="3"/>
        <v>2.7514512273779262E-3</v>
      </c>
      <c r="P29">
        <f t="shared" si="3"/>
        <v>3.7290591177710714E-3</v>
      </c>
      <c r="Q29">
        <f t="shared" si="8"/>
        <v>3.3334394655914075E-3</v>
      </c>
      <c r="R29">
        <f t="shared" si="9"/>
        <v>2.9719759657783067E-4</v>
      </c>
    </row>
    <row r="30" spans="1:18" x14ac:dyDescent="0.2">
      <c r="A30" t="s">
        <v>198</v>
      </c>
      <c r="B30">
        <v>80887</v>
      </c>
      <c r="C30">
        <v>56531</v>
      </c>
      <c r="D30">
        <v>114674</v>
      </c>
      <c r="F30" t="s">
        <v>80</v>
      </c>
      <c r="G30">
        <f t="shared" si="10"/>
        <v>51</v>
      </c>
      <c r="H30">
        <f t="shared" si="11"/>
        <v>23</v>
      </c>
      <c r="I30">
        <f t="shared" si="12"/>
        <v>93</v>
      </c>
      <c r="K30" t="s">
        <v>80</v>
      </c>
      <c r="L30">
        <v>1</v>
      </c>
      <c r="M30">
        <f t="shared" si="1"/>
        <v>1.5151515151515152E-2</v>
      </c>
      <c r="N30">
        <f t="shared" si="2"/>
        <v>5.2473022693038994E-5</v>
      </c>
      <c r="O30">
        <f t="shared" si="3"/>
        <v>3.4905338240315665E-5</v>
      </c>
      <c r="P30">
        <f t="shared" si="3"/>
        <v>6.8673761970833595E-5</v>
      </c>
      <c r="Q30">
        <f t="shared" si="8"/>
        <v>5.2017374301396078E-5</v>
      </c>
      <c r="R30">
        <f t="shared" si="9"/>
        <v>9.7507661562832541E-6</v>
      </c>
    </row>
    <row r="31" spans="1:18" x14ac:dyDescent="0.2">
      <c r="A31" t="s">
        <v>205</v>
      </c>
      <c r="B31">
        <v>3421</v>
      </c>
      <c r="C31">
        <v>1813</v>
      </c>
      <c r="D31">
        <v>5050</v>
      </c>
      <c r="F31" t="s">
        <v>81</v>
      </c>
      <c r="G31">
        <f t="shared" si="10"/>
        <v>5937</v>
      </c>
      <c r="H31">
        <f t="shared" si="11"/>
        <v>3135</v>
      </c>
      <c r="I31">
        <f t="shared" si="12"/>
        <v>5578</v>
      </c>
      <c r="K31" t="s">
        <v>81</v>
      </c>
      <c r="L31">
        <v>1</v>
      </c>
      <c r="M31">
        <f t="shared" si="1"/>
        <v>1.5151515151515152E-2</v>
      </c>
      <c r="N31">
        <f t="shared" si="2"/>
        <v>6.1084771711484801E-3</v>
      </c>
      <c r="O31">
        <f t="shared" si="3"/>
        <v>4.7577493644952009E-3</v>
      </c>
      <c r="P31">
        <f t="shared" si="3"/>
        <v>4.1189488631538686E-3</v>
      </c>
      <c r="Q31">
        <f t="shared" si="8"/>
        <v>4.9950584662658499E-3</v>
      </c>
      <c r="R31">
        <f t="shared" si="9"/>
        <v>5.8645614482680903E-4</v>
      </c>
    </row>
    <row r="32" spans="1:18" x14ac:dyDescent="0.2">
      <c r="A32" t="s">
        <v>80</v>
      </c>
      <c r="B32">
        <v>51</v>
      </c>
      <c r="C32">
        <v>23</v>
      </c>
      <c r="D32">
        <v>93</v>
      </c>
      <c r="F32" t="s">
        <v>199</v>
      </c>
      <c r="G32">
        <f t="shared" si="10"/>
        <v>3156</v>
      </c>
      <c r="H32">
        <f t="shared" si="11"/>
        <v>1640</v>
      </c>
      <c r="I32">
        <f t="shared" si="12"/>
        <v>3183</v>
      </c>
      <c r="K32" t="s">
        <v>199</v>
      </c>
      <c r="L32">
        <v>2</v>
      </c>
      <c r="M32">
        <f t="shared" si="1"/>
        <v>3.0303030303030304E-2</v>
      </c>
      <c r="N32">
        <f t="shared" si="2"/>
        <v>3.247154110181001E-3</v>
      </c>
      <c r="O32">
        <f t="shared" si="3"/>
        <v>2.4889023788746824E-3</v>
      </c>
      <c r="P32">
        <f t="shared" si="3"/>
        <v>2.350414885517885E-3</v>
      </c>
      <c r="Q32">
        <f t="shared" si="8"/>
        <v>2.6954904581911895E-3</v>
      </c>
      <c r="R32">
        <f t="shared" si="9"/>
        <v>2.787138826521529E-4</v>
      </c>
    </row>
    <row r="33" spans="1:18" x14ac:dyDescent="0.2">
      <c r="A33" t="s">
        <v>81</v>
      </c>
      <c r="B33">
        <v>5937</v>
      </c>
      <c r="C33">
        <v>3135</v>
      </c>
      <c r="D33">
        <v>5578</v>
      </c>
      <c r="F33" s="5" t="s">
        <v>82</v>
      </c>
      <c r="G33" s="5">
        <f t="shared" si="10"/>
        <v>1</v>
      </c>
      <c r="H33" s="5">
        <v>0</v>
      </c>
      <c r="I33" s="5">
        <f t="shared" si="12"/>
        <v>1</v>
      </c>
      <c r="K33" s="5" t="s">
        <v>82</v>
      </c>
      <c r="L33" s="5">
        <v>0</v>
      </c>
      <c r="M33" s="5">
        <f t="shared" si="1"/>
        <v>0</v>
      </c>
      <c r="N33" s="5">
        <f t="shared" si="2"/>
        <v>1.0288827979027253E-6</v>
      </c>
      <c r="O33" s="5">
        <f t="shared" si="3"/>
        <v>0</v>
      </c>
      <c r="P33" s="5">
        <f t="shared" si="3"/>
        <v>7.3842754807347945E-7</v>
      </c>
      <c r="Q33" s="5">
        <f t="shared" si="8"/>
        <v>5.8910344865873489E-7</v>
      </c>
      <c r="R33" s="5">
        <f t="shared" si="9"/>
        <v>3.0625328186244436E-7</v>
      </c>
    </row>
    <row r="34" spans="1:18" x14ac:dyDescent="0.2">
      <c r="A34" t="s">
        <v>199</v>
      </c>
      <c r="B34">
        <v>3156</v>
      </c>
      <c r="C34">
        <v>1640</v>
      </c>
      <c r="D34">
        <v>3183</v>
      </c>
      <c r="F34" t="s">
        <v>200</v>
      </c>
      <c r="G34">
        <f t="shared" si="10"/>
        <v>12978</v>
      </c>
      <c r="H34">
        <f t="shared" ref="H34:H43" si="13">C36</f>
        <v>8914</v>
      </c>
      <c r="I34">
        <f t="shared" si="12"/>
        <v>16709</v>
      </c>
      <c r="K34" t="s">
        <v>200</v>
      </c>
      <c r="L34">
        <v>1</v>
      </c>
      <c r="M34">
        <f t="shared" si="1"/>
        <v>1.5151515151515152E-2</v>
      </c>
      <c r="N34">
        <f t="shared" si="2"/>
        <v>1.3352840951181569E-2</v>
      </c>
      <c r="O34">
        <f t="shared" si="3"/>
        <v>1.352809500322495E-2</v>
      </c>
      <c r="P34">
        <f t="shared" si="3"/>
        <v>1.2338385900759767E-2</v>
      </c>
      <c r="Q34">
        <f t="shared" si="8"/>
        <v>1.3073107285055429E-2</v>
      </c>
      <c r="R34">
        <f t="shared" si="9"/>
        <v>3.7082796105265391E-4</v>
      </c>
    </row>
    <row r="35" spans="1:18" x14ac:dyDescent="0.2">
      <c r="A35" s="5" t="s">
        <v>82</v>
      </c>
      <c r="B35" s="5">
        <v>1</v>
      </c>
      <c r="C35" s="5">
        <v>0</v>
      </c>
      <c r="D35" s="5">
        <v>1</v>
      </c>
      <c r="F35" t="s">
        <v>83</v>
      </c>
      <c r="G35">
        <f t="shared" si="10"/>
        <v>6663</v>
      </c>
      <c r="H35">
        <f t="shared" si="13"/>
        <v>4692</v>
      </c>
      <c r="I35">
        <f t="shared" si="12"/>
        <v>10265</v>
      </c>
      <c r="K35" t="s">
        <v>83</v>
      </c>
      <c r="L35">
        <v>1</v>
      </c>
      <c r="M35">
        <f t="shared" si="1"/>
        <v>1.5151515151515152E-2</v>
      </c>
      <c r="N35">
        <f t="shared" si="2"/>
        <v>6.855446082425859E-3</v>
      </c>
      <c r="O35">
        <f t="shared" si="3"/>
        <v>7.1206890010243962E-3</v>
      </c>
      <c r="P35">
        <f t="shared" si="3"/>
        <v>7.5799587809742665E-3</v>
      </c>
      <c r="Q35">
        <f t="shared" si="8"/>
        <v>7.18536462147484E-3</v>
      </c>
      <c r="R35">
        <f t="shared" si="9"/>
        <v>2.116340115230075E-4</v>
      </c>
    </row>
    <row r="36" spans="1:18" x14ac:dyDescent="0.2">
      <c r="A36" t="s">
        <v>200</v>
      </c>
      <c r="B36">
        <v>12978</v>
      </c>
      <c r="C36">
        <v>8914</v>
      </c>
      <c r="D36">
        <v>16709</v>
      </c>
      <c r="F36" s="6" t="s">
        <v>201</v>
      </c>
      <c r="G36" s="6">
        <f t="shared" si="10"/>
        <v>12666</v>
      </c>
      <c r="H36" s="6">
        <f t="shared" si="13"/>
        <v>9770</v>
      </c>
      <c r="I36" s="6">
        <f t="shared" si="12"/>
        <v>16668</v>
      </c>
      <c r="K36" s="6" t="s">
        <v>201</v>
      </c>
      <c r="L36" s="6">
        <v>2</v>
      </c>
      <c r="M36" s="6">
        <f t="shared" si="1"/>
        <v>3.0303030303030304E-2</v>
      </c>
      <c r="N36" s="6">
        <f t="shared" si="2"/>
        <v>1.3031829518235919E-2</v>
      </c>
      <c r="O36" s="6">
        <f t="shared" si="3"/>
        <v>1.4827180635125394E-2</v>
      </c>
      <c r="P36" s="6">
        <f t="shared" si="3"/>
        <v>1.2308110371288756E-2</v>
      </c>
      <c r="Q36" s="6">
        <f t="shared" si="8"/>
        <v>1.3389040174883356E-2</v>
      </c>
      <c r="R36" s="6">
        <f t="shared" si="9"/>
        <v>7.488053459685785E-4</v>
      </c>
    </row>
    <row r="37" spans="1:18" x14ac:dyDescent="0.2">
      <c r="A37" t="s">
        <v>83</v>
      </c>
      <c r="B37">
        <v>6663</v>
      </c>
      <c r="C37">
        <v>4692</v>
      </c>
      <c r="D37">
        <v>10265</v>
      </c>
      <c r="F37" t="s">
        <v>206</v>
      </c>
      <c r="G37">
        <f t="shared" si="10"/>
        <v>342</v>
      </c>
      <c r="H37">
        <f t="shared" si="13"/>
        <v>248</v>
      </c>
      <c r="I37">
        <f t="shared" si="12"/>
        <v>602</v>
      </c>
      <c r="K37" t="s">
        <v>206</v>
      </c>
      <c r="L37">
        <v>1</v>
      </c>
      <c r="M37">
        <f t="shared" si="1"/>
        <v>1.5151515151515152E-2</v>
      </c>
      <c r="N37">
        <f t="shared" si="2"/>
        <v>3.5187791688273207E-4</v>
      </c>
      <c r="O37">
        <f t="shared" si="3"/>
        <v>3.7637060363470803E-4</v>
      </c>
      <c r="P37">
        <f t="shared" si="3"/>
        <v>4.4453338394023463E-4</v>
      </c>
      <c r="Q37">
        <f t="shared" si="8"/>
        <v>3.9092730148589154E-4</v>
      </c>
      <c r="R37">
        <f t="shared" si="9"/>
        <v>2.7719920533549963E-5</v>
      </c>
    </row>
    <row r="38" spans="1:18" x14ac:dyDescent="0.2">
      <c r="A38" s="6" t="s">
        <v>201</v>
      </c>
      <c r="B38" s="6">
        <v>12666</v>
      </c>
      <c r="C38" s="6">
        <v>9770</v>
      </c>
      <c r="D38" s="6">
        <v>16668</v>
      </c>
      <c r="F38" t="s">
        <v>207</v>
      </c>
      <c r="G38">
        <f t="shared" si="10"/>
        <v>1973</v>
      </c>
      <c r="H38">
        <f t="shared" si="13"/>
        <v>1030</v>
      </c>
      <c r="I38">
        <f t="shared" si="12"/>
        <v>3354</v>
      </c>
      <c r="K38" t="s">
        <v>207</v>
      </c>
      <c r="L38">
        <v>1</v>
      </c>
      <c r="M38">
        <f t="shared" si="1"/>
        <v>1.5151515151515152E-2</v>
      </c>
      <c r="N38">
        <f t="shared" si="2"/>
        <v>2.029985760262077E-3</v>
      </c>
      <c r="O38">
        <f t="shared" si="3"/>
        <v>1.5631521038054407E-3</v>
      </c>
      <c r="P38">
        <f t="shared" si="3"/>
        <v>2.47668599623845E-3</v>
      </c>
      <c r="Q38">
        <f t="shared" si="8"/>
        <v>2.0232746201019891E-3</v>
      </c>
      <c r="R38">
        <f t="shared" si="9"/>
        <v>2.6373586705113225E-4</v>
      </c>
    </row>
    <row r="39" spans="1:18" x14ac:dyDescent="0.2">
      <c r="A39" t="s">
        <v>206</v>
      </c>
      <c r="B39">
        <v>342</v>
      </c>
      <c r="C39">
        <v>248</v>
      </c>
      <c r="D39">
        <v>602</v>
      </c>
      <c r="F39" t="s">
        <v>208</v>
      </c>
      <c r="G39">
        <f t="shared" si="10"/>
        <v>10515</v>
      </c>
      <c r="H39">
        <f t="shared" si="13"/>
        <v>7221</v>
      </c>
      <c r="I39">
        <f t="shared" si="12"/>
        <v>22320</v>
      </c>
      <c r="K39" t="s">
        <v>208</v>
      </c>
      <c r="L39">
        <v>1</v>
      </c>
      <c r="M39">
        <f t="shared" si="1"/>
        <v>1.5151515151515152E-2</v>
      </c>
      <c r="N39">
        <f t="shared" si="2"/>
        <v>1.0818702619947157E-2</v>
      </c>
      <c r="O39">
        <f t="shared" si="3"/>
        <v>1.0958758584057366E-2</v>
      </c>
      <c r="P39">
        <f t="shared" si="3"/>
        <v>1.6481702873000062E-2</v>
      </c>
      <c r="Q39">
        <f t="shared" si="8"/>
        <v>1.2753054692334861E-2</v>
      </c>
      <c r="R39">
        <f t="shared" si="9"/>
        <v>1.8647624388157455E-3</v>
      </c>
    </row>
    <row r="40" spans="1:18" x14ac:dyDescent="0.2">
      <c r="A40" t="s">
        <v>207</v>
      </c>
      <c r="B40">
        <v>1973</v>
      </c>
      <c r="C40">
        <v>1030</v>
      </c>
      <c r="D40">
        <v>3354</v>
      </c>
      <c r="F40" t="s">
        <v>84</v>
      </c>
      <c r="G40">
        <f t="shared" si="10"/>
        <v>43810</v>
      </c>
      <c r="H40">
        <f t="shared" si="13"/>
        <v>30336</v>
      </c>
      <c r="I40">
        <f t="shared" si="12"/>
        <v>54527</v>
      </c>
      <c r="K40" t="s">
        <v>84</v>
      </c>
      <c r="L40">
        <v>1</v>
      </c>
      <c r="M40">
        <f t="shared" si="1"/>
        <v>1.5151515151515152E-2</v>
      </c>
      <c r="N40">
        <f t="shared" si="2"/>
        <v>4.5075355376118398E-2</v>
      </c>
      <c r="O40">
        <f t="shared" si="3"/>
        <v>4.6038623515574612E-2</v>
      </c>
      <c r="P40">
        <f t="shared" si="3"/>
        <v>4.0264238913802611E-2</v>
      </c>
      <c r="Q40">
        <f t="shared" si="8"/>
        <v>4.3792739268498547E-2</v>
      </c>
      <c r="R40">
        <f t="shared" si="9"/>
        <v>1.7860298095627102E-3</v>
      </c>
    </row>
    <row r="41" spans="1:18" x14ac:dyDescent="0.2">
      <c r="A41" t="s">
        <v>208</v>
      </c>
      <c r="B41">
        <v>10515</v>
      </c>
      <c r="C41">
        <v>7221</v>
      </c>
      <c r="D41">
        <v>22320</v>
      </c>
      <c r="F41" t="s">
        <v>209</v>
      </c>
      <c r="G41">
        <f t="shared" si="10"/>
        <v>15011</v>
      </c>
      <c r="H41">
        <f t="shared" si="13"/>
        <v>9185</v>
      </c>
      <c r="I41">
        <f t="shared" si="12"/>
        <v>15426</v>
      </c>
      <c r="K41" t="s">
        <v>209</v>
      </c>
      <c r="L41">
        <v>1</v>
      </c>
      <c r="M41">
        <f t="shared" si="1"/>
        <v>1.5151515151515152E-2</v>
      </c>
      <c r="N41">
        <f t="shared" si="2"/>
        <v>1.544455967931781E-2</v>
      </c>
      <c r="O41">
        <f t="shared" si="3"/>
        <v>1.3939370945099974E-2</v>
      </c>
      <c r="P41">
        <f t="shared" si="3"/>
        <v>1.1390983356581494E-2</v>
      </c>
      <c r="Q41">
        <f t="shared" si="8"/>
        <v>1.3591637993666425E-2</v>
      </c>
      <c r="R41">
        <f t="shared" si="9"/>
        <v>1.1830129479703697E-3</v>
      </c>
    </row>
    <row r="42" spans="1:18" x14ac:dyDescent="0.2">
      <c r="A42" t="s">
        <v>84</v>
      </c>
      <c r="B42">
        <v>43810</v>
      </c>
      <c r="C42">
        <v>30336</v>
      </c>
      <c r="D42">
        <v>54527</v>
      </c>
      <c r="F42" t="s">
        <v>85</v>
      </c>
      <c r="G42">
        <f t="shared" si="10"/>
        <v>30666</v>
      </c>
      <c r="H42">
        <f t="shared" si="13"/>
        <v>19215</v>
      </c>
      <c r="I42">
        <f t="shared" si="12"/>
        <v>35050</v>
      </c>
      <c r="K42" t="s">
        <v>85</v>
      </c>
      <c r="L42">
        <v>1</v>
      </c>
      <c r="M42">
        <f t="shared" si="1"/>
        <v>1.5151515151515152E-2</v>
      </c>
      <c r="N42">
        <f t="shared" si="2"/>
        <v>3.1551719880484976E-2</v>
      </c>
      <c r="O42">
        <f t="shared" si="3"/>
        <v>2.9161133664681111E-2</v>
      </c>
      <c r="P42">
        <f t="shared" si="3"/>
        <v>2.5881885559975455E-2</v>
      </c>
      <c r="Q42">
        <f t="shared" si="8"/>
        <v>2.8864913035047179E-2</v>
      </c>
      <c r="R42">
        <f t="shared" si="9"/>
        <v>1.6434278507206066E-3</v>
      </c>
    </row>
    <row r="43" spans="1:18" x14ac:dyDescent="0.2">
      <c r="A43" t="s">
        <v>209</v>
      </c>
      <c r="B43">
        <v>15011</v>
      </c>
      <c r="C43">
        <v>9185</v>
      </c>
      <c r="D43">
        <v>15426</v>
      </c>
      <c r="F43" t="s">
        <v>202</v>
      </c>
      <c r="G43">
        <f t="shared" si="10"/>
        <v>52624</v>
      </c>
      <c r="H43">
        <f t="shared" si="13"/>
        <v>37462</v>
      </c>
      <c r="I43">
        <f t="shared" si="12"/>
        <v>80750</v>
      </c>
      <c r="K43" t="s">
        <v>202</v>
      </c>
      <c r="L43">
        <v>3</v>
      </c>
      <c r="M43">
        <f t="shared" si="1"/>
        <v>4.5454545454545456E-2</v>
      </c>
      <c r="N43">
        <f t="shared" si="2"/>
        <v>5.4143928356833015E-2</v>
      </c>
      <c r="O43">
        <f t="shared" si="3"/>
        <v>5.6853207876465452E-2</v>
      </c>
      <c r="P43">
        <f t="shared" si="3"/>
        <v>5.9628024506933462E-2</v>
      </c>
      <c r="Q43">
        <f t="shared" si="8"/>
        <v>5.6875053580077307E-2</v>
      </c>
      <c r="R43">
        <f t="shared" si="9"/>
        <v>1.583159875266483E-3</v>
      </c>
    </row>
    <row r="44" spans="1:18" x14ac:dyDescent="0.2">
      <c r="A44" t="s">
        <v>85</v>
      </c>
      <c r="B44">
        <v>30666</v>
      </c>
      <c r="C44">
        <v>19215</v>
      </c>
      <c r="D44">
        <v>35050</v>
      </c>
      <c r="G44">
        <f>SUM(G5:G43)</f>
        <v>971928</v>
      </c>
      <c r="H44">
        <f>SUM(H5:H43)</f>
        <v>658925</v>
      </c>
      <c r="I44">
        <f>SUM(I5:I43)</f>
        <v>1354229</v>
      </c>
      <c r="L44">
        <f t="shared" ref="L44:Q44" si="14">SUM(L5:L43)</f>
        <v>66</v>
      </c>
      <c r="M44">
        <f t="shared" si="14"/>
        <v>0.99999999999999967</v>
      </c>
      <c r="N44">
        <f t="shared" si="14"/>
        <v>0.99999999999999978</v>
      </c>
      <c r="O44">
        <f t="shared" si="14"/>
        <v>1.0000000000000004</v>
      </c>
      <c r="P44">
        <f t="shared" si="14"/>
        <v>1</v>
      </c>
      <c r="Q44">
        <f t="shared" si="14"/>
        <v>1</v>
      </c>
    </row>
    <row r="45" spans="1:18" x14ac:dyDescent="0.2">
      <c r="A45" t="s">
        <v>202</v>
      </c>
      <c r="B45">
        <v>52624</v>
      </c>
      <c r="C45">
        <v>37462</v>
      </c>
      <c r="D45">
        <v>80750</v>
      </c>
    </row>
    <row r="46" spans="1:18" x14ac:dyDescent="0.2">
      <c r="A46" t="s">
        <v>86</v>
      </c>
      <c r="B46">
        <v>108298</v>
      </c>
      <c r="C46">
        <v>87196</v>
      </c>
      <c r="D46">
        <v>160065</v>
      </c>
    </row>
    <row r="47" spans="1:18" x14ac:dyDescent="0.2">
      <c r="A47" s="3" t="s">
        <v>87</v>
      </c>
      <c r="B47" s="3">
        <f>SUM(B5:B45)</f>
        <v>971928</v>
      </c>
      <c r="C47" s="3">
        <f>SUM(C5:C46)</f>
        <v>746121</v>
      </c>
      <c r="D47" s="3">
        <f>SUM(D5:D45)</f>
        <v>1354229</v>
      </c>
    </row>
    <row r="48" spans="1:18" x14ac:dyDescent="0.2">
      <c r="A48" t="s">
        <v>88</v>
      </c>
      <c r="B48">
        <f>SUM(B5:B46)</f>
        <v>1080226</v>
      </c>
      <c r="C48">
        <f>SUM(C5:C46)</f>
        <v>746121</v>
      </c>
      <c r="D48">
        <f>SUM(D5:D46)</f>
        <v>1514294</v>
      </c>
    </row>
    <row r="49" spans="1:4" x14ac:dyDescent="0.2">
      <c r="A49" t="s">
        <v>89</v>
      </c>
      <c r="B49">
        <f>B47/B48</f>
        <v>0.89974505334994714</v>
      </c>
      <c r="C49">
        <f>C47/C48</f>
        <v>1</v>
      </c>
      <c r="D49">
        <f>D47/D48</f>
        <v>0.8942972764866004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9"/>
  <sheetViews>
    <sheetView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1" width="15" customWidth="1"/>
  </cols>
  <sheetData>
    <row r="1" spans="1:18" x14ac:dyDescent="0.2">
      <c r="A1" t="s">
        <v>176</v>
      </c>
    </row>
    <row r="2" spans="1:18" x14ac:dyDescent="0.2">
      <c r="A2" t="s">
        <v>218</v>
      </c>
    </row>
    <row r="3" spans="1:18" x14ac:dyDescent="0.2">
      <c r="B3" s="2" t="s">
        <v>60</v>
      </c>
      <c r="F3" s="2"/>
      <c r="G3" s="2" t="s">
        <v>60</v>
      </c>
      <c r="M3" s="2" t="s">
        <v>61</v>
      </c>
      <c r="N3" s="2"/>
    </row>
    <row r="4" spans="1:18" x14ac:dyDescent="0.2">
      <c r="A4" s="2" t="s">
        <v>62</v>
      </c>
      <c r="B4" t="s">
        <v>105</v>
      </c>
      <c r="C4" t="s">
        <v>106</v>
      </c>
      <c r="D4" t="s">
        <v>107</v>
      </c>
      <c r="F4" s="2" t="s">
        <v>63</v>
      </c>
      <c r="G4" t="s">
        <v>105</v>
      </c>
      <c r="H4" t="s">
        <v>106</v>
      </c>
      <c r="I4" t="s">
        <v>107</v>
      </c>
      <c r="K4" s="2" t="s">
        <v>63</v>
      </c>
      <c r="L4" s="2" t="s">
        <v>64</v>
      </c>
      <c r="M4" t="s">
        <v>65</v>
      </c>
      <c r="N4" t="s">
        <v>105</v>
      </c>
      <c r="O4" t="s">
        <v>106</v>
      </c>
      <c r="P4" t="s">
        <v>107</v>
      </c>
      <c r="Q4" s="2" t="s">
        <v>66</v>
      </c>
      <c r="R4" s="2" t="s">
        <v>67</v>
      </c>
    </row>
    <row r="5" spans="1:18" x14ac:dyDescent="0.2">
      <c r="A5" t="s">
        <v>71</v>
      </c>
      <c r="B5">
        <v>60473</v>
      </c>
      <c r="C5">
        <v>38240</v>
      </c>
      <c r="D5">
        <v>76664</v>
      </c>
      <c r="F5" t="s">
        <v>71</v>
      </c>
      <c r="G5">
        <f t="shared" ref="G5:I10" si="0">B5</f>
        <v>60473</v>
      </c>
      <c r="H5">
        <f t="shared" si="0"/>
        <v>38240</v>
      </c>
      <c r="I5">
        <f t="shared" si="0"/>
        <v>76664</v>
      </c>
      <c r="K5" t="s">
        <v>71</v>
      </c>
      <c r="L5">
        <v>2</v>
      </c>
      <c r="M5">
        <f t="shared" ref="M5:M43" si="1">L5/L$44</f>
        <v>3.0303030303030304E-2</v>
      </c>
      <c r="N5">
        <f t="shared" ref="N5:O43" si="2">G5/G$44</f>
        <v>7.007762969280705E-2</v>
      </c>
      <c r="O5">
        <f t="shared" si="2"/>
        <v>6.6899110752667482E-2</v>
      </c>
      <c r="P5">
        <f t="shared" ref="P5:P43" si="3">I5/I$44</f>
        <v>7.0970071188543177E-2</v>
      </c>
      <c r="Q5">
        <f t="shared" ref="Q5:Q21" si="4">AVERAGE(N5:P5)</f>
        <v>6.9315603878005908E-2</v>
      </c>
      <c r="R5">
        <f t="shared" ref="R5:R21" si="5">STDEV(N5:P5)/SQRT(3)</f>
        <v>1.23540711568209E-3</v>
      </c>
    </row>
    <row r="6" spans="1:18" x14ac:dyDescent="0.2">
      <c r="A6" t="s">
        <v>184</v>
      </c>
      <c r="B6">
        <v>99738</v>
      </c>
      <c r="C6">
        <v>64753</v>
      </c>
      <c r="D6">
        <v>124529</v>
      </c>
      <c r="F6" t="s">
        <v>184</v>
      </c>
      <c r="G6">
        <f t="shared" si="0"/>
        <v>99738</v>
      </c>
      <c r="H6">
        <f t="shared" si="0"/>
        <v>64753</v>
      </c>
      <c r="I6">
        <f t="shared" si="0"/>
        <v>124529</v>
      </c>
      <c r="K6" t="s">
        <v>184</v>
      </c>
      <c r="L6">
        <v>5</v>
      </c>
      <c r="M6">
        <f t="shared" si="1"/>
        <v>7.575757575757576E-2</v>
      </c>
      <c r="N6">
        <f t="shared" si="2"/>
        <v>0.11557889686804343</v>
      </c>
      <c r="O6">
        <f t="shared" si="2"/>
        <v>0.1132823775776014</v>
      </c>
      <c r="P6">
        <f t="shared" si="3"/>
        <v>0.11528007924238357</v>
      </c>
      <c r="Q6">
        <f t="shared" si="4"/>
        <v>0.11471378456267613</v>
      </c>
      <c r="R6">
        <f t="shared" si="5"/>
        <v>7.2088312992740549E-4</v>
      </c>
    </row>
    <row r="7" spans="1:18" x14ac:dyDescent="0.2">
      <c r="A7" t="s">
        <v>72</v>
      </c>
      <c r="B7">
        <v>69520</v>
      </c>
      <c r="C7">
        <v>40212</v>
      </c>
      <c r="D7">
        <v>71310</v>
      </c>
      <c r="F7" t="s">
        <v>72</v>
      </c>
      <c r="G7">
        <f t="shared" si="0"/>
        <v>69520</v>
      </c>
      <c r="H7">
        <f t="shared" si="0"/>
        <v>40212</v>
      </c>
      <c r="I7">
        <f t="shared" si="0"/>
        <v>71310</v>
      </c>
      <c r="K7" t="s">
        <v>72</v>
      </c>
      <c r="L7">
        <v>2</v>
      </c>
      <c r="M7">
        <f t="shared" si="1"/>
        <v>3.0303030303030304E-2</v>
      </c>
      <c r="N7">
        <f t="shared" si="2"/>
        <v>8.0561520285812621E-2</v>
      </c>
      <c r="O7">
        <f t="shared" si="2"/>
        <v>7.0349033514285161E-2</v>
      </c>
      <c r="P7">
        <f t="shared" si="3"/>
        <v>6.601371930051933E-2</v>
      </c>
      <c r="Q7">
        <f t="shared" si="4"/>
        <v>7.2308091033539038E-2</v>
      </c>
      <c r="R7">
        <f t="shared" si="5"/>
        <v>4.3123102141711302E-3</v>
      </c>
    </row>
    <row r="8" spans="1:18" x14ac:dyDescent="0.2">
      <c r="A8" t="s">
        <v>73</v>
      </c>
      <c r="B8">
        <v>6689</v>
      </c>
      <c r="C8">
        <v>3433</v>
      </c>
      <c r="D8">
        <v>6721</v>
      </c>
      <c r="F8" t="s">
        <v>73</v>
      </c>
      <c r="G8">
        <f t="shared" si="0"/>
        <v>6689</v>
      </c>
      <c r="H8">
        <f t="shared" si="0"/>
        <v>3433</v>
      </c>
      <c r="I8">
        <f t="shared" si="0"/>
        <v>6721</v>
      </c>
      <c r="K8" t="s">
        <v>73</v>
      </c>
      <c r="L8">
        <v>1</v>
      </c>
      <c r="M8">
        <f t="shared" si="1"/>
        <v>1.5151515151515152E-2</v>
      </c>
      <c r="N8">
        <f t="shared" si="2"/>
        <v>7.7513810298015049E-3</v>
      </c>
      <c r="O8">
        <f t="shared" si="2"/>
        <v>6.0058746656356556E-3</v>
      </c>
      <c r="P8">
        <f t="shared" si="3"/>
        <v>6.2218231302592969E-3</v>
      </c>
      <c r="Q8">
        <f t="shared" si="4"/>
        <v>6.6596929418988185E-3</v>
      </c>
      <c r="R8">
        <f t="shared" si="5"/>
        <v>5.4939226902544895E-4</v>
      </c>
    </row>
    <row r="9" spans="1:18" x14ac:dyDescent="0.2">
      <c r="A9" t="s">
        <v>185</v>
      </c>
      <c r="B9">
        <v>1056</v>
      </c>
      <c r="C9">
        <v>499</v>
      </c>
      <c r="D9">
        <v>1119</v>
      </c>
      <c r="F9" t="s">
        <v>185</v>
      </c>
      <c r="G9">
        <f t="shared" si="0"/>
        <v>1056</v>
      </c>
      <c r="H9">
        <f t="shared" si="0"/>
        <v>499</v>
      </c>
      <c r="I9">
        <f t="shared" si="0"/>
        <v>1119</v>
      </c>
      <c r="K9" t="s">
        <v>185</v>
      </c>
      <c r="L9">
        <v>1</v>
      </c>
      <c r="M9">
        <f t="shared" si="1"/>
        <v>1.5151515151515152E-2</v>
      </c>
      <c r="N9">
        <f t="shared" si="2"/>
        <v>1.2237192954806981E-3</v>
      </c>
      <c r="O9">
        <f t="shared" si="2"/>
        <v>8.7297741280285227E-4</v>
      </c>
      <c r="P9">
        <f t="shared" si="3"/>
        <v>1.0358905047999037E-3</v>
      </c>
      <c r="Q9">
        <f t="shared" si="4"/>
        <v>1.0441957376944846E-3</v>
      </c>
      <c r="R9">
        <f t="shared" si="5"/>
        <v>1.0133558068150737E-4</v>
      </c>
    </row>
    <row r="10" spans="1:18" x14ac:dyDescent="0.2">
      <c r="A10" t="s">
        <v>186</v>
      </c>
      <c r="B10">
        <v>1319</v>
      </c>
      <c r="C10">
        <v>893</v>
      </c>
      <c r="D10">
        <v>1714</v>
      </c>
      <c r="F10" t="s">
        <v>186</v>
      </c>
      <c r="G10">
        <f t="shared" si="0"/>
        <v>1319</v>
      </c>
      <c r="H10">
        <f t="shared" si="0"/>
        <v>893</v>
      </c>
      <c r="I10">
        <f t="shared" si="0"/>
        <v>1714</v>
      </c>
      <c r="K10" t="s">
        <v>186</v>
      </c>
      <c r="L10">
        <v>1</v>
      </c>
      <c r="M10">
        <f t="shared" si="1"/>
        <v>1.5151515151515152E-2</v>
      </c>
      <c r="N10">
        <f t="shared" si="2"/>
        <v>1.5284902942604552E-3</v>
      </c>
      <c r="O10">
        <f t="shared" si="2"/>
        <v>1.5622621836331606E-3</v>
      </c>
      <c r="P10">
        <f t="shared" si="3"/>
        <v>1.5866991288892181E-3</v>
      </c>
      <c r="Q10">
        <f t="shared" si="4"/>
        <v>1.5591505355942779E-3</v>
      </c>
      <c r="R10">
        <f t="shared" si="5"/>
        <v>1.6875316020231834E-5</v>
      </c>
    </row>
    <row r="11" spans="1:18" x14ac:dyDescent="0.2">
      <c r="A11" t="s">
        <v>187</v>
      </c>
      <c r="B11">
        <v>14957</v>
      </c>
      <c r="C11">
        <v>7984</v>
      </c>
      <c r="D11">
        <v>18553</v>
      </c>
      <c r="F11" t="s">
        <v>210</v>
      </c>
      <c r="G11">
        <f>B11+B12</f>
        <v>19225</v>
      </c>
      <c r="H11">
        <f>C11+C12</f>
        <v>9860</v>
      </c>
      <c r="I11">
        <f>D11+D12</f>
        <v>22968</v>
      </c>
      <c r="K11" t="s">
        <v>210</v>
      </c>
      <c r="L11">
        <v>2</v>
      </c>
      <c r="M11">
        <f t="shared" si="1"/>
        <v>3.0303030303030304E-2</v>
      </c>
      <c r="N11">
        <f t="shared" si="2"/>
        <v>2.2278412363273124E-2</v>
      </c>
      <c r="O11">
        <f t="shared" si="2"/>
        <v>1.7249613808088423E-2</v>
      </c>
      <c r="P11">
        <f t="shared" si="3"/>
        <v>2.1262138618627514E-2</v>
      </c>
      <c r="Q11">
        <f t="shared" si="4"/>
        <v>2.0263388263329685E-2</v>
      </c>
      <c r="R11">
        <f t="shared" si="5"/>
        <v>1.5351797322911507E-3</v>
      </c>
    </row>
    <row r="12" spans="1:18" x14ac:dyDescent="0.2">
      <c r="A12" t="s">
        <v>188</v>
      </c>
      <c r="B12">
        <v>4268</v>
      </c>
      <c r="C12">
        <v>1876</v>
      </c>
      <c r="D12">
        <v>4415</v>
      </c>
      <c r="F12" t="s">
        <v>189</v>
      </c>
      <c r="G12">
        <f t="shared" ref="G12:I13" si="6">B13</f>
        <v>76165</v>
      </c>
      <c r="H12">
        <f t="shared" si="6"/>
        <v>57701</v>
      </c>
      <c r="I12">
        <f t="shared" si="6"/>
        <v>92765</v>
      </c>
      <c r="K12" t="s">
        <v>189</v>
      </c>
      <c r="L12">
        <v>4</v>
      </c>
      <c r="M12">
        <f t="shared" si="1"/>
        <v>6.0606060606060608E-2</v>
      </c>
      <c r="N12">
        <f t="shared" si="2"/>
        <v>8.8261913011635759E-2</v>
      </c>
      <c r="O12">
        <f t="shared" si="2"/>
        <v>0.10094522985197872</v>
      </c>
      <c r="P12">
        <f t="shared" si="3"/>
        <v>8.587523027503402E-2</v>
      </c>
      <c r="Q12">
        <f t="shared" si="4"/>
        <v>9.1694124379549491E-2</v>
      </c>
      <c r="R12">
        <f t="shared" si="5"/>
        <v>4.6765827255880483E-3</v>
      </c>
    </row>
    <row r="13" spans="1:18" x14ac:dyDescent="0.2">
      <c r="A13" t="s">
        <v>189</v>
      </c>
      <c r="B13">
        <v>76165</v>
      </c>
      <c r="C13">
        <v>57701</v>
      </c>
      <c r="D13">
        <v>92765</v>
      </c>
      <c r="F13" t="s">
        <v>114</v>
      </c>
      <c r="G13">
        <f t="shared" si="6"/>
        <v>11488</v>
      </c>
      <c r="H13">
        <f t="shared" si="6"/>
        <v>9459</v>
      </c>
      <c r="I13">
        <f t="shared" si="6"/>
        <v>18617</v>
      </c>
      <c r="K13" t="s">
        <v>114</v>
      </c>
      <c r="L13">
        <v>1</v>
      </c>
      <c r="M13">
        <f t="shared" si="1"/>
        <v>1.5151515151515152E-2</v>
      </c>
      <c r="N13">
        <f t="shared" si="2"/>
        <v>1.331258263871426E-2</v>
      </c>
      <c r="O13">
        <f t="shared" si="2"/>
        <v>1.6548082861126613E-2</v>
      </c>
      <c r="P13">
        <f t="shared" si="3"/>
        <v>1.7234292696925654E-2</v>
      </c>
      <c r="Q13">
        <f t="shared" si="4"/>
        <v>1.5698319398922175E-2</v>
      </c>
      <c r="R13">
        <f t="shared" si="5"/>
        <v>1.2092044080637429E-3</v>
      </c>
    </row>
    <row r="14" spans="1:18" x14ac:dyDescent="0.2">
      <c r="A14" t="s">
        <v>74</v>
      </c>
      <c r="B14">
        <v>11488</v>
      </c>
      <c r="C14">
        <v>9459</v>
      </c>
      <c r="D14">
        <v>18617</v>
      </c>
      <c r="F14" t="s">
        <v>211</v>
      </c>
      <c r="G14">
        <f>B15+B16</f>
        <v>10522</v>
      </c>
      <c r="H14">
        <f>C15+C16</f>
        <v>4393</v>
      </c>
      <c r="I14">
        <f>D15+D16</f>
        <v>8117</v>
      </c>
      <c r="K14" t="s">
        <v>211</v>
      </c>
      <c r="L14">
        <v>3</v>
      </c>
      <c r="M14">
        <f t="shared" si="1"/>
        <v>4.5454545454545456E-2</v>
      </c>
      <c r="N14">
        <f t="shared" si="2"/>
        <v>1.2193157601371123E-2</v>
      </c>
      <c r="O14">
        <f t="shared" si="2"/>
        <v>7.6853502493846298E-3</v>
      </c>
      <c r="P14">
        <f t="shared" si="3"/>
        <v>7.5141405071142255E-3</v>
      </c>
      <c r="Q14">
        <f t="shared" si="4"/>
        <v>9.130882785956659E-3</v>
      </c>
      <c r="R14">
        <f t="shared" si="5"/>
        <v>1.531934885235372E-3</v>
      </c>
    </row>
    <row r="15" spans="1:18" x14ac:dyDescent="0.2">
      <c r="A15" t="s">
        <v>203</v>
      </c>
      <c r="B15">
        <v>1583</v>
      </c>
      <c r="C15">
        <v>694</v>
      </c>
      <c r="D15">
        <v>1241</v>
      </c>
      <c r="F15" t="s">
        <v>190</v>
      </c>
      <c r="G15">
        <f>B17</f>
        <v>1295</v>
      </c>
      <c r="H15">
        <f>C17</f>
        <v>660</v>
      </c>
      <c r="I15">
        <f>D17</f>
        <v>1395</v>
      </c>
      <c r="K15" t="s">
        <v>190</v>
      </c>
      <c r="L15">
        <v>1</v>
      </c>
      <c r="M15">
        <f t="shared" si="1"/>
        <v>1.5151515151515152E-2</v>
      </c>
      <c r="N15">
        <f t="shared" si="2"/>
        <v>1.5006784920904394E-3</v>
      </c>
      <c r="O15">
        <f t="shared" si="2"/>
        <v>1.1546394638274199E-3</v>
      </c>
      <c r="P15">
        <f t="shared" si="3"/>
        <v>1.291391648074947E-3</v>
      </c>
      <c r="Q15">
        <f t="shared" si="4"/>
        <v>1.3155698679976023E-3</v>
      </c>
      <c r="R15">
        <f t="shared" si="5"/>
        <v>1.0062172066585975E-4</v>
      </c>
    </row>
    <row r="16" spans="1:18" x14ac:dyDescent="0.2">
      <c r="A16" t="s">
        <v>204</v>
      </c>
      <c r="B16">
        <v>8939</v>
      </c>
      <c r="C16">
        <v>3699</v>
      </c>
      <c r="D16">
        <v>6876</v>
      </c>
      <c r="F16" t="s">
        <v>191</v>
      </c>
      <c r="G16">
        <f t="shared" ref="G16:I27" si="7">B18</f>
        <v>146</v>
      </c>
      <c r="H16">
        <f t="shared" si="7"/>
        <v>53</v>
      </c>
      <c r="I16">
        <f t="shared" si="7"/>
        <v>133</v>
      </c>
      <c r="K16" t="s">
        <v>191</v>
      </c>
      <c r="L16">
        <v>4</v>
      </c>
      <c r="M16">
        <f t="shared" si="1"/>
        <v>6.0606060606060608E-2</v>
      </c>
      <c r="N16">
        <f t="shared" si="2"/>
        <v>1.6918846320092984E-4</v>
      </c>
      <c r="O16">
        <f t="shared" si="2"/>
        <v>9.2721047852807961E-5</v>
      </c>
      <c r="P16">
        <f t="shared" si="3"/>
        <v>1.2312192773761144E-4</v>
      </c>
      <c r="Q16">
        <f t="shared" si="4"/>
        <v>1.2834381293044976E-4</v>
      </c>
      <c r="R16">
        <f t="shared" si="5"/>
        <v>2.2228116326182737E-5</v>
      </c>
    </row>
    <row r="17" spans="1:18" x14ac:dyDescent="0.2">
      <c r="A17" t="s">
        <v>190</v>
      </c>
      <c r="B17">
        <v>1295</v>
      </c>
      <c r="C17">
        <v>660</v>
      </c>
      <c r="D17">
        <v>1395</v>
      </c>
      <c r="F17" t="s">
        <v>75</v>
      </c>
      <c r="G17">
        <f t="shared" si="7"/>
        <v>5947</v>
      </c>
      <c r="H17">
        <f t="shared" si="7"/>
        <v>3739</v>
      </c>
      <c r="I17">
        <f t="shared" si="7"/>
        <v>8287</v>
      </c>
      <c r="K17" t="s">
        <v>75</v>
      </c>
      <c r="L17">
        <v>1</v>
      </c>
      <c r="M17">
        <f t="shared" si="1"/>
        <v>1.5151515151515152E-2</v>
      </c>
      <c r="N17">
        <f t="shared" si="2"/>
        <v>6.891532812711848E-3</v>
      </c>
      <c r="O17">
        <f t="shared" si="2"/>
        <v>6.5412075079556405E-3</v>
      </c>
      <c r="P17">
        <f t="shared" si="3"/>
        <v>7.671514399711173E-3</v>
      </c>
      <c r="Q17">
        <f t="shared" si="4"/>
        <v>7.0347515734595538E-3</v>
      </c>
      <c r="R17">
        <f t="shared" si="5"/>
        <v>3.3405694497599996E-4</v>
      </c>
    </row>
    <row r="18" spans="1:18" x14ac:dyDescent="0.2">
      <c r="A18" t="s">
        <v>191</v>
      </c>
      <c r="B18">
        <v>146</v>
      </c>
      <c r="C18" s="19">
        <v>53</v>
      </c>
      <c r="D18">
        <v>133</v>
      </c>
      <c r="F18" t="s">
        <v>76</v>
      </c>
      <c r="G18">
        <f t="shared" si="7"/>
        <v>112626</v>
      </c>
      <c r="H18">
        <f t="shared" si="7"/>
        <v>79833</v>
      </c>
      <c r="I18">
        <f t="shared" si="7"/>
        <v>146398</v>
      </c>
      <c r="K18" t="s">
        <v>76</v>
      </c>
      <c r="L18">
        <v>3</v>
      </c>
      <c r="M18">
        <f t="shared" si="1"/>
        <v>4.5454545454545456E-2</v>
      </c>
      <c r="N18">
        <f t="shared" si="2"/>
        <v>0.13051383463334196</v>
      </c>
      <c r="O18">
        <f t="shared" si="2"/>
        <v>0.13966413987232487</v>
      </c>
      <c r="P18">
        <f t="shared" si="3"/>
        <v>0.13552484193181083</v>
      </c>
      <c r="Q18">
        <f t="shared" si="4"/>
        <v>0.13523427214582587</v>
      </c>
      <c r="R18">
        <f t="shared" si="5"/>
        <v>2.6454580316733465E-3</v>
      </c>
    </row>
    <row r="19" spans="1:18" x14ac:dyDescent="0.2">
      <c r="A19" t="s">
        <v>75</v>
      </c>
      <c r="B19">
        <v>5947</v>
      </c>
      <c r="C19" s="19">
        <v>3739</v>
      </c>
      <c r="D19">
        <v>8287</v>
      </c>
      <c r="F19" t="s">
        <v>192</v>
      </c>
      <c r="G19">
        <f t="shared" si="7"/>
        <v>15931</v>
      </c>
      <c r="H19">
        <f t="shared" si="7"/>
        <v>11040</v>
      </c>
      <c r="I19">
        <f t="shared" si="7"/>
        <v>21545</v>
      </c>
      <c r="K19" t="s">
        <v>192</v>
      </c>
      <c r="L19">
        <v>1</v>
      </c>
      <c r="M19">
        <f t="shared" si="1"/>
        <v>1.5151515151515152E-2</v>
      </c>
      <c r="N19">
        <f t="shared" si="2"/>
        <v>1.8461242515438448E-2</v>
      </c>
      <c r="O19">
        <f t="shared" si="2"/>
        <v>1.9313969213113204E-2</v>
      </c>
      <c r="P19">
        <f t="shared" si="3"/>
        <v>1.994482656471307E-2</v>
      </c>
      <c r="Q19">
        <f t="shared" si="4"/>
        <v>1.9240012764421572E-2</v>
      </c>
      <c r="R19">
        <f t="shared" si="5"/>
        <v>4.2986725665908749E-4</v>
      </c>
    </row>
    <row r="20" spans="1:18" x14ac:dyDescent="0.2">
      <c r="A20" t="s">
        <v>76</v>
      </c>
      <c r="B20">
        <v>112626</v>
      </c>
      <c r="C20" s="19">
        <v>79833</v>
      </c>
      <c r="D20">
        <v>146398</v>
      </c>
      <c r="F20" t="s">
        <v>193</v>
      </c>
      <c r="G20">
        <f t="shared" si="7"/>
        <v>1256</v>
      </c>
      <c r="H20">
        <f t="shared" si="7"/>
        <v>617</v>
      </c>
      <c r="I20">
        <f t="shared" si="7"/>
        <v>1013</v>
      </c>
      <c r="K20" t="s">
        <v>193</v>
      </c>
      <c r="L20">
        <v>2</v>
      </c>
      <c r="M20">
        <f t="shared" si="1"/>
        <v>3.0303030303030304E-2</v>
      </c>
      <c r="N20">
        <f t="shared" si="2"/>
        <v>1.4554843135641635E-3</v>
      </c>
      <c r="O20">
        <f t="shared" si="2"/>
        <v>1.0794129533053304E-3</v>
      </c>
      <c r="P20">
        <f t="shared" si="3"/>
        <v>9.3776325412180735E-4</v>
      </c>
      <c r="Q20">
        <f t="shared" si="4"/>
        <v>1.1575535069971003E-3</v>
      </c>
      <c r="R20">
        <f t="shared" si="5"/>
        <v>1.5447570838805175E-4</v>
      </c>
    </row>
    <row r="21" spans="1:18" x14ac:dyDescent="0.2">
      <c r="A21" t="s">
        <v>192</v>
      </c>
      <c r="B21">
        <v>15931</v>
      </c>
      <c r="C21" s="19">
        <v>11040</v>
      </c>
      <c r="D21">
        <v>21545</v>
      </c>
      <c r="F21" t="s">
        <v>194</v>
      </c>
      <c r="G21">
        <f t="shared" si="7"/>
        <v>32</v>
      </c>
      <c r="H21">
        <f t="shared" si="7"/>
        <v>13</v>
      </c>
      <c r="I21">
        <f t="shared" si="7"/>
        <v>35</v>
      </c>
      <c r="K21" t="s">
        <v>194</v>
      </c>
      <c r="L21">
        <v>1</v>
      </c>
      <c r="M21">
        <f t="shared" si="1"/>
        <v>1.5151515151515152E-2</v>
      </c>
      <c r="N21">
        <f t="shared" si="2"/>
        <v>3.7082402893354484E-5</v>
      </c>
      <c r="O21">
        <f t="shared" si="2"/>
        <v>2.2742898529934027E-5</v>
      </c>
      <c r="P21">
        <f t="shared" si="3"/>
        <v>3.240050729937143E-5</v>
      </c>
      <c r="Q21">
        <f t="shared" si="4"/>
        <v>3.0741936240886646E-5</v>
      </c>
      <c r="R21">
        <f t="shared" si="5"/>
        <v>4.2217093621016868E-6</v>
      </c>
    </row>
    <row r="22" spans="1:18" x14ac:dyDescent="0.2">
      <c r="A22" t="s">
        <v>193</v>
      </c>
      <c r="B22">
        <v>1256</v>
      </c>
      <c r="C22" s="19">
        <v>617</v>
      </c>
      <c r="D22">
        <v>1013</v>
      </c>
      <c r="F22" t="s">
        <v>195</v>
      </c>
      <c r="G22">
        <f t="shared" si="7"/>
        <v>41572</v>
      </c>
      <c r="H22">
        <f t="shared" si="7"/>
        <v>29943</v>
      </c>
      <c r="I22">
        <f t="shared" si="7"/>
        <v>51161</v>
      </c>
      <c r="K22" t="s">
        <v>195</v>
      </c>
      <c r="L22">
        <v>5</v>
      </c>
      <c r="M22">
        <f t="shared" si="1"/>
        <v>7.575757575757576E-2</v>
      </c>
      <c r="N22">
        <f t="shared" si="2"/>
        <v>4.8174676658829144E-2</v>
      </c>
      <c r="O22">
        <f t="shared" si="2"/>
        <v>5.2383893129370356E-2</v>
      </c>
      <c r="P22">
        <f t="shared" si="3"/>
        <v>4.7361210112661194E-2</v>
      </c>
      <c r="Q22">
        <f>AVERAGE(N22:P22)</f>
        <v>4.9306593300286895E-2</v>
      </c>
      <c r="R22">
        <f>STDEV(N22:P22)/SQRT(3)</f>
        <v>1.5564663647711133E-3</v>
      </c>
    </row>
    <row r="23" spans="1:18" x14ac:dyDescent="0.2">
      <c r="A23" t="s">
        <v>194</v>
      </c>
      <c r="B23">
        <v>32</v>
      </c>
      <c r="C23" s="19">
        <v>13</v>
      </c>
      <c r="D23">
        <v>35</v>
      </c>
      <c r="F23" t="s">
        <v>77</v>
      </c>
      <c r="G23">
        <f t="shared" si="7"/>
        <v>16534</v>
      </c>
      <c r="H23">
        <f t="shared" si="7"/>
        <v>13529</v>
      </c>
      <c r="I23">
        <f t="shared" si="7"/>
        <v>27127</v>
      </c>
      <c r="K23" t="s">
        <v>77</v>
      </c>
      <c r="L23">
        <v>1</v>
      </c>
      <c r="M23">
        <f t="shared" si="1"/>
        <v>1.5151515151515152E-2</v>
      </c>
      <c r="N23">
        <f t="shared" si="2"/>
        <v>1.9160014044960094E-2</v>
      </c>
      <c r="O23">
        <f t="shared" si="2"/>
        <v>2.3668359554729037E-2</v>
      </c>
      <c r="P23">
        <f t="shared" si="3"/>
        <v>2.5112244614572822E-2</v>
      </c>
      <c r="Q23">
        <f t="shared" ref="Q23:Q43" si="8">AVERAGE(N23:P23)</f>
        <v>2.2646872738087315E-2</v>
      </c>
      <c r="R23">
        <f t="shared" ref="R23:R43" si="9">STDEV(N23:P23)/SQRT(3)</f>
        <v>1.7925622886330143E-3</v>
      </c>
    </row>
    <row r="24" spans="1:18" x14ac:dyDescent="0.2">
      <c r="A24" t="s">
        <v>195</v>
      </c>
      <c r="B24">
        <v>41572</v>
      </c>
      <c r="C24" s="19">
        <v>29943</v>
      </c>
      <c r="D24">
        <v>51161</v>
      </c>
      <c r="F24" t="s">
        <v>78</v>
      </c>
      <c r="G24">
        <f t="shared" si="7"/>
        <v>45694</v>
      </c>
      <c r="H24">
        <f t="shared" si="7"/>
        <v>33322</v>
      </c>
      <c r="I24">
        <f t="shared" si="7"/>
        <v>61418</v>
      </c>
      <c r="K24" t="s">
        <v>78</v>
      </c>
      <c r="L24">
        <v>2</v>
      </c>
      <c r="M24">
        <f t="shared" si="1"/>
        <v>3.0303030303030304E-2</v>
      </c>
      <c r="N24">
        <f t="shared" si="2"/>
        <v>5.2951353681529374E-2</v>
      </c>
      <c r="O24">
        <f t="shared" si="2"/>
        <v>5.8295297293420131E-2</v>
      </c>
      <c r="P24">
        <f t="shared" si="3"/>
        <v>5.6856410208936989E-2</v>
      </c>
      <c r="Q24">
        <f t="shared" si="8"/>
        <v>5.6034353727962172E-2</v>
      </c>
      <c r="R24">
        <f t="shared" si="9"/>
        <v>1.5964821718601121E-3</v>
      </c>
    </row>
    <row r="25" spans="1:18" x14ac:dyDescent="0.2">
      <c r="A25" t="s">
        <v>77</v>
      </c>
      <c r="B25">
        <v>16534</v>
      </c>
      <c r="C25" s="19">
        <v>13529</v>
      </c>
      <c r="D25">
        <v>27127</v>
      </c>
      <c r="F25" t="s">
        <v>79</v>
      </c>
      <c r="G25">
        <f t="shared" si="7"/>
        <v>2446</v>
      </c>
      <c r="H25">
        <f t="shared" si="7"/>
        <v>1342</v>
      </c>
      <c r="I25">
        <f t="shared" si="7"/>
        <v>2331</v>
      </c>
      <c r="K25" t="s">
        <v>79</v>
      </c>
      <c r="L25">
        <v>1</v>
      </c>
      <c r="M25">
        <f t="shared" si="1"/>
        <v>1.5151515151515152E-2</v>
      </c>
      <c r="N25">
        <f t="shared" si="2"/>
        <v>2.8344861711607837E-3</v>
      </c>
      <c r="O25">
        <f t="shared" si="2"/>
        <v>2.3477669097824202E-3</v>
      </c>
      <c r="P25">
        <f t="shared" si="3"/>
        <v>2.157873786138137E-3</v>
      </c>
      <c r="Q25">
        <f t="shared" si="8"/>
        <v>2.4467089556937803E-3</v>
      </c>
      <c r="R25">
        <f t="shared" si="9"/>
        <v>2.014888137741587E-4</v>
      </c>
    </row>
    <row r="26" spans="1:18" x14ac:dyDescent="0.2">
      <c r="A26" t="s">
        <v>78</v>
      </c>
      <c r="B26">
        <v>45694</v>
      </c>
      <c r="C26" s="19">
        <v>33322</v>
      </c>
      <c r="D26">
        <v>61418</v>
      </c>
      <c r="F26" t="s">
        <v>196</v>
      </c>
      <c r="G26">
        <f t="shared" si="7"/>
        <v>1264</v>
      </c>
      <c r="H26">
        <f t="shared" si="7"/>
        <v>813</v>
      </c>
      <c r="I26">
        <f t="shared" si="7"/>
        <v>1707</v>
      </c>
      <c r="K26" t="s">
        <v>196</v>
      </c>
      <c r="L26">
        <v>1</v>
      </c>
      <c r="M26">
        <f t="shared" si="1"/>
        <v>1.5151515151515152E-2</v>
      </c>
      <c r="N26">
        <f t="shared" si="2"/>
        <v>1.4647549142875022E-3</v>
      </c>
      <c r="O26">
        <f t="shared" si="2"/>
        <v>1.4223058849874126E-3</v>
      </c>
      <c r="P26">
        <f t="shared" si="3"/>
        <v>1.5802190274293438E-3</v>
      </c>
      <c r="Q26">
        <f t="shared" si="8"/>
        <v>1.4890932755680861E-3</v>
      </c>
      <c r="R26">
        <f t="shared" si="9"/>
        <v>4.7181942207231481E-5</v>
      </c>
    </row>
    <row r="27" spans="1:18" x14ac:dyDescent="0.2">
      <c r="A27" t="s">
        <v>79</v>
      </c>
      <c r="B27">
        <v>2446</v>
      </c>
      <c r="C27" s="19">
        <v>1342</v>
      </c>
      <c r="D27">
        <v>2331</v>
      </c>
      <c r="F27" t="s">
        <v>197</v>
      </c>
      <c r="G27">
        <f t="shared" si="7"/>
        <v>7085</v>
      </c>
      <c r="H27">
        <f t="shared" si="7"/>
        <v>4348</v>
      </c>
      <c r="I27">
        <f t="shared" si="7"/>
        <v>8507</v>
      </c>
      <c r="K27" t="s">
        <v>197</v>
      </c>
      <c r="L27">
        <v>1</v>
      </c>
      <c r="M27">
        <f t="shared" si="1"/>
        <v>1.5151515151515152E-2</v>
      </c>
      <c r="N27">
        <f t="shared" si="2"/>
        <v>8.2102757656067667E-3</v>
      </c>
      <c r="O27">
        <f t="shared" si="2"/>
        <v>7.6066248313963964E-3</v>
      </c>
      <c r="P27">
        <f t="shared" si="3"/>
        <v>7.8751747313072218E-3</v>
      </c>
      <c r="Q27">
        <f t="shared" si="8"/>
        <v>7.897358442770128E-3</v>
      </c>
      <c r="R27">
        <f t="shared" si="9"/>
        <v>1.7461166473440939E-4</v>
      </c>
    </row>
    <row r="28" spans="1:18" x14ac:dyDescent="0.2">
      <c r="A28" t="s">
        <v>196</v>
      </c>
      <c r="B28">
        <v>1264</v>
      </c>
      <c r="C28" s="19">
        <v>813</v>
      </c>
      <c r="D28">
        <v>1707</v>
      </c>
      <c r="F28" t="s">
        <v>198</v>
      </c>
      <c r="G28" s="1">
        <f t="shared" ref="G28:G43" si="10">B30</f>
        <v>68030</v>
      </c>
      <c r="H28" s="1">
        <f t="shared" ref="H28:H32" si="11">C30</f>
        <v>47522</v>
      </c>
      <c r="I28" s="1">
        <f t="shared" ref="I28:I43" si="12">D30</f>
        <v>96978</v>
      </c>
      <c r="K28" t="s">
        <v>198</v>
      </c>
      <c r="L28">
        <v>2</v>
      </c>
      <c r="M28">
        <f t="shared" si="1"/>
        <v>3.0303030303030304E-2</v>
      </c>
      <c r="N28">
        <f t="shared" si="2"/>
        <v>7.8834870901090801E-2</v>
      </c>
      <c r="O28">
        <f t="shared" si="2"/>
        <v>8.313754030304038E-2</v>
      </c>
      <c r="P28">
        <f t="shared" si="3"/>
        <v>8.9775325625098365E-2</v>
      </c>
      <c r="Q28">
        <f t="shared" si="8"/>
        <v>8.3915912276409863E-2</v>
      </c>
      <c r="R28">
        <f t="shared" si="9"/>
        <v>3.1821263639643105E-3</v>
      </c>
    </row>
    <row r="29" spans="1:18" x14ac:dyDescent="0.2">
      <c r="A29" t="s">
        <v>197</v>
      </c>
      <c r="B29">
        <v>7085</v>
      </c>
      <c r="C29" s="19">
        <v>4348</v>
      </c>
      <c r="D29">
        <v>8507</v>
      </c>
      <c r="F29" t="s">
        <v>205</v>
      </c>
      <c r="G29">
        <f t="shared" si="10"/>
        <v>4498</v>
      </c>
      <c r="H29">
        <f t="shared" si="11"/>
        <v>2071</v>
      </c>
      <c r="I29">
        <f t="shared" si="12"/>
        <v>4285</v>
      </c>
      <c r="K29" t="s">
        <v>205</v>
      </c>
      <c r="L29">
        <v>1</v>
      </c>
      <c r="M29">
        <f t="shared" si="1"/>
        <v>1.5151515151515152E-2</v>
      </c>
      <c r="N29">
        <f t="shared" si="2"/>
        <v>5.21239525669714E-3</v>
      </c>
      <c r="O29">
        <f t="shared" si="2"/>
        <v>3.6231186811917977E-3</v>
      </c>
      <c r="P29">
        <f t="shared" si="3"/>
        <v>3.9667478222230454E-3</v>
      </c>
      <c r="Q29">
        <f t="shared" si="8"/>
        <v>4.2674205867039945E-3</v>
      </c>
      <c r="R29">
        <f t="shared" si="9"/>
        <v>4.8278811495933329E-4</v>
      </c>
    </row>
    <row r="30" spans="1:18" x14ac:dyDescent="0.2">
      <c r="A30" t="s">
        <v>198</v>
      </c>
      <c r="B30">
        <v>68030</v>
      </c>
      <c r="C30" s="19">
        <v>47522</v>
      </c>
      <c r="D30">
        <v>96978</v>
      </c>
      <c r="F30" t="s">
        <v>80</v>
      </c>
      <c r="G30">
        <f t="shared" si="10"/>
        <v>63</v>
      </c>
      <c r="H30">
        <f t="shared" si="11"/>
        <v>20</v>
      </c>
      <c r="I30">
        <f t="shared" si="12"/>
        <v>49</v>
      </c>
      <c r="K30" t="s">
        <v>80</v>
      </c>
      <c r="L30">
        <v>1</v>
      </c>
      <c r="M30">
        <f t="shared" si="1"/>
        <v>1.5151515151515152E-2</v>
      </c>
      <c r="N30">
        <f t="shared" si="2"/>
        <v>7.3005980696291641E-5</v>
      </c>
      <c r="O30">
        <f t="shared" si="2"/>
        <v>3.4989074661436965E-5</v>
      </c>
      <c r="P30">
        <f t="shared" si="3"/>
        <v>4.5360710219120005E-5</v>
      </c>
      <c r="Q30">
        <f t="shared" si="8"/>
        <v>5.1118588525616195E-5</v>
      </c>
      <c r="R30">
        <f t="shared" si="9"/>
        <v>1.1345867941825887E-5</v>
      </c>
    </row>
    <row r="31" spans="1:18" x14ac:dyDescent="0.2">
      <c r="A31" t="s">
        <v>205</v>
      </c>
      <c r="B31">
        <v>4498</v>
      </c>
      <c r="C31" s="19">
        <v>2071</v>
      </c>
      <c r="D31">
        <v>4285</v>
      </c>
      <c r="F31" t="s">
        <v>81</v>
      </c>
      <c r="G31">
        <f t="shared" si="10"/>
        <v>4534</v>
      </c>
      <c r="H31">
        <f t="shared" si="11"/>
        <v>2541</v>
      </c>
      <c r="I31">
        <f t="shared" si="12"/>
        <v>5514</v>
      </c>
      <c r="K31" t="s">
        <v>81</v>
      </c>
      <c r="L31">
        <v>1</v>
      </c>
      <c r="M31">
        <f t="shared" si="1"/>
        <v>1.5151515151515152E-2</v>
      </c>
      <c r="N31">
        <f t="shared" si="2"/>
        <v>5.2541129599521638E-3</v>
      </c>
      <c r="O31">
        <f t="shared" si="2"/>
        <v>4.4453619357355664E-3</v>
      </c>
      <c r="P31">
        <f t="shared" si="3"/>
        <v>5.1044684928209733E-3</v>
      </c>
      <c r="Q31">
        <f t="shared" si="8"/>
        <v>4.9346477961695681E-3</v>
      </c>
      <c r="R31">
        <f t="shared" si="9"/>
        <v>2.4842762631614691E-4</v>
      </c>
    </row>
    <row r="32" spans="1:18" x14ac:dyDescent="0.2">
      <c r="A32" t="s">
        <v>80</v>
      </c>
      <c r="B32">
        <v>63</v>
      </c>
      <c r="C32" s="19">
        <v>20</v>
      </c>
      <c r="D32">
        <v>49</v>
      </c>
      <c r="F32" t="s">
        <v>199</v>
      </c>
      <c r="G32">
        <f t="shared" si="10"/>
        <v>2460</v>
      </c>
      <c r="H32">
        <f t="shared" si="11"/>
        <v>1397</v>
      </c>
      <c r="I32">
        <f t="shared" si="12"/>
        <v>3095</v>
      </c>
      <c r="K32" t="s">
        <v>199</v>
      </c>
      <c r="L32">
        <v>2</v>
      </c>
      <c r="M32">
        <f t="shared" si="1"/>
        <v>3.0303030303030304E-2</v>
      </c>
      <c r="N32">
        <f t="shared" si="2"/>
        <v>2.8507097224266262E-3</v>
      </c>
      <c r="O32">
        <f t="shared" si="2"/>
        <v>2.443986865101372E-3</v>
      </c>
      <c r="P32">
        <f t="shared" si="3"/>
        <v>2.8651305740444166E-3</v>
      </c>
      <c r="Q32">
        <f t="shared" si="8"/>
        <v>2.719942387190805E-3</v>
      </c>
      <c r="R32">
        <f t="shared" si="9"/>
        <v>1.3804054702524208E-4</v>
      </c>
    </row>
    <row r="33" spans="1:18" x14ac:dyDescent="0.2">
      <c r="A33" t="s">
        <v>81</v>
      </c>
      <c r="B33">
        <v>4534</v>
      </c>
      <c r="C33" s="19">
        <v>2541</v>
      </c>
      <c r="D33">
        <v>5514</v>
      </c>
      <c r="F33" s="5" t="s">
        <v>82</v>
      </c>
      <c r="G33" s="5">
        <f t="shared" si="10"/>
        <v>3</v>
      </c>
      <c r="H33" s="5">
        <v>0</v>
      </c>
      <c r="I33" s="5">
        <f t="shared" si="12"/>
        <v>2</v>
      </c>
      <c r="K33" s="5" t="s">
        <v>82</v>
      </c>
      <c r="L33" s="5">
        <v>0</v>
      </c>
      <c r="M33" s="5">
        <f t="shared" si="1"/>
        <v>0</v>
      </c>
      <c r="N33" s="5">
        <f t="shared" si="2"/>
        <v>3.4764752712519828E-6</v>
      </c>
      <c r="O33" s="5">
        <f t="shared" si="2"/>
        <v>0</v>
      </c>
      <c r="P33" s="5">
        <f t="shared" si="3"/>
        <v>1.8514575599640818E-6</v>
      </c>
      <c r="Q33" s="5">
        <f t="shared" si="8"/>
        <v>1.7759776104053549E-6</v>
      </c>
      <c r="R33" s="5">
        <f t="shared" si="9"/>
        <v>1.0042813342544471E-6</v>
      </c>
    </row>
    <row r="34" spans="1:18" x14ac:dyDescent="0.2">
      <c r="A34" t="s">
        <v>199</v>
      </c>
      <c r="B34">
        <v>2460</v>
      </c>
      <c r="C34">
        <v>1397</v>
      </c>
      <c r="D34">
        <v>3095</v>
      </c>
      <c r="F34" t="s">
        <v>200</v>
      </c>
      <c r="G34">
        <f t="shared" si="10"/>
        <v>9489</v>
      </c>
      <c r="H34">
        <f t="shared" ref="H34:H43" si="13">C36</f>
        <v>7006</v>
      </c>
      <c r="I34">
        <f t="shared" si="12"/>
        <v>14655</v>
      </c>
      <c r="K34" t="s">
        <v>200</v>
      </c>
      <c r="L34">
        <v>1</v>
      </c>
      <c r="M34">
        <f t="shared" si="1"/>
        <v>1.5151515151515152E-2</v>
      </c>
      <c r="N34">
        <f t="shared" si="2"/>
        <v>1.0996091282970022E-2</v>
      </c>
      <c r="O34">
        <f t="shared" si="2"/>
        <v>1.2256672853901369E-2</v>
      </c>
      <c r="P34">
        <f t="shared" si="3"/>
        <v>1.3566555270636809E-2</v>
      </c>
      <c r="Q34">
        <f t="shared" si="8"/>
        <v>1.2273106469169398E-2</v>
      </c>
      <c r="R34">
        <f t="shared" si="9"/>
        <v>7.4207453034405373E-4</v>
      </c>
    </row>
    <row r="35" spans="1:18" x14ac:dyDescent="0.2">
      <c r="A35" s="5" t="s">
        <v>82</v>
      </c>
      <c r="B35" s="5">
        <v>3</v>
      </c>
      <c r="C35" s="5">
        <v>0</v>
      </c>
      <c r="D35" s="5">
        <v>2</v>
      </c>
      <c r="F35" t="s">
        <v>83</v>
      </c>
      <c r="G35">
        <f t="shared" si="10"/>
        <v>6749</v>
      </c>
      <c r="H35">
        <f t="shared" si="13"/>
        <v>4131</v>
      </c>
      <c r="I35">
        <f t="shared" si="12"/>
        <v>9350</v>
      </c>
      <c r="K35" t="s">
        <v>83</v>
      </c>
      <c r="L35">
        <v>1</v>
      </c>
      <c r="M35">
        <f t="shared" si="1"/>
        <v>1.5151515151515152E-2</v>
      </c>
      <c r="N35">
        <f t="shared" si="2"/>
        <v>7.820910535226544E-3</v>
      </c>
      <c r="O35">
        <f t="shared" si="2"/>
        <v>7.2269933713198058E-3</v>
      </c>
      <c r="P35">
        <f t="shared" si="3"/>
        <v>8.6555640928320816E-3</v>
      </c>
      <c r="Q35">
        <f t="shared" si="8"/>
        <v>7.901155999792811E-3</v>
      </c>
      <c r="R35">
        <f t="shared" si="9"/>
        <v>4.143400686747212E-4</v>
      </c>
    </row>
    <row r="36" spans="1:18" x14ac:dyDescent="0.2">
      <c r="A36" t="s">
        <v>200</v>
      </c>
      <c r="B36">
        <v>9489</v>
      </c>
      <c r="C36">
        <v>7006</v>
      </c>
      <c r="D36">
        <v>14655</v>
      </c>
      <c r="F36" s="6" t="s">
        <v>201</v>
      </c>
      <c r="G36" s="6">
        <f t="shared" si="10"/>
        <v>8592</v>
      </c>
      <c r="H36" s="6">
        <f t="shared" si="13"/>
        <v>6787</v>
      </c>
      <c r="I36" s="6">
        <f t="shared" si="12"/>
        <v>14694</v>
      </c>
      <c r="K36" s="6" t="s">
        <v>201</v>
      </c>
      <c r="L36" s="6">
        <v>2</v>
      </c>
      <c r="M36" s="6">
        <f t="shared" si="1"/>
        <v>3.0303030303030304E-2</v>
      </c>
      <c r="N36" s="6">
        <f t="shared" si="2"/>
        <v>9.9566251768656803E-3</v>
      </c>
      <c r="O36" s="6">
        <f t="shared" si="2"/>
        <v>1.1873542486358635E-2</v>
      </c>
      <c r="P36" s="6">
        <f t="shared" si="3"/>
        <v>1.3602658693056109E-2</v>
      </c>
      <c r="Q36" s="6">
        <f t="shared" si="8"/>
        <v>1.181094211876014E-2</v>
      </c>
      <c r="R36" s="6">
        <f t="shared" si="9"/>
        <v>1.0529845210659693E-3</v>
      </c>
    </row>
    <row r="37" spans="1:18" x14ac:dyDescent="0.2">
      <c r="A37" t="s">
        <v>83</v>
      </c>
      <c r="B37">
        <v>6749</v>
      </c>
      <c r="C37">
        <v>4131</v>
      </c>
      <c r="D37">
        <v>9350</v>
      </c>
      <c r="F37" t="s">
        <v>206</v>
      </c>
      <c r="G37">
        <f t="shared" si="10"/>
        <v>361</v>
      </c>
      <c r="H37">
        <f t="shared" si="13"/>
        <v>198</v>
      </c>
      <c r="I37">
        <f t="shared" si="12"/>
        <v>402</v>
      </c>
      <c r="K37" t="s">
        <v>206</v>
      </c>
      <c r="L37">
        <v>1</v>
      </c>
      <c r="M37">
        <f t="shared" si="1"/>
        <v>1.5151515151515152E-2</v>
      </c>
      <c r="N37">
        <f t="shared" si="2"/>
        <v>4.1833585764065531E-4</v>
      </c>
      <c r="O37">
        <f t="shared" si="2"/>
        <v>3.4639183914822599E-4</v>
      </c>
      <c r="P37">
        <f t="shared" si="3"/>
        <v>3.721429695527804E-4</v>
      </c>
      <c r="Q37">
        <f t="shared" si="8"/>
        <v>3.7895688878055394E-4</v>
      </c>
      <c r="R37">
        <f t="shared" si="9"/>
        <v>2.104604135890104E-5</v>
      </c>
    </row>
    <row r="38" spans="1:18" x14ac:dyDescent="0.2">
      <c r="A38" s="6" t="s">
        <v>201</v>
      </c>
      <c r="B38" s="6">
        <v>8592</v>
      </c>
      <c r="C38" s="6">
        <v>6787</v>
      </c>
      <c r="D38" s="6">
        <v>14694</v>
      </c>
      <c r="F38" t="s">
        <v>207</v>
      </c>
      <c r="G38">
        <f t="shared" si="10"/>
        <v>3545</v>
      </c>
      <c r="H38">
        <f t="shared" si="13"/>
        <v>1077</v>
      </c>
      <c r="I38">
        <f t="shared" si="12"/>
        <v>2228</v>
      </c>
      <c r="K38" t="s">
        <v>207</v>
      </c>
      <c r="L38">
        <v>1</v>
      </c>
      <c r="M38">
        <f t="shared" si="1"/>
        <v>1.5151515151515152E-2</v>
      </c>
      <c r="N38">
        <f t="shared" si="2"/>
        <v>4.1080349455294264E-3</v>
      </c>
      <c r="O38">
        <f t="shared" si="2"/>
        <v>1.8841616705183807E-3</v>
      </c>
      <c r="P38">
        <f t="shared" si="3"/>
        <v>2.0625237217999871E-3</v>
      </c>
      <c r="Q38">
        <f t="shared" si="8"/>
        <v>2.684906779282598E-3</v>
      </c>
      <c r="R38">
        <f t="shared" si="9"/>
        <v>7.1342450862212016E-4</v>
      </c>
    </row>
    <row r="39" spans="1:18" x14ac:dyDescent="0.2">
      <c r="A39" t="s">
        <v>206</v>
      </c>
      <c r="B39">
        <v>361</v>
      </c>
      <c r="C39">
        <v>198</v>
      </c>
      <c r="D39">
        <v>402</v>
      </c>
      <c r="F39" t="s">
        <v>208</v>
      </c>
      <c r="G39">
        <f t="shared" si="10"/>
        <v>17292</v>
      </c>
      <c r="H39">
        <f t="shared" si="13"/>
        <v>8946</v>
      </c>
      <c r="I39">
        <f t="shared" si="12"/>
        <v>16668</v>
      </c>
      <c r="K39" t="s">
        <v>208</v>
      </c>
      <c r="L39">
        <v>1</v>
      </c>
      <c r="M39">
        <f t="shared" si="1"/>
        <v>1.5151515151515152E-2</v>
      </c>
      <c r="N39">
        <f t="shared" si="2"/>
        <v>2.0038403463496429E-2</v>
      </c>
      <c r="O39">
        <f t="shared" si="2"/>
        <v>1.5650613096060754E-2</v>
      </c>
      <c r="P39">
        <f t="shared" si="3"/>
        <v>1.5430047304740657E-2</v>
      </c>
      <c r="Q39">
        <f t="shared" si="8"/>
        <v>1.7039687954765948E-2</v>
      </c>
      <c r="R39">
        <f t="shared" si="9"/>
        <v>1.500709092818092E-3</v>
      </c>
    </row>
    <row r="40" spans="1:18" x14ac:dyDescent="0.2">
      <c r="A40" t="s">
        <v>207</v>
      </c>
      <c r="B40">
        <v>3545</v>
      </c>
      <c r="C40">
        <v>1077</v>
      </c>
      <c r="D40">
        <v>2228</v>
      </c>
      <c r="F40" t="s">
        <v>84</v>
      </c>
      <c r="G40">
        <f t="shared" si="10"/>
        <v>35624</v>
      </c>
      <c r="H40">
        <f t="shared" si="13"/>
        <v>24275</v>
      </c>
      <c r="I40">
        <f t="shared" si="12"/>
        <v>45345</v>
      </c>
      <c r="K40" t="s">
        <v>84</v>
      </c>
      <c r="L40">
        <v>1</v>
      </c>
      <c r="M40">
        <f t="shared" si="1"/>
        <v>1.5151515151515152E-2</v>
      </c>
      <c r="N40">
        <f t="shared" si="2"/>
        <v>4.1281985021026882E-2</v>
      </c>
      <c r="O40">
        <f t="shared" si="2"/>
        <v>4.246798937031912E-2</v>
      </c>
      <c r="P40">
        <f t="shared" si="3"/>
        <v>4.1977171528285645E-2</v>
      </c>
      <c r="Q40">
        <f t="shared" si="8"/>
        <v>4.1909048639877211E-2</v>
      </c>
      <c r="R40">
        <f t="shared" si="9"/>
        <v>3.440601328638435E-4</v>
      </c>
    </row>
    <row r="41" spans="1:18" x14ac:dyDescent="0.2">
      <c r="A41" t="s">
        <v>208</v>
      </c>
      <c r="B41">
        <v>17292</v>
      </c>
      <c r="C41">
        <v>8946</v>
      </c>
      <c r="D41">
        <v>16668</v>
      </c>
      <c r="F41" t="s">
        <v>209</v>
      </c>
      <c r="G41">
        <f t="shared" si="10"/>
        <v>12400</v>
      </c>
      <c r="H41">
        <f t="shared" si="13"/>
        <v>8271</v>
      </c>
      <c r="I41">
        <f t="shared" si="12"/>
        <v>15391</v>
      </c>
      <c r="K41" t="s">
        <v>209</v>
      </c>
      <c r="L41">
        <v>1</v>
      </c>
      <c r="M41">
        <f t="shared" si="1"/>
        <v>1.5151515151515152E-2</v>
      </c>
      <c r="N41">
        <f t="shared" si="2"/>
        <v>1.4369431121174864E-2</v>
      </c>
      <c r="O41">
        <f t="shared" si="2"/>
        <v>1.4469731826237257E-2</v>
      </c>
      <c r="P41">
        <f t="shared" si="3"/>
        <v>1.4247891652703591E-2</v>
      </c>
      <c r="Q41">
        <f t="shared" si="8"/>
        <v>1.4362351533371905E-2</v>
      </c>
      <c r="R41">
        <f t="shared" si="9"/>
        <v>6.4137498316654568E-5</v>
      </c>
    </row>
    <row r="42" spans="1:18" x14ac:dyDescent="0.2">
      <c r="A42" t="s">
        <v>84</v>
      </c>
      <c r="B42">
        <v>35624</v>
      </c>
      <c r="C42">
        <v>24275</v>
      </c>
      <c r="D42">
        <v>45345</v>
      </c>
      <c r="F42" t="s">
        <v>85</v>
      </c>
      <c r="G42">
        <f t="shared" si="10"/>
        <v>25905</v>
      </c>
      <c r="H42">
        <f t="shared" si="13"/>
        <v>15509</v>
      </c>
      <c r="I42">
        <f t="shared" si="12"/>
        <v>31636</v>
      </c>
      <c r="K42" t="s">
        <v>85</v>
      </c>
      <c r="L42">
        <v>1</v>
      </c>
      <c r="M42">
        <f t="shared" si="1"/>
        <v>1.5151515151515152E-2</v>
      </c>
      <c r="N42">
        <f t="shared" si="2"/>
        <v>3.0019363967260872E-2</v>
      </c>
      <c r="O42">
        <f t="shared" si="2"/>
        <v>2.7132277946211297E-2</v>
      </c>
      <c r="P42">
        <f t="shared" si="3"/>
        <v>2.9286355683511844E-2</v>
      </c>
      <c r="Q42">
        <f t="shared" si="8"/>
        <v>2.8812665865661335E-2</v>
      </c>
      <c r="R42">
        <f t="shared" si="9"/>
        <v>8.6643002331144301E-4</v>
      </c>
    </row>
    <row r="43" spans="1:18" x14ac:dyDescent="0.2">
      <c r="A43" t="s">
        <v>209</v>
      </c>
      <c r="B43">
        <v>12400</v>
      </c>
      <c r="C43">
        <v>8271</v>
      </c>
      <c r="D43">
        <v>15391</v>
      </c>
      <c r="F43" t="s">
        <v>202</v>
      </c>
      <c r="G43">
        <f t="shared" si="10"/>
        <v>55375</v>
      </c>
      <c r="H43">
        <f t="shared" si="13"/>
        <v>33161</v>
      </c>
      <c r="I43">
        <f t="shared" si="12"/>
        <v>64357</v>
      </c>
      <c r="K43" t="s">
        <v>202</v>
      </c>
      <c r="L43">
        <v>3</v>
      </c>
      <c r="M43">
        <f t="shared" si="1"/>
        <v>4.5454545454545456E-2</v>
      </c>
      <c r="N43">
        <f t="shared" si="2"/>
        <v>6.4169939381859525E-2</v>
      </c>
      <c r="O43">
        <f t="shared" si="2"/>
        <v>5.8013635242395563E-2</v>
      </c>
      <c r="P43">
        <f t="shared" si="3"/>
        <v>5.9577127093304205E-2</v>
      </c>
      <c r="Q43">
        <f t="shared" si="8"/>
        <v>6.058690057251976E-2</v>
      </c>
      <c r="R43">
        <f t="shared" si="9"/>
        <v>1.8474984911036332E-3</v>
      </c>
    </row>
    <row r="44" spans="1:18" x14ac:dyDescent="0.2">
      <c r="A44" t="s">
        <v>85</v>
      </c>
      <c r="B44">
        <v>25905</v>
      </c>
      <c r="C44">
        <v>15509</v>
      </c>
      <c r="D44">
        <v>31636</v>
      </c>
      <c r="G44">
        <f>SUM(G5:G43)</f>
        <v>862943</v>
      </c>
      <c r="H44">
        <f>SUM(H5:H43)</f>
        <v>571607</v>
      </c>
      <c r="I44">
        <f>SUM(I5:I43)</f>
        <v>1080230</v>
      </c>
      <c r="L44">
        <f t="shared" ref="L44:Q44" si="14">SUM(L5:L43)</f>
        <v>66</v>
      </c>
      <c r="M44">
        <f t="shared" si="14"/>
        <v>0.99999999999999967</v>
      </c>
      <c r="N44">
        <f t="shared" si="14"/>
        <v>0.99999999999999978</v>
      </c>
      <c r="O44">
        <f t="shared" si="14"/>
        <v>1</v>
      </c>
      <c r="P44">
        <f t="shared" si="14"/>
        <v>0.99999999999999989</v>
      </c>
      <c r="Q44">
        <f t="shared" si="14"/>
        <v>0.99999999999999989</v>
      </c>
    </row>
    <row r="45" spans="1:18" x14ac:dyDescent="0.2">
      <c r="A45" t="s">
        <v>202</v>
      </c>
      <c r="B45">
        <v>55375</v>
      </c>
      <c r="C45">
        <v>33161</v>
      </c>
      <c r="D45">
        <v>64357</v>
      </c>
    </row>
    <row r="46" spans="1:18" x14ac:dyDescent="0.2">
      <c r="A46" t="s">
        <v>86</v>
      </c>
      <c r="B46">
        <v>124372</v>
      </c>
      <c r="C46">
        <v>65388</v>
      </c>
      <c r="D46">
        <v>143464</v>
      </c>
    </row>
    <row r="47" spans="1:18" x14ac:dyDescent="0.2">
      <c r="A47" s="3" t="s">
        <v>87</v>
      </c>
      <c r="B47" s="3">
        <f>SUM(B5:B45)</f>
        <v>862943</v>
      </c>
      <c r="C47" s="3">
        <f>SUM(C5:C46)</f>
        <v>636995</v>
      </c>
      <c r="D47" s="3">
        <f>SUM(D5:D45)</f>
        <v>1080230</v>
      </c>
    </row>
    <row r="48" spans="1:18" x14ac:dyDescent="0.2">
      <c r="A48" t="s">
        <v>88</v>
      </c>
      <c r="B48">
        <f>SUM(B5:B46)</f>
        <v>987315</v>
      </c>
      <c r="C48">
        <f>SUM(C5:C46)</f>
        <v>636995</v>
      </c>
      <c r="D48">
        <f>SUM(D5:D46)</f>
        <v>1223694</v>
      </c>
    </row>
    <row r="49" spans="1:4" x14ac:dyDescent="0.2">
      <c r="A49" t="s">
        <v>89</v>
      </c>
      <c r="B49">
        <f>B47/B48</f>
        <v>0.87403007145642475</v>
      </c>
      <c r="C49">
        <f>C47/C48</f>
        <v>1</v>
      </c>
      <c r="D49">
        <f>D47/D48</f>
        <v>0.88276154005821716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9"/>
  <sheetViews>
    <sheetView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1" width="15" customWidth="1"/>
  </cols>
  <sheetData>
    <row r="1" spans="1:18" x14ac:dyDescent="0.2">
      <c r="A1" t="s">
        <v>176</v>
      </c>
    </row>
    <row r="2" spans="1:18" x14ac:dyDescent="0.2">
      <c r="A2" t="s">
        <v>215</v>
      </c>
    </row>
    <row r="3" spans="1:18" x14ac:dyDescent="0.2">
      <c r="B3" s="2" t="s">
        <v>60</v>
      </c>
      <c r="F3" s="2"/>
      <c r="G3" s="2" t="s">
        <v>60</v>
      </c>
      <c r="M3" s="2" t="s">
        <v>61</v>
      </c>
      <c r="N3" s="2"/>
    </row>
    <row r="4" spans="1:18" x14ac:dyDescent="0.2">
      <c r="A4" s="2" t="s">
        <v>62</v>
      </c>
      <c r="B4" t="s">
        <v>102</v>
      </c>
      <c r="C4" t="s">
        <v>103</v>
      </c>
      <c r="D4" t="s">
        <v>104</v>
      </c>
      <c r="F4" s="2" t="s">
        <v>63</v>
      </c>
      <c r="G4" t="s">
        <v>102</v>
      </c>
      <c r="H4" t="s">
        <v>103</v>
      </c>
      <c r="I4" t="s">
        <v>104</v>
      </c>
      <c r="K4" s="2" t="s">
        <v>63</v>
      </c>
      <c r="L4" s="2" t="s">
        <v>64</v>
      </c>
      <c r="M4" t="s">
        <v>65</v>
      </c>
      <c r="N4" t="s">
        <v>102</v>
      </c>
      <c r="O4" t="s">
        <v>103</v>
      </c>
      <c r="P4" t="s">
        <v>104</v>
      </c>
      <c r="Q4" s="2" t="s">
        <v>66</v>
      </c>
      <c r="R4" s="2" t="s">
        <v>67</v>
      </c>
    </row>
    <row r="5" spans="1:18" x14ac:dyDescent="0.2">
      <c r="A5" t="s">
        <v>71</v>
      </c>
      <c r="B5">
        <v>78348</v>
      </c>
      <c r="C5">
        <v>38782</v>
      </c>
      <c r="D5">
        <v>92951</v>
      </c>
      <c r="F5" t="s">
        <v>71</v>
      </c>
      <c r="G5">
        <f t="shared" ref="G5:I10" si="0">B5</f>
        <v>78348</v>
      </c>
      <c r="H5">
        <f t="shared" si="0"/>
        <v>38782</v>
      </c>
      <c r="I5">
        <f t="shared" si="0"/>
        <v>92951</v>
      </c>
      <c r="K5" t="s">
        <v>71</v>
      </c>
      <c r="L5">
        <v>2</v>
      </c>
      <c r="M5">
        <f t="shared" ref="M5:M43" si="1">L5/L$44</f>
        <v>3.0303030303030304E-2</v>
      </c>
      <c r="N5">
        <f t="shared" ref="N5:P43" si="2">G5/G$44</f>
        <v>6.978055303947267E-2</v>
      </c>
      <c r="O5">
        <f t="shared" si="2"/>
        <v>6.5039695982773246E-2</v>
      </c>
      <c r="P5">
        <f t="shared" si="2"/>
        <v>6.7333986744873217E-2</v>
      </c>
      <c r="Q5">
        <f t="shared" ref="Q5:Q21" si="3">AVERAGE(N5:P5)</f>
        <v>6.7384745255706383E-2</v>
      </c>
      <c r="R5">
        <f t="shared" ref="R5:R21" si="4">STDEV(N5:P5)/SQRT(3)</f>
        <v>1.3688028501614932E-3</v>
      </c>
    </row>
    <row r="6" spans="1:18" x14ac:dyDescent="0.2">
      <c r="A6" t="s">
        <v>184</v>
      </c>
      <c r="B6">
        <v>142834</v>
      </c>
      <c r="C6">
        <v>68142</v>
      </c>
      <c r="D6">
        <v>162875</v>
      </c>
      <c r="F6" t="s">
        <v>184</v>
      </c>
      <c r="G6">
        <f t="shared" si="0"/>
        <v>142834</v>
      </c>
      <c r="H6">
        <f t="shared" si="0"/>
        <v>68142</v>
      </c>
      <c r="I6">
        <f t="shared" si="0"/>
        <v>162875</v>
      </c>
      <c r="K6" t="s">
        <v>184</v>
      </c>
      <c r="L6">
        <v>5</v>
      </c>
      <c r="M6">
        <f t="shared" si="1"/>
        <v>7.575757575757576E-2</v>
      </c>
      <c r="N6">
        <f t="shared" si="2"/>
        <v>0.12721493226170469</v>
      </c>
      <c r="O6">
        <f t="shared" si="2"/>
        <v>0.11427814356294505</v>
      </c>
      <c r="P6">
        <f t="shared" si="2"/>
        <v>0.11798714474369534</v>
      </c>
      <c r="Q6">
        <f t="shared" si="3"/>
        <v>0.11982674018944835</v>
      </c>
      <c r="R6">
        <f t="shared" si="4"/>
        <v>3.8461326468768255E-3</v>
      </c>
    </row>
    <row r="7" spans="1:18" x14ac:dyDescent="0.2">
      <c r="A7" t="s">
        <v>72</v>
      </c>
      <c r="B7">
        <v>71978</v>
      </c>
      <c r="C7">
        <v>36875</v>
      </c>
      <c r="D7">
        <v>76604</v>
      </c>
      <c r="F7" t="s">
        <v>72</v>
      </c>
      <c r="G7">
        <f t="shared" si="0"/>
        <v>71978</v>
      </c>
      <c r="H7">
        <f t="shared" si="0"/>
        <v>36875</v>
      </c>
      <c r="I7">
        <f t="shared" si="0"/>
        <v>76604</v>
      </c>
      <c r="K7" t="s">
        <v>72</v>
      </c>
      <c r="L7">
        <v>2</v>
      </c>
      <c r="M7">
        <f t="shared" si="1"/>
        <v>3.0303030303030304E-2</v>
      </c>
      <c r="N7">
        <f t="shared" si="2"/>
        <v>6.4107120113789287E-2</v>
      </c>
      <c r="O7">
        <f t="shared" si="2"/>
        <v>6.1841544772439888E-2</v>
      </c>
      <c r="P7">
        <f t="shared" si="2"/>
        <v>5.549217028976846E-2</v>
      </c>
      <c r="Q7">
        <f t="shared" si="3"/>
        <v>6.0480278391999216E-2</v>
      </c>
      <c r="R7">
        <f t="shared" si="4"/>
        <v>2.578379642106496E-3</v>
      </c>
    </row>
    <row r="8" spans="1:18" x14ac:dyDescent="0.2">
      <c r="A8" t="s">
        <v>73</v>
      </c>
      <c r="B8">
        <v>6409</v>
      </c>
      <c r="C8">
        <v>3350</v>
      </c>
      <c r="D8">
        <v>7283</v>
      </c>
      <c r="F8" t="s">
        <v>73</v>
      </c>
      <c r="G8">
        <f t="shared" si="0"/>
        <v>6409</v>
      </c>
      <c r="H8">
        <f t="shared" si="0"/>
        <v>3350</v>
      </c>
      <c r="I8">
        <f t="shared" si="0"/>
        <v>7283</v>
      </c>
      <c r="K8" t="s">
        <v>73</v>
      </c>
      <c r="L8">
        <v>1</v>
      </c>
      <c r="M8">
        <f t="shared" si="1"/>
        <v>1.5151515151515152E-2</v>
      </c>
      <c r="N8">
        <f t="shared" si="2"/>
        <v>5.7081682293100055E-3</v>
      </c>
      <c r="O8">
        <f t="shared" si="2"/>
        <v>5.6181471183097929E-3</v>
      </c>
      <c r="P8">
        <f t="shared" si="2"/>
        <v>5.2758273225991291E-3</v>
      </c>
      <c r="Q8">
        <f t="shared" si="3"/>
        <v>5.5340475567396416E-3</v>
      </c>
      <c r="R8">
        <f t="shared" si="4"/>
        <v>1.3169942684779652E-4</v>
      </c>
    </row>
    <row r="9" spans="1:18" x14ac:dyDescent="0.2">
      <c r="A9" t="s">
        <v>185</v>
      </c>
      <c r="B9">
        <v>1081</v>
      </c>
      <c r="C9">
        <v>589</v>
      </c>
      <c r="D9">
        <v>1252</v>
      </c>
      <c r="F9" t="s">
        <v>185</v>
      </c>
      <c r="G9">
        <f t="shared" si="0"/>
        <v>1081</v>
      </c>
      <c r="H9">
        <f t="shared" si="0"/>
        <v>589</v>
      </c>
      <c r="I9">
        <f t="shared" si="0"/>
        <v>1252</v>
      </c>
      <c r="K9" t="s">
        <v>185</v>
      </c>
      <c r="L9">
        <v>1</v>
      </c>
      <c r="M9">
        <f t="shared" si="1"/>
        <v>1.5151515151515152E-2</v>
      </c>
      <c r="N9">
        <f t="shared" si="2"/>
        <v>9.6279136462538864E-4</v>
      </c>
      <c r="O9">
        <f t="shared" si="2"/>
        <v>9.8778765751775157E-4</v>
      </c>
      <c r="P9">
        <f t="shared" si="2"/>
        <v>9.0695260303365506E-4</v>
      </c>
      <c r="Q9">
        <f t="shared" si="3"/>
        <v>9.5251054172559846E-4</v>
      </c>
      <c r="R9">
        <f t="shared" si="4"/>
        <v>2.3894546086114515E-5</v>
      </c>
    </row>
    <row r="10" spans="1:18" x14ac:dyDescent="0.2">
      <c r="A10" t="s">
        <v>186</v>
      </c>
      <c r="B10">
        <v>1924</v>
      </c>
      <c r="C10">
        <v>1078</v>
      </c>
      <c r="D10">
        <v>2399</v>
      </c>
      <c r="F10" t="s">
        <v>186</v>
      </c>
      <c r="G10">
        <f t="shared" si="0"/>
        <v>1924</v>
      </c>
      <c r="H10">
        <f t="shared" si="0"/>
        <v>1078</v>
      </c>
      <c r="I10">
        <f t="shared" si="0"/>
        <v>2399</v>
      </c>
      <c r="K10" t="s">
        <v>186</v>
      </c>
      <c r="L10">
        <v>1</v>
      </c>
      <c r="M10">
        <f t="shared" si="1"/>
        <v>1.5151515151515152E-2</v>
      </c>
      <c r="N10">
        <f t="shared" si="2"/>
        <v>1.7136083122472228E-3</v>
      </c>
      <c r="O10">
        <f t="shared" si="2"/>
        <v>1.8078694309068529E-3</v>
      </c>
      <c r="P10">
        <f t="shared" si="2"/>
        <v>1.7378428871227944E-3</v>
      </c>
      <c r="Q10">
        <f t="shared" si="3"/>
        <v>1.7531068767589568E-3</v>
      </c>
      <c r="R10">
        <f t="shared" si="4"/>
        <v>2.8260877890651051E-5</v>
      </c>
    </row>
    <row r="11" spans="1:18" x14ac:dyDescent="0.2">
      <c r="A11" t="s">
        <v>187</v>
      </c>
      <c r="B11">
        <v>21790</v>
      </c>
      <c r="C11">
        <v>11634</v>
      </c>
      <c r="D11">
        <v>29773</v>
      </c>
      <c r="F11" t="s">
        <v>210</v>
      </c>
      <c r="G11">
        <f>B11+B12</f>
        <v>28047</v>
      </c>
      <c r="H11">
        <f>C11+C12</f>
        <v>14613</v>
      </c>
      <c r="I11">
        <f>D11+D12</f>
        <v>38062</v>
      </c>
      <c r="K11" t="s">
        <v>210</v>
      </c>
      <c r="L11">
        <v>2</v>
      </c>
      <c r="M11">
        <f t="shared" si="1"/>
        <v>3.0303030303030304E-2</v>
      </c>
      <c r="N11">
        <f t="shared" si="2"/>
        <v>2.4980027200414687E-2</v>
      </c>
      <c r="O11">
        <f t="shared" si="2"/>
        <v>2.4506860847719702E-2</v>
      </c>
      <c r="P11">
        <f t="shared" si="2"/>
        <v>2.7572228415868195E-2</v>
      </c>
      <c r="Q11">
        <f t="shared" si="3"/>
        <v>2.5686372154667528E-2</v>
      </c>
      <c r="R11">
        <f t="shared" si="4"/>
        <v>9.5276999283894811E-4</v>
      </c>
    </row>
    <row r="12" spans="1:18" x14ac:dyDescent="0.2">
      <c r="A12" t="s">
        <v>188</v>
      </c>
      <c r="B12">
        <v>6257</v>
      </c>
      <c r="C12">
        <v>2979</v>
      </c>
      <c r="D12">
        <v>8289</v>
      </c>
      <c r="F12" t="s">
        <v>189</v>
      </c>
      <c r="G12">
        <f t="shared" ref="G12:I13" si="5">B13</f>
        <v>105017</v>
      </c>
      <c r="H12">
        <f t="shared" si="5"/>
        <v>62809</v>
      </c>
      <c r="I12">
        <f t="shared" si="5"/>
        <v>121819</v>
      </c>
      <c r="K12" t="s">
        <v>189</v>
      </c>
      <c r="L12">
        <v>4</v>
      </c>
      <c r="M12">
        <f t="shared" si="1"/>
        <v>6.0606060606060608E-2</v>
      </c>
      <c r="N12">
        <f t="shared" si="2"/>
        <v>9.3533266178412983E-2</v>
      </c>
      <c r="O12">
        <f t="shared" si="2"/>
        <v>0.10533438876236412</v>
      </c>
      <c r="P12">
        <f t="shared" si="2"/>
        <v>8.8246053633352098E-2</v>
      </c>
      <c r="Q12">
        <f t="shared" si="3"/>
        <v>9.5704569524709737E-2</v>
      </c>
      <c r="R12">
        <f t="shared" si="4"/>
        <v>5.0510301931581628E-3</v>
      </c>
    </row>
    <row r="13" spans="1:18" x14ac:dyDescent="0.2">
      <c r="A13" t="s">
        <v>189</v>
      </c>
      <c r="B13">
        <v>105017</v>
      </c>
      <c r="C13">
        <v>62809</v>
      </c>
      <c r="D13">
        <v>121819</v>
      </c>
      <c r="F13" t="s">
        <v>114</v>
      </c>
      <c r="G13">
        <f t="shared" si="5"/>
        <v>16212</v>
      </c>
      <c r="H13">
        <f t="shared" si="5"/>
        <v>10077</v>
      </c>
      <c r="I13">
        <f t="shared" si="5"/>
        <v>25093</v>
      </c>
      <c r="K13" t="s">
        <v>114</v>
      </c>
      <c r="L13">
        <v>1</v>
      </c>
      <c r="M13">
        <f t="shared" si="1"/>
        <v>1.5151515151515152E-2</v>
      </c>
      <c r="N13">
        <f t="shared" si="2"/>
        <v>1.4439198522948012E-2</v>
      </c>
      <c r="O13">
        <f t="shared" si="2"/>
        <v>1.6899721943644114E-2</v>
      </c>
      <c r="P13">
        <f t="shared" si="2"/>
        <v>1.8177445421664142E-2</v>
      </c>
      <c r="Q13">
        <f t="shared" si="3"/>
        <v>1.6505455296085422E-2</v>
      </c>
      <c r="R13">
        <f t="shared" si="4"/>
        <v>1.0969969782658273E-3</v>
      </c>
    </row>
    <row r="14" spans="1:18" x14ac:dyDescent="0.2">
      <c r="A14" t="s">
        <v>74</v>
      </c>
      <c r="B14">
        <v>16212</v>
      </c>
      <c r="C14">
        <v>10077</v>
      </c>
      <c r="D14">
        <v>25093</v>
      </c>
      <c r="F14" t="s">
        <v>211</v>
      </c>
      <c r="G14">
        <f>B15+B16</f>
        <v>6101</v>
      </c>
      <c r="H14">
        <f>C15+C16</f>
        <v>2978</v>
      </c>
      <c r="I14">
        <f>D15+D16</f>
        <v>7032</v>
      </c>
      <c r="K14" t="s">
        <v>211</v>
      </c>
      <c r="L14">
        <v>3</v>
      </c>
      <c r="M14">
        <f t="shared" si="1"/>
        <v>4.5454545454545456E-2</v>
      </c>
      <c r="N14">
        <f t="shared" si="2"/>
        <v>5.4338483955406998E-3</v>
      </c>
      <c r="O14">
        <f t="shared" si="2"/>
        <v>4.9942812293512131E-3</v>
      </c>
      <c r="P14">
        <f t="shared" si="2"/>
        <v>5.0940021601698577E-3</v>
      </c>
      <c r="Q14">
        <f t="shared" si="3"/>
        <v>5.1740439283539238E-3</v>
      </c>
      <c r="R14">
        <f t="shared" si="4"/>
        <v>1.3305366948276645E-4</v>
      </c>
    </row>
    <row r="15" spans="1:18" x14ac:dyDescent="0.2">
      <c r="A15" t="s">
        <v>203</v>
      </c>
      <c r="B15">
        <v>912</v>
      </c>
      <c r="C15">
        <v>491</v>
      </c>
      <c r="D15">
        <v>1038</v>
      </c>
      <c r="F15" t="s">
        <v>190</v>
      </c>
      <c r="G15">
        <f>B17</f>
        <v>2005</v>
      </c>
      <c r="H15">
        <f>C17</f>
        <v>1082</v>
      </c>
      <c r="I15">
        <f>D17</f>
        <v>2268</v>
      </c>
      <c r="K15" t="s">
        <v>190</v>
      </c>
      <c r="L15">
        <v>1</v>
      </c>
      <c r="M15">
        <f t="shared" si="1"/>
        <v>1.5151515151515152E-2</v>
      </c>
      <c r="N15">
        <f t="shared" si="2"/>
        <v>1.7857508659333064E-3</v>
      </c>
      <c r="O15">
        <f t="shared" si="2"/>
        <v>1.8145776662719989E-3</v>
      </c>
      <c r="P15">
        <f t="shared" si="2"/>
        <v>1.6429460892015413E-3</v>
      </c>
      <c r="Q15">
        <f t="shared" si="3"/>
        <v>1.7477582071356156E-3</v>
      </c>
      <c r="R15">
        <f t="shared" si="4"/>
        <v>5.3062639568128744E-5</v>
      </c>
    </row>
    <row r="16" spans="1:18" x14ac:dyDescent="0.2">
      <c r="A16" t="s">
        <v>204</v>
      </c>
      <c r="B16">
        <v>5189</v>
      </c>
      <c r="C16">
        <v>2487</v>
      </c>
      <c r="D16">
        <v>5994</v>
      </c>
      <c r="F16" t="s">
        <v>191</v>
      </c>
      <c r="G16">
        <f t="shared" ref="G16:I27" si="6">B18</f>
        <v>222</v>
      </c>
      <c r="H16">
        <f t="shared" si="6"/>
        <v>82</v>
      </c>
      <c r="I16">
        <f t="shared" si="6"/>
        <v>182</v>
      </c>
      <c r="K16" t="s">
        <v>191</v>
      </c>
      <c r="L16">
        <v>4</v>
      </c>
      <c r="M16">
        <f t="shared" si="1"/>
        <v>6.0606060606060608E-2</v>
      </c>
      <c r="N16">
        <f t="shared" si="2"/>
        <v>1.9772403602852571E-4</v>
      </c>
      <c r="O16">
        <f t="shared" si="2"/>
        <v>1.3751882498549343E-4</v>
      </c>
      <c r="P16">
        <f t="shared" si="2"/>
        <v>1.3184135283716072E-4</v>
      </c>
      <c r="Q16">
        <f t="shared" si="3"/>
        <v>1.5569473795039326E-4</v>
      </c>
      <c r="R16">
        <f t="shared" si="4"/>
        <v>2.107846329949247E-5</v>
      </c>
    </row>
    <row r="17" spans="1:18" x14ac:dyDescent="0.2">
      <c r="A17" t="s">
        <v>190</v>
      </c>
      <c r="B17">
        <v>2005</v>
      </c>
      <c r="C17">
        <v>1082</v>
      </c>
      <c r="D17">
        <v>2268</v>
      </c>
      <c r="F17" t="s">
        <v>75</v>
      </c>
      <c r="G17">
        <f t="shared" si="6"/>
        <v>6815</v>
      </c>
      <c r="H17">
        <f t="shared" si="6"/>
        <v>4046</v>
      </c>
      <c r="I17">
        <f t="shared" si="6"/>
        <v>9735</v>
      </c>
      <c r="K17" t="s">
        <v>75</v>
      </c>
      <c r="L17">
        <v>1</v>
      </c>
      <c r="M17">
        <f t="shared" si="1"/>
        <v>1.5151515151515152E-2</v>
      </c>
      <c r="N17">
        <f t="shared" si="2"/>
        <v>6.0697716465513635E-3</v>
      </c>
      <c r="O17">
        <f t="shared" si="2"/>
        <v>6.7853800718452005E-3</v>
      </c>
      <c r="P17">
        <f t="shared" si="2"/>
        <v>7.0520635707129646E-3</v>
      </c>
      <c r="Q17">
        <f t="shared" si="3"/>
        <v>6.6357384297031754E-3</v>
      </c>
      <c r="R17">
        <f t="shared" si="4"/>
        <v>2.9326826278198851E-4</v>
      </c>
    </row>
    <row r="18" spans="1:18" x14ac:dyDescent="0.2">
      <c r="A18" t="s">
        <v>191</v>
      </c>
      <c r="B18">
        <v>222</v>
      </c>
      <c r="C18">
        <v>82</v>
      </c>
      <c r="D18">
        <v>182</v>
      </c>
      <c r="F18" t="s">
        <v>76</v>
      </c>
      <c r="G18">
        <f t="shared" si="6"/>
        <v>156690</v>
      </c>
      <c r="H18">
        <f t="shared" si="6"/>
        <v>83924</v>
      </c>
      <c r="I18">
        <f t="shared" si="6"/>
        <v>190788</v>
      </c>
      <c r="K18" t="s">
        <v>76</v>
      </c>
      <c r="L18">
        <v>3</v>
      </c>
      <c r="M18">
        <f t="shared" si="1"/>
        <v>4.5454545454545456E-2</v>
      </c>
      <c r="N18">
        <f t="shared" si="2"/>
        <v>0.13955576218607971</v>
      </c>
      <c r="O18">
        <f t="shared" si="2"/>
        <v>0.14074548619612867</v>
      </c>
      <c r="P18">
        <f t="shared" si="2"/>
        <v>0.13820740673129792</v>
      </c>
      <c r="Q18">
        <f t="shared" si="3"/>
        <v>0.13950288503783545</v>
      </c>
      <c r="R18">
        <f t="shared" si="4"/>
        <v>7.3315729032128114E-4</v>
      </c>
    </row>
    <row r="19" spans="1:18" x14ac:dyDescent="0.2">
      <c r="A19" t="s">
        <v>75</v>
      </c>
      <c r="B19">
        <v>6815</v>
      </c>
      <c r="C19">
        <v>4046</v>
      </c>
      <c r="D19">
        <v>9735</v>
      </c>
      <c r="F19" t="s">
        <v>192</v>
      </c>
      <c r="G19">
        <f t="shared" si="6"/>
        <v>19404</v>
      </c>
      <c r="H19">
        <f t="shared" si="6"/>
        <v>10764</v>
      </c>
      <c r="I19">
        <f t="shared" si="6"/>
        <v>25054</v>
      </c>
      <c r="K19" t="s">
        <v>192</v>
      </c>
      <c r="L19">
        <v>1</v>
      </c>
      <c r="M19">
        <f t="shared" si="1"/>
        <v>1.5151515151515152E-2</v>
      </c>
      <c r="N19">
        <f t="shared" si="2"/>
        <v>1.7282149527466272E-2</v>
      </c>
      <c r="O19">
        <f t="shared" si="2"/>
        <v>1.8051861367607943E-2</v>
      </c>
      <c r="P19">
        <f t="shared" si="2"/>
        <v>1.8149193703199035E-2</v>
      </c>
      <c r="Q19">
        <f t="shared" si="3"/>
        <v>1.7827734866091082E-2</v>
      </c>
      <c r="R19">
        <f t="shared" si="4"/>
        <v>2.7423585784239728E-4</v>
      </c>
    </row>
    <row r="20" spans="1:18" x14ac:dyDescent="0.2">
      <c r="A20" t="s">
        <v>76</v>
      </c>
      <c r="B20">
        <v>156690</v>
      </c>
      <c r="C20">
        <v>83924</v>
      </c>
      <c r="D20">
        <v>190788</v>
      </c>
      <c r="F20" t="s">
        <v>193</v>
      </c>
      <c r="G20">
        <f t="shared" si="6"/>
        <v>953</v>
      </c>
      <c r="H20">
        <f t="shared" si="6"/>
        <v>462</v>
      </c>
      <c r="I20">
        <f t="shared" si="6"/>
        <v>958</v>
      </c>
      <c r="K20" t="s">
        <v>193</v>
      </c>
      <c r="L20">
        <v>2</v>
      </c>
      <c r="M20">
        <f t="shared" si="1"/>
        <v>3.0303030303030304E-2</v>
      </c>
      <c r="N20">
        <f t="shared" si="2"/>
        <v>8.4878831682515764E-4</v>
      </c>
      <c r="O20">
        <f t="shared" si="2"/>
        <v>7.7480118467436552E-4</v>
      </c>
      <c r="P20">
        <f t="shared" si="2"/>
        <v>6.9397810998901078E-4</v>
      </c>
      <c r="Q20">
        <f t="shared" si="3"/>
        <v>7.7252253716284457E-4</v>
      </c>
      <c r="R20">
        <f t="shared" si="4"/>
        <v>4.4704377902781006E-5</v>
      </c>
    </row>
    <row r="21" spans="1:18" x14ac:dyDescent="0.2">
      <c r="A21" t="s">
        <v>192</v>
      </c>
      <c r="B21">
        <v>19404</v>
      </c>
      <c r="C21">
        <v>10764</v>
      </c>
      <c r="D21">
        <v>25054</v>
      </c>
      <c r="F21" t="s">
        <v>194</v>
      </c>
      <c r="G21">
        <f t="shared" si="6"/>
        <v>41</v>
      </c>
      <c r="H21">
        <f t="shared" si="6"/>
        <v>15</v>
      </c>
      <c r="I21">
        <f t="shared" si="6"/>
        <v>49</v>
      </c>
      <c r="K21" t="s">
        <v>194</v>
      </c>
      <c r="L21">
        <v>1</v>
      </c>
      <c r="M21">
        <f t="shared" si="1"/>
        <v>1.5151515151515152E-2</v>
      </c>
      <c r="N21">
        <f t="shared" si="2"/>
        <v>3.6516601248511503E-5</v>
      </c>
      <c r="O21">
        <f t="shared" si="2"/>
        <v>2.515588261929758E-5</v>
      </c>
      <c r="P21">
        <f t="shared" si="2"/>
        <v>3.5495748840774042E-5</v>
      </c>
      <c r="Q21">
        <f t="shared" si="3"/>
        <v>3.2389410902861037E-5</v>
      </c>
      <c r="R21">
        <f t="shared" si="4"/>
        <v>3.6287501742533096E-6</v>
      </c>
    </row>
    <row r="22" spans="1:18" x14ac:dyDescent="0.2">
      <c r="A22" t="s">
        <v>193</v>
      </c>
      <c r="B22">
        <v>953</v>
      </c>
      <c r="C22">
        <v>462</v>
      </c>
      <c r="D22">
        <v>958</v>
      </c>
      <c r="F22" t="s">
        <v>195</v>
      </c>
      <c r="G22">
        <f t="shared" si="6"/>
        <v>55964</v>
      </c>
      <c r="H22">
        <f t="shared" si="6"/>
        <v>31633</v>
      </c>
      <c r="I22">
        <f t="shared" si="6"/>
        <v>73332</v>
      </c>
      <c r="K22" t="s">
        <v>195</v>
      </c>
      <c r="L22">
        <v>5</v>
      </c>
      <c r="M22">
        <f t="shared" si="1"/>
        <v>7.575757575757576E-2</v>
      </c>
      <c r="N22">
        <f t="shared" si="2"/>
        <v>4.9844270055407265E-2</v>
      </c>
      <c r="O22">
        <f t="shared" si="2"/>
        <v>5.3050402326416023E-2</v>
      </c>
      <c r="P22">
        <f t="shared" si="2"/>
        <v>5.3121923550849832E-2</v>
      </c>
      <c r="Q22">
        <f>AVERAGE(N22:P22)</f>
        <v>5.2005531977557702E-2</v>
      </c>
      <c r="R22">
        <f>STDEV(N22:P22)/SQRT(3)</f>
        <v>1.0808281768300322E-3</v>
      </c>
    </row>
    <row r="23" spans="1:18" x14ac:dyDescent="0.2">
      <c r="A23" t="s">
        <v>194</v>
      </c>
      <c r="B23">
        <v>41</v>
      </c>
      <c r="C23">
        <v>15</v>
      </c>
      <c r="D23">
        <v>49</v>
      </c>
      <c r="F23" t="s">
        <v>77</v>
      </c>
      <c r="G23">
        <f t="shared" si="6"/>
        <v>25407</v>
      </c>
      <c r="H23">
        <f t="shared" si="6"/>
        <v>13867</v>
      </c>
      <c r="I23">
        <f t="shared" si="6"/>
        <v>36383</v>
      </c>
      <c r="K23" t="s">
        <v>77</v>
      </c>
      <c r="L23">
        <v>1</v>
      </c>
      <c r="M23">
        <f t="shared" si="1"/>
        <v>1.5151515151515152E-2</v>
      </c>
      <c r="N23">
        <f t="shared" si="2"/>
        <v>2.2628714339534922E-2</v>
      </c>
      <c r="O23">
        <f t="shared" si="2"/>
        <v>2.325577495211997E-2</v>
      </c>
      <c r="P23">
        <f t="shared" si="2"/>
        <v>2.6355955715793508E-2</v>
      </c>
      <c r="Q23">
        <f t="shared" ref="Q23:Q43" si="7">AVERAGE(N23:P23)</f>
        <v>2.4080148335816134E-2</v>
      </c>
      <c r="R23">
        <f t="shared" ref="R23:R43" si="8">STDEV(N23:P23)/SQRT(3)</f>
        <v>1.1522117392264175E-3</v>
      </c>
    </row>
    <row r="24" spans="1:18" x14ac:dyDescent="0.2">
      <c r="A24" t="s">
        <v>195</v>
      </c>
      <c r="B24">
        <v>55964</v>
      </c>
      <c r="C24">
        <v>31633</v>
      </c>
      <c r="D24">
        <v>73332</v>
      </c>
      <c r="F24" t="s">
        <v>78</v>
      </c>
      <c r="G24">
        <f t="shared" si="6"/>
        <v>57569</v>
      </c>
      <c r="H24">
        <f t="shared" si="6"/>
        <v>32202</v>
      </c>
      <c r="I24">
        <f t="shared" si="6"/>
        <v>72575</v>
      </c>
      <c r="K24" t="s">
        <v>78</v>
      </c>
      <c r="L24">
        <v>2</v>
      </c>
      <c r="M24">
        <f t="shared" si="1"/>
        <v>3.0303030303030304E-2</v>
      </c>
      <c r="N24">
        <f t="shared" si="2"/>
        <v>5.1273761396964844E-2</v>
      </c>
      <c r="O24">
        <f t="shared" si="2"/>
        <v>5.4004648807108049E-2</v>
      </c>
      <c r="P24">
        <f t="shared" si="2"/>
        <v>5.2573550451411752E-2</v>
      </c>
      <c r="Q24">
        <f t="shared" si="7"/>
        <v>5.2617320218494877E-2</v>
      </c>
      <c r="R24">
        <f t="shared" si="8"/>
        <v>7.8864300248434119E-4</v>
      </c>
    </row>
    <row r="25" spans="1:18" x14ac:dyDescent="0.2">
      <c r="A25" t="s">
        <v>77</v>
      </c>
      <c r="B25">
        <v>25407</v>
      </c>
      <c r="C25">
        <v>13867</v>
      </c>
      <c r="D25">
        <v>36383</v>
      </c>
      <c r="F25" t="s">
        <v>79</v>
      </c>
      <c r="G25">
        <f t="shared" si="6"/>
        <v>2173</v>
      </c>
      <c r="H25">
        <f t="shared" si="6"/>
        <v>1229</v>
      </c>
      <c r="I25">
        <f t="shared" si="6"/>
        <v>2813</v>
      </c>
      <c r="K25" t="s">
        <v>79</v>
      </c>
      <c r="L25">
        <v>1</v>
      </c>
      <c r="M25">
        <f t="shared" si="1"/>
        <v>1.5151515151515152E-2</v>
      </c>
      <c r="N25">
        <f t="shared" si="2"/>
        <v>1.9353798661711098E-3</v>
      </c>
      <c r="O25">
        <f t="shared" si="2"/>
        <v>2.061105315941115E-3</v>
      </c>
      <c r="P25">
        <f t="shared" si="2"/>
        <v>2.0377457446754564E-3</v>
      </c>
      <c r="Q25">
        <f t="shared" si="7"/>
        <v>2.0114103089292272E-3</v>
      </c>
      <c r="R25">
        <f t="shared" si="8"/>
        <v>3.8608671573129606E-5</v>
      </c>
    </row>
    <row r="26" spans="1:18" x14ac:dyDescent="0.2">
      <c r="A26" t="s">
        <v>78</v>
      </c>
      <c r="B26">
        <v>57569</v>
      </c>
      <c r="C26">
        <v>32202</v>
      </c>
      <c r="D26">
        <v>72575</v>
      </c>
      <c r="F26" t="s">
        <v>196</v>
      </c>
      <c r="G26">
        <f t="shared" si="6"/>
        <v>1515</v>
      </c>
      <c r="H26">
        <f t="shared" si="6"/>
        <v>838</v>
      </c>
      <c r="I26">
        <f t="shared" si="6"/>
        <v>1919</v>
      </c>
      <c r="K26" t="s">
        <v>196</v>
      </c>
      <c r="L26">
        <v>1</v>
      </c>
      <c r="M26">
        <f t="shared" si="1"/>
        <v>1.5151515151515152E-2</v>
      </c>
      <c r="N26">
        <f t="shared" si="2"/>
        <v>1.3493329485730471E-3</v>
      </c>
      <c r="O26">
        <f t="shared" si="2"/>
        <v>1.4053753089980916E-3</v>
      </c>
      <c r="P26">
        <f t="shared" si="2"/>
        <v>1.3901294290907221E-3</v>
      </c>
      <c r="Q26">
        <f t="shared" si="7"/>
        <v>1.3816125622206205E-3</v>
      </c>
      <c r="R26">
        <f t="shared" si="8"/>
        <v>1.6729109425040398E-5</v>
      </c>
    </row>
    <row r="27" spans="1:18" x14ac:dyDescent="0.2">
      <c r="A27" t="s">
        <v>79</v>
      </c>
      <c r="B27">
        <v>2173</v>
      </c>
      <c r="C27">
        <v>1229</v>
      </c>
      <c r="D27">
        <v>2813</v>
      </c>
      <c r="F27" t="s">
        <v>197</v>
      </c>
      <c r="G27">
        <f t="shared" si="6"/>
        <v>7369</v>
      </c>
      <c r="H27">
        <f t="shared" si="6"/>
        <v>4269</v>
      </c>
      <c r="I27">
        <f t="shared" si="6"/>
        <v>10202</v>
      </c>
      <c r="K27" t="s">
        <v>197</v>
      </c>
      <c r="L27">
        <v>1</v>
      </c>
      <c r="M27">
        <f t="shared" si="1"/>
        <v>1.5151515151515152E-2</v>
      </c>
      <c r="N27">
        <f t="shared" si="2"/>
        <v>6.5631910878117383E-3</v>
      </c>
      <c r="O27">
        <f t="shared" si="2"/>
        <v>7.1593641934520917E-3</v>
      </c>
      <c r="P27">
        <f t="shared" si="2"/>
        <v>7.3903597892566687E-3</v>
      </c>
      <c r="Q27">
        <f t="shared" si="7"/>
        <v>7.0376383568401665E-3</v>
      </c>
      <c r="R27">
        <f t="shared" si="8"/>
        <v>2.4641759923395491E-4</v>
      </c>
    </row>
    <row r="28" spans="1:18" x14ac:dyDescent="0.2">
      <c r="A28" t="s">
        <v>196</v>
      </c>
      <c r="B28">
        <v>1515</v>
      </c>
      <c r="C28">
        <v>838</v>
      </c>
      <c r="D28">
        <v>1919</v>
      </c>
      <c r="F28" t="s">
        <v>198</v>
      </c>
      <c r="G28" s="1">
        <f t="shared" ref="G28:G43" si="9">B30</f>
        <v>94370</v>
      </c>
      <c r="H28" s="1">
        <f t="shared" ref="H28:H32" si="10">C30</f>
        <v>50292</v>
      </c>
      <c r="I28" s="1">
        <f t="shared" ref="I28:I32" si="11">D30</f>
        <v>128034</v>
      </c>
      <c r="K28" t="s">
        <v>198</v>
      </c>
      <c r="L28">
        <v>2</v>
      </c>
      <c r="M28">
        <f t="shared" si="1"/>
        <v>3.0303030303030304E-2</v>
      </c>
      <c r="N28">
        <f t="shared" si="2"/>
        <v>8.4050528288342211E-2</v>
      </c>
      <c r="O28">
        <f t="shared" si="2"/>
        <v>8.4342643245980925E-2</v>
      </c>
      <c r="P28">
        <f t="shared" si="2"/>
        <v>9.2748218511829864E-2</v>
      </c>
      <c r="Q28">
        <f t="shared" si="7"/>
        <v>8.7047130015384333E-2</v>
      </c>
      <c r="R28">
        <f t="shared" si="8"/>
        <v>2.8517912686793156E-3</v>
      </c>
    </row>
    <row r="29" spans="1:18" x14ac:dyDescent="0.2">
      <c r="A29" t="s">
        <v>197</v>
      </c>
      <c r="B29">
        <v>7369</v>
      </c>
      <c r="C29">
        <v>4269</v>
      </c>
      <c r="D29">
        <v>10202</v>
      </c>
      <c r="F29" t="s">
        <v>205</v>
      </c>
      <c r="G29">
        <f t="shared" si="9"/>
        <v>4124</v>
      </c>
      <c r="H29">
        <f t="shared" si="10"/>
        <v>2355</v>
      </c>
      <c r="I29">
        <f t="shared" si="11"/>
        <v>5564</v>
      </c>
      <c r="K29" t="s">
        <v>205</v>
      </c>
      <c r="L29">
        <v>1</v>
      </c>
      <c r="M29">
        <f t="shared" si="1"/>
        <v>1.5151515151515152E-2</v>
      </c>
      <c r="N29">
        <f t="shared" si="2"/>
        <v>3.6730356963136936E-3</v>
      </c>
      <c r="O29">
        <f t="shared" si="2"/>
        <v>3.94947357122972E-3</v>
      </c>
      <c r="P29">
        <f t="shared" si="2"/>
        <v>4.0305785010217709E-3</v>
      </c>
      <c r="Q29">
        <f t="shared" si="7"/>
        <v>3.8843625895217285E-3</v>
      </c>
      <c r="R29">
        <f t="shared" si="8"/>
        <v>1.0822629725697202E-4</v>
      </c>
    </row>
    <row r="30" spans="1:18" x14ac:dyDescent="0.2">
      <c r="A30" t="s">
        <v>198</v>
      </c>
      <c r="B30">
        <v>94370</v>
      </c>
      <c r="C30">
        <v>50292</v>
      </c>
      <c r="D30">
        <v>128034</v>
      </c>
      <c r="F30" t="s">
        <v>80</v>
      </c>
      <c r="G30">
        <f t="shared" si="9"/>
        <v>56</v>
      </c>
      <c r="H30">
        <f t="shared" si="10"/>
        <v>43</v>
      </c>
      <c r="I30">
        <f t="shared" si="11"/>
        <v>87</v>
      </c>
      <c r="K30" t="s">
        <v>80</v>
      </c>
      <c r="L30">
        <v>1</v>
      </c>
      <c r="M30">
        <f t="shared" si="1"/>
        <v>1.5151515151515152E-2</v>
      </c>
      <c r="N30">
        <f t="shared" si="2"/>
        <v>4.9876333412601078E-5</v>
      </c>
      <c r="O30">
        <f t="shared" si="2"/>
        <v>7.2113530175319735E-5</v>
      </c>
      <c r="P30">
        <f t="shared" si="2"/>
        <v>6.3023064268313093E-5</v>
      </c>
      <c r="Q30">
        <f t="shared" si="7"/>
        <v>6.167097595207798E-5</v>
      </c>
      <c r="R30">
        <f t="shared" si="8"/>
        <v>6.4548260259834775E-6</v>
      </c>
    </row>
    <row r="31" spans="1:18" x14ac:dyDescent="0.2">
      <c r="A31" t="s">
        <v>205</v>
      </c>
      <c r="B31">
        <v>4124</v>
      </c>
      <c r="C31">
        <v>2355</v>
      </c>
      <c r="D31">
        <v>5564</v>
      </c>
      <c r="F31" t="s">
        <v>81</v>
      </c>
      <c r="G31">
        <f t="shared" si="9"/>
        <v>6176</v>
      </c>
      <c r="H31">
        <f t="shared" si="10"/>
        <v>3136</v>
      </c>
      <c r="I31">
        <f t="shared" si="11"/>
        <v>7989</v>
      </c>
      <c r="K31" t="s">
        <v>81</v>
      </c>
      <c r="L31">
        <v>1</v>
      </c>
      <c r="M31">
        <f t="shared" si="1"/>
        <v>1.5151515151515152E-2</v>
      </c>
      <c r="N31">
        <f t="shared" si="2"/>
        <v>5.5006470563611475E-3</v>
      </c>
      <c r="O31">
        <f t="shared" si="2"/>
        <v>5.2592565262744809E-3</v>
      </c>
      <c r="P31">
        <f t="shared" si="2"/>
        <v>5.7872558671213017E-3</v>
      </c>
      <c r="Q31">
        <f t="shared" si="7"/>
        <v>5.5157198165856442E-3</v>
      </c>
      <c r="R31">
        <f t="shared" si="8"/>
        <v>1.5260648419956709E-4</v>
      </c>
    </row>
    <row r="32" spans="1:18" x14ac:dyDescent="0.2">
      <c r="A32" t="s">
        <v>80</v>
      </c>
      <c r="B32">
        <v>56</v>
      </c>
      <c r="C32">
        <v>43</v>
      </c>
      <c r="D32">
        <v>87</v>
      </c>
      <c r="F32" t="s">
        <v>199</v>
      </c>
      <c r="G32">
        <f t="shared" si="9"/>
        <v>2749</v>
      </c>
      <c r="H32">
        <f t="shared" si="10"/>
        <v>1743</v>
      </c>
      <c r="I32">
        <f t="shared" si="11"/>
        <v>3955</v>
      </c>
      <c r="K32" t="s">
        <v>199</v>
      </c>
      <c r="L32">
        <v>2</v>
      </c>
      <c r="M32">
        <f t="shared" si="1"/>
        <v>3.0303030303030304E-2</v>
      </c>
      <c r="N32">
        <f t="shared" si="2"/>
        <v>2.4483935812721494E-3</v>
      </c>
      <c r="O32">
        <f t="shared" si="2"/>
        <v>2.9231135603623791E-3</v>
      </c>
      <c r="P32">
        <f t="shared" si="2"/>
        <v>2.8650140135767616E-3</v>
      </c>
      <c r="Q32">
        <f t="shared" si="7"/>
        <v>2.7455070517370967E-3</v>
      </c>
      <c r="R32">
        <f t="shared" si="8"/>
        <v>1.4950050176389305E-4</v>
      </c>
    </row>
    <row r="33" spans="1:18" x14ac:dyDescent="0.2">
      <c r="A33" t="s">
        <v>81</v>
      </c>
      <c r="B33">
        <v>6176</v>
      </c>
      <c r="C33">
        <v>3136</v>
      </c>
      <c r="D33">
        <v>7989</v>
      </c>
      <c r="F33" s="5" t="s">
        <v>82</v>
      </c>
      <c r="G33" s="5">
        <f t="shared" si="9"/>
        <v>1</v>
      </c>
      <c r="H33" s="5">
        <v>0</v>
      </c>
      <c r="I33" s="5">
        <v>0</v>
      </c>
      <c r="K33" s="5" t="s">
        <v>82</v>
      </c>
      <c r="L33" s="5">
        <v>0</v>
      </c>
      <c r="M33" s="5">
        <f t="shared" si="1"/>
        <v>0</v>
      </c>
      <c r="N33" s="5">
        <f t="shared" si="2"/>
        <v>8.9064881093930493E-7</v>
      </c>
      <c r="O33" s="5">
        <f t="shared" si="2"/>
        <v>0</v>
      </c>
      <c r="P33" s="5">
        <f t="shared" si="2"/>
        <v>0</v>
      </c>
      <c r="Q33" s="5">
        <f t="shared" si="7"/>
        <v>2.9688293697976831E-7</v>
      </c>
      <c r="R33" s="5">
        <f t="shared" si="8"/>
        <v>2.9688293697976831E-7</v>
      </c>
    </row>
    <row r="34" spans="1:18" x14ac:dyDescent="0.2">
      <c r="A34" t="s">
        <v>199</v>
      </c>
      <c r="B34">
        <v>2749</v>
      </c>
      <c r="C34">
        <v>1743</v>
      </c>
      <c r="D34">
        <v>3955</v>
      </c>
      <c r="F34" t="s">
        <v>200</v>
      </c>
      <c r="G34">
        <f t="shared" si="9"/>
        <v>13494</v>
      </c>
      <c r="H34">
        <f t="shared" ref="H34:H43" si="12">C36</f>
        <v>8340</v>
      </c>
      <c r="I34">
        <f t="shared" ref="I34:I43" si="13">D36</f>
        <v>18237</v>
      </c>
      <c r="K34" t="s">
        <v>200</v>
      </c>
      <c r="L34">
        <v>1</v>
      </c>
      <c r="M34">
        <f t="shared" si="1"/>
        <v>1.5151515151515152E-2</v>
      </c>
      <c r="N34">
        <f t="shared" si="2"/>
        <v>1.2018415054814982E-2</v>
      </c>
      <c r="O34">
        <f t="shared" si="2"/>
        <v>1.3986670736329455E-2</v>
      </c>
      <c r="P34">
        <f t="shared" si="2"/>
        <v>1.3210938196106043E-2</v>
      </c>
      <c r="Q34">
        <f t="shared" si="7"/>
        <v>1.3072007995750159E-2</v>
      </c>
      <c r="R34">
        <f t="shared" si="8"/>
        <v>5.7241704126207826E-4</v>
      </c>
    </row>
    <row r="35" spans="1:18" x14ac:dyDescent="0.2">
      <c r="A35" s="5" t="s">
        <v>82</v>
      </c>
      <c r="B35" s="5">
        <v>1</v>
      </c>
      <c r="C35" s="5">
        <v>0</v>
      </c>
      <c r="D35" s="5">
        <v>0</v>
      </c>
      <c r="F35" t="s">
        <v>83</v>
      </c>
      <c r="G35">
        <f t="shared" si="9"/>
        <v>8309</v>
      </c>
      <c r="H35">
        <f t="shared" si="12"/>
        <v>4678</v>
      </c>
      <c r="I35">
        <f t="shared" si="13"/>
        <v>11815</v>
      </c>
      <c r="K35" t="s">
        <v>83</v>
      </c>
      <c r="L35">
        <v>1</v>
      </c>
      <c r="M35">
        <f t="shared" si="1"/>
        <v>1.5151515151515152E-2</v>
      </c>
      <c r="N35">
        <f t="shared" si="2"/>
        <v>7.4004009700946848E-3</v>
      </c>
      <c r="O35">
        <f t="shared" si="2"/>
        <v>7.8452812595382719E-3</v>
      </c>
      <c r="P35">
        <f t="shared" si="2"/>
        <v>8.5588218888519446E-3</v>
      </c>
      <c r="Q35">
        <f t="shared" si="7"/>
        <v>7.9348347061616326E-3</v>
      </c>
      <c r="R35">
        <f t="shared" si="8"/>
        <v>3.373917708466899E-4</v>
      </c>
    </row>
    <row r="36" spans="1:18" x14ac:dyDescent="0.2">
      <c r="A36" t="s">
        <v>200</v>
      </c>
      <c r="B36">
        <v>13494</v>
      </c>
      <c r="C36">
        <v>8340</v>
      </c>
      <c r="D36">
        <v>18237</v>
      </c>
      <c r="F36" s="6" t="s">
        <v>201</v>
      </c>
      <c r="G36" s="6">
        <f t="shared" si="9"/>
        <v>11537</v>
      </c>
      <c r="H36" s="6">
        <f t="shared" si="12"/>
        <v>7636</v>
      </c>
      <c r="I36" s="6">
        <f t="shared" si="13"/>
        <v>19540</v>
      </c>
      <c r="K36" s="6" t="s">
        <v>201</v>
      </c>
      <c r="L36" s="6">
        <v>2</v>
      </c>
      <c r="M36" s="6">
        <f t="shared" si="1"/>
        <v>3.0303030303030304E-2</v>
      </c>
      <c r="N36" s="6">
        <f t="shared" si="2"/>
        <v>1.027541533180676E-2</v>
      </c>
      <c r="O36" s="6">
        <f t="shared" si="2"/>
        <v>1.2806021312063756E-2</v>
      </c>
      <c r="P36" s="6">
        <f t="shared" si="2"/>
        <v>1.4154835354055607E-2</v>
      </c>
      <c r="Q36" s="6">
        <f t="shared" si="7"/>
        <v>1.2412090665975374E-2</v>
      </c>
      <c r="R36" s="6">
        <f t="shared" si="8"/>
        <v>1.1370811965586887E-3</v>
      </c>
    </row>
    <row r="37" spans="1:18" x14ac:dyDescent="0.2">
      <c r="A37" t="s">
        <v>83</v>
      </c>
      <c r="B37">
        <v>8309</v>
      </c>
      <c r="C37">
        <v>4678</v>
      </c>
      <c r="D37">
        <v>11815</v>
      </c>
      <c r="F37" t="s">
        <v>206</v>
      </c>
      <c r="G37">
        <f t="shared" si="9"/>
        <v>442</v>
      </c>
      <c r="H37">
        <f t="shared" si="12"/>
        <v>204</v>
      </c>
      <c r="I37">
        <f t="shared" si="13"/>
        <v>443</v>
      </c>
      <c r="K37" t="s">
        <v>206</v>
      </c>
      <c r="L37">
        <v>1</v>
      </c>
      <c r="M37">
        <f t="shared" si="1"/>
        <v>1.5151515151515152E-2</v>
      </c>
      <c r="N37">
        <f t="shared" si="2"/>
        <v>3.9366677443517276E-4</v>
      </c>
      <c r="O37">
        <f t="shared" si="2"/>
        <v>3.4212000362244708E-4</v>
      </c>
      <c r="P37">
        <f t="shared" si="2"/>
        <v>3.2091054564210001E-4</v>
      </c>
      <c r="Q37">
        <f t="shared" si="7"/>
        <v>3.5223244123323995E-4</v>
      </c>
      <c r="R37">
        <f t="shared" si="8"/>
        <v>2.1602956995680175E-5</v>
      </c>
    </row>
    <row r="38" spans="1:18" x14ac:dyDescent="0.2">
      <c r="A38" s="6" t="s">
        <v>201</v>
      </c>
      <c r="B38" s="6">
        <v>11537</v>
      </c>
      <c r="C38" s="6">
        <v>7636</v>
      </c>
      <c r="D38" s="6">
        <v>19540</v>
      </c>
      <c r="F38" t="s">
        <v>207</v>
      </c>
      <c r="G38">
        <f t="shared" si="9"/>
        <v>2013</v>
      </c>
      <c r="H38">
        <f t="shared" si="12"/>
        <v>988</v>
      </c>
      <c r="I38">
        <f t="shared" si="13"/>
        <v>2308</v>
      </c>
      <c r="K38" t="s">
        <v>207</v>
      </c>
      <c r="L38">
        <v>1</v>
      </c>
      <c r="M38">
        <f t="shared" si="1"/>
        <v>1.5151515151515152E-2</v>
      </c>
      <c r="N38">
        <f t="shared" si="2"/>
        <v>1.7928760564208208E-3</v>
      </c>
      <c r="O38">
        <f t="shared" si="2"/>
        <v>1.6569341351910672E-3</v>
      </c>
      <c r="P38">
        <f t="shared" si="2"/>
        <v>1.671922210704214E-3</v>
      </c>
      <c r="Q38">
        <f t="shared" si="7"/>
        <v>1.7072441341053673E-3</v>
      </c>
      <c r="R38">
        <f t="shared" si="8"/>
        <v>4.303401829358119E-5</v>
      </c>
    </row>
    <row r="39" spans="1:18" x14ac:dyDescent="0.2">
      <c r="A39" t="s">
        <v>206</v>
      </c>
      <c r="B39">
        <v>442</v>
      </c>
      <c r="C39">
        <v>204</v>
      </c>
      <c r="D39">
        <v>443</v>
      </c>
      <c r="F39" t="s">
        <v>208</v>
      </c>
      <c r="G39">
        <f t="shared" si="9"/>
        <v>12607</v>
      </c>
      <c r="H39">
        <f t="shared" si="12"/>
        <v>6917</v>
      </c>
      <c r="I39">
        <f t="shared" si="13"/>
        <v>14376</v>
      </c>
      <c r="K39" t="s">
        <v>208</v>
      </c>
      <c r="L39">
        <v>1</v>
      </c>
      <c r="M39">
        <f t="shared" si="1"/>
        <v>1.5151515151515152E-2</v>
      </c>
      <c r="N39">
        <f t="shared" si="2"/>
        <v>1.1228409559511817E-2</v>
      </c>
      <c r="O39">
        <f t="shared" si="2"/>
        <v>1.1600216005178758E-2</v>
      </c>
      <c r="P39">
        <f t="shared" si="2"/>
        <v>1.0414018068060563E-2</v>
      </c>
      <c r="Q39">
        <f t="shared" si="7"/>
        <v>1.1080881210917047E-2</v>
      </c>
      <c r="R39">
        <f t="shared" si="8"/>
        <v>3.5028076678344323E-4</v>
      </c>
    </row>
    <row r="40" spans="1:18" x14ac:dyDescent="0.2">
      <c r="A40" t="s">
        <v>207</v>
      </c>
      <c r="B40">
        <v>2013</v>
      </c>
      <c r="C40">
        <v>988</v>
      </c>
      <c r="D40">
        <v>2308</v>
      </c>
      <c r="F40" t="s">
        <v>84</v>
      </c>
      <c r="G40">
        <f t="shared" si="9"/>
        <v>55453</v>
      </c>
      <c r="H40">
        <f t="shared" si="12"/>
        <v>28281</v>
      </c>
      <c r="I40">
        <f t="shared" si="13"/>
        <v>68720</v>
      </c>
      <c r="K40" t="s">
        <v>84</v>
      </c>
      <c r="L40">
        <v>1</v>
      </c>
      <c r="M40">
        <f t="shared" si="1"/>
        <v>1.5151515151515152E-2</v>
      </c>
      <c r="N40">
        <f t="shared" si="2"/>
        <v>4.9389148513017275E-2</v>
      </c>
      <c r="O40">
        <f t="shared" si="2"/>
        <v>4.7428901090423657E-2</v>
      </c>
      <c r="P40">
        <f t="shared" si="2"/>
        <v>4.9780976741591675E-2</v>
      </c>
      <c r="Q40">
        <f t="shared" si="7"/>
        <v>4.8866342115010869E-2</v>
      </c>
      <c r="R40">
        <f t="shared" si="8"/>
        <v>7.2756668985316799E-4</v>
      </c>
    </row>
    <row r="41" spans="1:18" x14ac:dyDescent="0.2">
      <c r="A41" t="s">
        <v>208</v>
      </c>
      <c r="B41">
        <v>12607</v>
      </c>
      <c r="C41">
        <v>6917</v>
      </c>
      <c r="D41">
        <v>14376</v>
      </c>
      <c r="F41" t="s">
        <v>209</v>
      </c>
      <c r="G41">
        <f t="shared" si="9"/>
        <v>13497</v>
      </c>
      <c r="H41">
        <f t="shared" si="12"/>
        <v>9261</v>
      </c>
      <c r="I41">
        <f t="shared" si="13"/>
        <v>22952</v>
      </c>
      <c r="K41" t="s">
        <v>209</v>
      </c>
      <c r="L41">
        <v>1</v>
      </c>
      <c r="M41">
        <f t="shared" si="1"/>
        <v>1.5151515151515152E-2</v>
      </c>
      <c r="N41">
        <f t="shared" si="2"/>
        <v>1.2021087001247798E-2</v>
      </c>
      <c r="O41">
        <f t="shared" si="2"/>
        <v>1.5531241929154326E-2</v>
      </c>
      <c r="P41">
        <f t="shared" si="2"/>
        <v>1.6626498518233588E-2</v>
      </c>
      <c r="Q41">
        <f t="shared" si="7"/>
        <v>1.4726275816211906E-2</v>
      </c>
      <c r="R41">
        <f t="shared" si="8"/>
        <v>1.3890562314554395E-3</v>
      </c>
    </row>
    <row r="42" spans="1:18" x14ac:dyDescent="0.2">
      <c r="A42" t="s">
        <v>84</v>
      </c>
      <c r="B42">
        <v>55453</v>
      </c>
      <c r="C42">
        <v>28281</v>
      </c>
      <c r="D42">
        <v>68720</v>
      </c>
      <c r="F42" t="s">
        <v>85</v>
      </c>
      <c r="G42">
        <f t="shared" si="9"/>
        <v>39354</v>
      </c>
      <c r="H42">
        <f t="shared" si="12"/>
        <v>17417</v>
      </c>
      <c r="I42">
        <f t="shared" si="13"/>
        <v>44877</v>
      </c>
      <c r="K42" t="s">
        <v>85</v>
      </c>
      <c r="L42">
        <v>1</v>
      </c>
      <c r="M42">
        <f t="shared" si="1"/>
        <v>1.5151515151515152E-2</v>
      </c>
      <c r="N42">
        <f t="shared" si="2"/>
        <v>3.505059330570541E-2</v>
      </c>
      <c r="O42">
        <f t="shared" si="2"/>
        <v>2.9209333838687065E-2</v>
      </c>
      <c r="P42">
        <f t="shared" si="2"/>
        <v>3.2509035116886055E-2</v>
      </c>
      <c r="Q42">
        <f t="shared" si="7"/>
        <v>3.2256320753759511E-2</v>
      </c>
      <c r="R42">
        <f t="shared" si="8"/>
        <v>1.6909540159582206E-3</v>
      </c>
    </row>
    <row r="43" spans="1:18" x14ac:dyDescent="0.2">
      <c r="A43" t="s">
        <v>209</v>
      </c>
      <c r="B43">
        <v>13497</v>
      </c>
      <c r="C43">
        <v>9261</v>
      </c>
      <c r="D43">
        <v>22952</v>
      </c>
      <c r="F43" t="s">
        <v>202</v>
      </c>
      <c r="G43">
        <f t="shared" si="9"/>
        <v>64517</v>
      </c>
      <c r="H43">
        <f t="shared" si="12"/>
        <v>31285</v>
      </c>
      <c r="I43">
        <f t="shared" si="13"/>
        <v>69922</v>
      </c>
      <c r="K43" t="s">
        <v>202</v>
      </c>
      <c r="L43">
        <v>3</v>
      </c>
      <c r="M43">
        <f t="shared" si="1"/>
        <v>4.5454545454545456E-2</v>
      </c>
      <c r="N43">
        <f t="shared" si="2"/>
        <v>5.7461989335371139E-2</v>
      </c>
      <c r="O43">
        <f t="shared" si="2"/>
        <v>5.2466785849648319E-2</v>
      </c>
      <c r="P43">
        <f t="shared" si="2"/>
        <v>5.0651709192746988E-2</v>
      </c>
      <c r="Q43">
        <f t="shared" si="7"/>
        <v>5.3526828125922153E-2</v>
      </c>
      <c r="R43">
        <f t="shared" si="8"/>
        <v>2.0361521002347422E-3</v>
      </c>
    </row>
    <row r="44" spans="1:18" x14ac:dyDescent="0.2">
      <c r="A44" t="s">
        <v>85</v>
      </c>
      <c r="B44">
        <v>39354</v>
      </c>
      <c r="C44">
        <v>17417</v>
      </c>
      <c r="D44">
        <v>44877</v>
      </c>
      <c r="G44">
        <f>SUM(G5:G43)</f>
        <v>1122777</v>
      </c>
      <c r="H44">
        <f>SUM(H5:H43)</f>
        <v>596282</v>
      </c>
      <c r="I44">
        <f>SUM(I5:I43)</f>
        <v>1380447</v>
      </c>
      <c r="L44">
        <f t="shared" ref="L44:Q44" si="14">SUM(L5:L43)</f>
        <v>66</v>
      </c>
      <c r="M44">
        <f t="shared" si="14"/>
        <v>0.99999999999999967</v>
      </c>
      <c r="N44">
        <f t="shared" si="14"/>
        <v>1</v>
      </c>
      <c r="O44">
        <f t="shared" si="14"/>
        <v>1</v>
      </c>
      <c r="P44">
        <f t="shared" si="14"/>
        <v>0.99999999999999989</v>
      </c>
      <c r="Q44">
        <f t="shared" si="14"/>
        <v>1.0000000000000002</v>
      </c>
    </row>
    <row r="45" spans="1:18" x14ac:dyDescent="0.2">
      <c r="A45" t="s">
        <v>202</v>
      </c>
      <c r="B45">
        <v>64517</v>
      </c>
      <c r="C45">
        <v>31285</v>
      </c>
      <c r="D45">
        <v>69922</v>
      </c>
    </row>
    <row r="46" spans="1:18" x14ac:dyDescent="0.2">
      <c r="A46" t="s">
        <v>86</v>
      </c>
      <c r="B46">
        <v>122828</v>
      </c>
      <c r="C46">
        <v>64090</v>
      </c>
      <c r="D46">
        <v>168021</v>
      </c>
    </row>
    <row r="47" spans="1:18" x14ac:dyDescent="0.2">
      <c r="A47" s="3" t="s">
        <v>87</v>
      </c>
      <c r="B47" s="3">
        <f>SUM(B5:B45)</f>
        <v>1122777</v>
      </c>
      <c r="C47" s="3">
        <f>SUM(C5:C46)</f>
        <v>660372</v>
      </c>
      <c r="D47" s="3">
        <f>SUM(D5:D46)</f>
        <v>1548468</v>
      </c>
    </row>
    <row r="48" spans="1:18" x14ac:dyDescent="0.2">
      <c r="A48" t="s">
        <v>88</v>
      </c>
      <c r="B48">
        <f>SUM(B5:B46)</f>
        <v>1245605</v>
      </c>
      <c r="C48">
        <f>SUM(C5:C46)</f>
        <v>660372</v>
      </c>
      <c r="D48">
        <f>SUM(D5:D46)</f>
        <v>1548468</v>
      </c>
    </row>
    <row r="49" spans="1:4" x14ac:dyDescent="0.2">
      <c r="A49" t="s">
        <v>89</v>
      </c>
      <c r="B49">
        <f>B47/B48</f>
        <v>0.90139089037054287</v>
      </c>
      <c r="C49">
        <f>C47/C48</f>
        <v>1</v>
      </c>
      <c r="D49">
        <f>D47/D48</f>
        <v>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9"/>
  <sheetViews>
    <sheetView workbookViewId="0">
      <pane ySplit="4" topLeftCell="A5" activePane="bottomLeft" state="frozen"/>
      <selection pane="bottomLeft"/>
    </sheetView>
  </sheetViews>
  <sheetFormatPr baseColWidth="10" defaultRowHeight="16" x14ac:dyDescent="0.2"/>
  <cols>
    <col min="1" max="1" width="15" customWidth="1"/>
  </cols>
  <sheetData>
    <row r="1" spans="1:18" x14ac:dyDescent="0.2">
      <c r="A1" t="s">
        <v>176</v>
      </c>
    </row>
    <row r="2" spans="1:18" x14ac:dyDescent="0.2">
      <c r="A2" t="s">
        <v>217</v>
      </c>
    </row>
    <row r="3" spans="1:18" x14ac:dyDescent="0.2">
      <c r="B3" s="2" t="s">
        <v>60</v>
      </c>
      <c r="F3" s="2"/>
      <c r="G3" s="2" t="s">
        <v>60</v>
      </c>
      <c r="M3" s="2" t="s">
        <v>61</v>
      </c>
      <c r="N3" s="2"/>
    </row>
    <row r="4" spans="1:18" x14ac:dyDescent="0.2">
      <c r="A4" s="2" t="s">
        <v>62</v>
      </c>
      <c r="B4" t="s">
        <v>108</v>
      </c>
      <c r="C4" t="s">
        <v>109</v>
      </c>
      <c r="D4" t="s">
        <v>110</v>
      </c>
      <c r="F4" s="2" t="s">
        <v>63</v>
      </c>
      <c r="G4" t="s">
        <v>108</v>
      </c>
      <c r="H4" t="s">
        <v>109</v>
      </c>
      <c r="I4" t="s">
        <v>110</v>
      </c>
      <c r="K4" s="2" t="s">
        <v>63</v>
      </c>
      <c r="L4" s="2" t="s">
        <v>64</v>
      </c>
      <c r="M4" t="s">
        <v>65</v>
      </c>
      <c r="N4" t="s">
        <v>108</v>
      </c>
      <c r="O4" t="s">
        <v>109</v>
      </c>
      <c r="P4" t="s">
        <v>110</v>
      </c>
      <c r="Q4" s="2" t="s">
        <v>66</v>
      </c>
      <c r="R4" s="2" t="s">
        <v>67</v>
      </c>
    </row>
    <row r="5" spans="1:18" x14ac:dyDescent="0.2">
      <c r="A5" t="s">
        <v>71</v>
      </c>
      <c r="B5">
        <v>69531</v>
      </c>
      <c r="C5">
        <v>84449</v>
      </c>
      <c r="D5">
        <v>69244</v>
      </c>
      <c r="F5" t="s">
        <v>71</v>
      </c>
      <c r="G5">
        <f t="shared" ref="G5:I10" si="0">B5</f>
        <v>69531</v>
      </c>
      <c r="H5">
        <f t="shared" si="0"/>
        <v>84449</v>
      </c>
      <c r="I5">
        <f t="shared" si="0"/>
        <v>69244</v>
      </c>
      <c r="K5" t="s">
        <v>71</v>
      </c>
      <c r="L5">
        <v>2</v>
      </c>
      <c r="M5">
        <f t="shared" ref="M5:M43" si="1">L5/L$44</f>
        <v>3.0303030303030304E-2</v>
      </c>
      <c r="N5">
        <f t="shared" ref="N5:O43" si="2">G5/G$44</f>
        <v>6.598139869443545E-2</v>
      </c>
      <c r="O5">
        <f t="shared" si="2"/>
        <v>6.362939750648168E-2</v>
      </c>
      <c r="P5">
        <f t="shared" ref="P5:P43" si="3">I5/I$44</f>
        <v>7.5593143735487311E-2</v>
      </c>
      <c r="Q5">
        <f t="shared" ref="Q5:Q21" si="4">AVERAGE(N5:P5)</f>
        <v>6.8401313312134823E-2</v>
      </c>
      <c r="R5">
        <f t="shared" ref="R5:R21" si="5">STDEV(N5:P5)/SQRT(3)</f>
        <v>3.6594533301085612E-3</v>
      </c>
    </row>
    <row r="6" spans="1:18" x14ac:dyDescent="0.2">
      <c r="A6" t="s">
        <v>184</v>
      </c>
      <c r="B6">
        <v>116260</v>
      </c>
      <c r="C6">
        <v>155104</v>
      </c>
      <c r="D6">
        <v>105419</v>
      </c>
      <c r="F6" t="s">
        <v>184</v>
      </c>
      <c r="G6">
        <f t="shared" si="0"/>
        <v>116260</v>
      </c>
      <c r="H6">
        <f t="shared" si="0"/>
        <v>155104</v>
      </c>
      <c r="I6">
        <f t="shared" si="0"/>
        <v>105419</v>
      </c>
      <c r="K6" t="s">
        <v>184</v>
      </c>
      <c r="L6">
        <v>5</v>
      </c>
      <c r="M6">
        <f t="shared" si="1"/>
        <v>7.575757575757576E-2</v>
      </c>
      <c r="N6">
        <f t="shared" si="2"/>
        <v>0.11032485383807318</v>
      </c>
      <c r="O6">
        <f t="shared" si="2"/>
        <v>0.11686549362153886</v>
      </c>
      <c r="P6">
        <f t="shared" si="3"/>
        <v>0.11508511379255007</v>
      </c>
      <c r="Q6">
        <f t="shared" si="4"/>
        <v>0.11409182041738737</v>
      </c>
      <c r="R6">
        <f t="shared" si="5"/>
        <v>1.9523461092678623E-3</v>
      </c>
    </row>
    <row r="7" spans="1:18" x14ac:dyDescent="0.2">
      <c r="A7" t="s">
        <v>72</v>
      </c>
      <c r="B7">
        <v>93777</v>
      </c>
      <c r="C7">
        <v>92877</v>
      </c>
      <c r="D7">
        <v>68913</v>
      </c>
      <c r="F7" t="s">
        <v>72</v>
      </c>
      <c r="G7">
        <f t="shared" si="0"/>
        <v>93777</v>
      </c>
      <c r="H7">
        <f t="shared" si="0"/>
        <v>92877</v>
      </c>
      <c r="I7">
        <f t="shared" si="0"/>
        <v>68913</v>
      </c>
      <c r="K7" t="s">
        <v>72</v>
      </c>
      <c r="L7">
        <v>2</v>
      </c>
      <c r="M7">
        <f t="shared" si="1"/>
        <v>3.0303030303030304E-2</v>
      </c>
      <c r="N7">
        <f t="shared" si="2"/>
        <v>8.8989625136530096E-2</v>
      </c>
      <c r="O7">
        <f t="shared" si="2"/>
        <v>6.9979603692281733E-2</v>
      </c>
      <c r="P7">
        <f t="shared" si="3"/>
        <v>7.5231793574080608E-2</v>
      </c>
      <c r="Q7">
        <f t="shared" si="4"/>
        <v>7.8067007467630803E-2</v>
      </c>
      <c r="R7">
        <f t="shared" si="5"/>
        <v>5.6678643007259917E-3</v>
      </c>
    </row>
    <row r="8" spans="1:18" x14ac:dyDescent="0.2">
      <c r="A8" t="s">
        <v>73</v>
      </c>
      <c r="B8">
        <v>8238</v>
      </c>
      <c r="C8">
        <v>8105</v>
      </c>
      <c r="D8">
        <v>6471</v>
      </c>
      <c r="F8" t="s">
        <v>73</v>
      </c>
      <c r="G8">
        <f t="shared" si="0"/>
        <v>8238</v>
      </c>
      <c r="H8">
        <f t="shared" si="0"/>
        <v>8105</v>
      </c>
      <c r="I8">
        <f t="shared" si="0"/>
        <v>6471</v>
      </c>
      <c r="K8" t="s">
        <v>73</v>
      </c>
      <c r="L8">
        <v>1</v>
      </c>
      <c r="M8">
        <f t="shared" si="1"/>
        <v>1.5151515151515152E-2</v>
      </c>
      <c r="N8">
        <f t="shared" si="2"/>
        <v>7.8174449158614039E-3</v>
      </c>
      <c r="O8">
        <f t="shared" si="2"/>
        <v>6.106836869471919E-3</v>
      </c>
      <c r="P8">
        <f t="shared" si="3"/>
        <v>7.0643410708846749E-3</v>
      </c>
      <c r="Q8">
        <f t="shared" si="4"/>
        <v>6.9962076187393323E-3</v>
      </c>
      <c r="R8">
        <f t="shared" si="5"/>
        <v>4.949837026169123E-4</v>
      </c>
    </row>
    <row r="9" spans="1:18" x14ac:dyDescent="0.2">
      <c r="A9" t="s">
        <v>185</v>
      </c>
      <c r="B9">
        <v>1251</v>
      </c>
      <c r="C9">
        <v>1260</v>
      </c>
      <c r="D9">
        <v>1098</v>
      </c>
      <c r="F9" t="s">
        <v>185</v>
      </c>
      <c r="G9">
        <f t="shared" si="0"/>
        <v>1251</v>
      </c>
      <c r="H9">
        <f t="shared" si="0"/>
        <v>1260</v>
      </c>
      <c r="I9">
        <f t="shared" si="0"/>
        <v>1098</v>
      </c>
      <c r="K9" t="s">
        <v>185</v>
      </c>
      <c r="L9">
        <v>1</v>
      </c>
      <c r="M9">
        <f t="shared" si="1"/>
        <v>1.5151515151515152E-2</v>
      </c>
      <c r="N9">
        <f t="shared" si="2"/>
        <v>1.1871356627509854E-3</v>
      </c>
      <c r="O9">
        <f t="shared" si="2"/>
        <v>9.4936637329236489E-4</v>
      </c>
      <c r="P9">
        <f t="shared" si="3"/>
        <v>1.1986781789261895E-3</v>
      </c>
      <c r="Q9">
        <f t="shared" si="4"/>
        <v>1.1117267383231799E-3</v>
      </c>
      <c r="R9">
        <f t="shared" si="5"/>
        <v>8.1248535411658035E-5</v>
      </c>
    </row>
    <row r="10" spans="1:18" x14ac:dyDescent="0.2">
      <c r="A10" t="s">
        <v>186</v>
      </c>
      <c r="B10">
        <v>1606</v>
      </c>
      <c r="C10">
        <v>1911</v>
      </c>
      <c r="D10">
        <v>1517</v>
      </c>
      <c r="F10" t="s">
        <v>186</v>
      </c>
      <c r="G10">
        <f t="shared" si="0"/>
        <v>1606</v>
      </c>
      <c r="H10">
        <f t="shared" si="0"/>
        <v>1911</v>
      </c>
      <c r="I10">
        <f t="shared" si="0"/>
        <v>1517</v>
      </c>
      <c r="K10" t="s">
        <v>186</v>
      </c>
      <c r="L10">
        <v>1</v>
      </c>
      <c r="M10">
        <f t="shared" si="1"/>
        <v>1.5151515151515152E-2</v>
      </c>
      <c r="N10">
        <f t="shared" si="2"/>
        <v>1.5240126893509851E-3</v>
      </c>
      <c r="O10">
        <f t="shared" si="2"/>
        <v>1.4398723328267534E-3</v>
      </c>
      <c r="P10">
        <f t="shared" si="3"/>
        <v>1.6560972654198812E-3</v>
      </c>
      <c r="Q10">
        <f t="shared" si="4"/>
        <v>1.539994095865873E-3</v>
      </c>
      <c r="R10">
        <f t="shared" si="5"/>
        <v>6.2928158467602963E-5</v>
      </c>
    </row>
    <row r="11" spans="1:18" x14ac:dyDescent="0.2">
      <c r="A11" t="s">
        <v>187</v>
      </c>
      <c r="B11">
        <v>14869</v>
      </c>
      <c r="C11">
        <v>26157</v>
      </c>
      <c r="D11">
        <v>12481</v>
      </c>
      <c r="F11" t="s">
        <v>210</v>
      </c>
      <c r="G11">
        <f>B11+B12</f>
        <v>18185</v>
      </c>
      <c r="H11">
        <f>C11+C12</f>
        <v>31419</v>
      </c>
      <c r="I11">
        <f>D11+D12</f>
        <v>15569</v>
      </c>
      <c r="K11" t="s">
        <v>210</v>
      </c>
      <c r="L11">
        <v>2</v>
      </c>
      <c r="M11">
        <f t="shared" si="1"/>
        <v>3.0303030303030304E-2</v>
      </c>
      <c r="N11">
        <f t="shared" si="2"/>
        <v>1.7256644306256327E-2</v>
      </c>
      <c r="O11">
        <f t="shared" si="2"/>
        <v>2.3673128636883187E-2</v>
      </c>
      <c r="P11">
        <f t="shared" si="3"/>
        <v>1.6996557894081828E-2</v>
      </c>
      <c r="Q11">
        <f t="shared" si="4"/>
        <v>1.9308776945740447E-2</v>
      </c>
      <c r="R11">
        <f t="shared" si="5"/>
        <v>2.1834670822978471E-3</v>
      </c>
    </row>
    <row r="12" spans="1:18" x14ac:dyDescent="0.2">
      <c r="A12" t="s">
        <v>188</v>
      </c>
      <c r="B12">
        <v>3316</v>
      </c>
      <c r="C12">
        <v>5262</v>
      </c>
      <c r="D12">
        <v>3088</v>
      </c>
      <c r="F12" t="s">
        <v>189</v>
      </c>
      <c r="G12">
        <f t="shared" ref="G12:I13" si="6">B13</f>
        <v>113247</v>
      </c>
      <c r="H12">
        <f t="shared" si="6"/>
        <v>135917</v>
      </c>
      <c r="I12">
        <f t="shared" si="6"/>
        <v>86679</v>
      </c>
      <c r="K12" t="s">
        <v>189</v>
      </c>
      <c r="L12">
        <v>4</v>
      </c>
      <c r="M12">
        <f t="shared" si="1"/>
        <v>6.0606060606060608E-2</v>
      </c>
      <c r="N12">
        <f t="shared" si="2"/>
        <v>0.10746566938414134</v>
      </c>
      <c r="O12">
        <f t="shared" si="2"/>
        <v>0.10240875345934791</v>
      </c>
      <c r="P12">
        <f t="shared" si="3"/>
        <v>9.462679951834535E-2</v>
      </c>
      <c r="Q12">
        <f t="shared" si="4"/>
        <v>0.10150040745394488</v>
      </c>
      <c r="R12">
        <f t="shared" si="5"/>
        <v>3.7339864402030107E-3</v>
      </c>
    </row>
    <row r="13" spans="1:18" x14ac:dyDescent="0.2">
      <c r="A13" t="s">
        <v>189</v>
      </c>
      <c r="B13">
        <v>113247</v>
      </c>
      <c r="C13">
        <v>135917</v>
      </c>
      <c r="D13">
        <v>86679</v>
      </c>
      <c r="F13" t="s">
        <v>114</v>
      </c>
      <c r="G13">
        <f t="shared" si="6"/>
        <v>14810</v>
      </c>
      <c r="H13">
        <f t="shared" si="6"/>
        <v>21377</v>
      </c>
      <c r="I13">
        <f t="shared" si="6"/>
        <v>14683</v>
      </c>
      <c r="K13" t="s">
        <v>114</v>
      </c>
      <c r="L13">
        <v>1</v>
      </c>
      <c r="M13">
        <f t="shared" si="1"/>
        <v>1.5151515151515152E-2</v>
      </c>
      <c r="N13">
        <f t="shared" si="2"/>
        <v>1.405394018012957E-2</v>
      </c>
      <c r="O13">
        <f t="shared" si="2"/>
        <v>1.6106829334818162E-2</v>
      </c>
      <c r="P13">
        <f t="shared" si="3"/>
        <v>1.6029318489228818E-2</v>
      </c>
      <c r="Q13">
        <f t="shared" si="4"/>
        <v>1.5396696001392185E-2</v>
      </c>
      <c r="R13">
        <f t="shared" si="5"/>
        <v>6.7175066789371834E-4</v>
      </c>
    </row>
    <row r="14" spans="1:18" x14ac:dyDescent="0.2">
      <c r="A14" t="s">
        <v>74</v>
      </c>
      <c r="B14">
        <v>14810</v>
      </c>
      <c r="C14">
        <v>21377</v>
      </c>
      <c r="D14">
        <v>14683</v>
      </c>
      <c r="F14" t="s">
        <v>211</v>
      </c>
      <c r="G14">
        <f>B15+B16</f>
        <v>10870</v>
      </c>
      <c r="H14">
        <f>C15+C16</f>
        <v>5050</v>
      </c>
      <c r="I14">
        <f>D15+D16</f>
        <v>8240</v>
      </c>
      <c r="K14" t="s">
        <v>211</v>
      </c>
      <c r="L14">
        <v>3</v>
      </c>
      <c r="M14">
        <f t="shared" si="1"/>
        <v>4.5454545454545456E-2</v>
      </c>
      <c r="N14">
        <f t="shared" si="2"/>
        <v>1.0315079659554924E-2</v>
      </c>
      <c r="O14">
        <f t="shared" si="2"/>
        <v>3.8050001469257483E-3</v>
      </c>
      <c r="P14">
        <f t="shared" si="3"/>
        <v>8.9955448035990912E-3</v>
      </c>
      <c r="Q14">
        <f t="shared" si="4"/>
        <v>7.7052082033599216E-3</v>
      </c>
      <c r="R14">
        <f t="shared" si="5"/>
        <v>1.986958330516445E-3</v>
      </c>
    </row>
    <row r="15" spans="1:18" x14ac:dyDescent="0.2">
      <c r="A15" t="s">
        <v>203</v>
      </c>
      <c r="B15">
        <v>1763</v>
      </c>
      <c r="C15">
        <v>849</v>
      </c>
      <c r="D15">
        <v>1282</v>
      </c>
      <c r="F15" t="s">
        <v>190</v>
      </c>
      <c r="G15">
        <f>B17</f>
        <v>1570</v>
      </c>
      <c r="H15">
        <f>C17</f>
        <v>1830</v>
      </c>
      <c r="I15">
        <f>D17</f>
        <v>1274</v>
      </c>
      <c r="K15" t="s">
        <v>190</v>
      </c>
      <c r="L15">
        <v>1</v>
      </c>
      <c r="M15">
        <f t="shared" si="1"/>
        <v>1.5151515151515152E-2</v>
      </c>
      <c r="N15">
        <f t="shared" si="2"/>
        <v>1.489850512005633E-3</v>
      </c>
      <c r="O15">
        <f t="shared" si="2"/>
        <v>1.3788416374008157E-3</v>
      </c>
      <c r="P15">
        <f t="shared" si="3"/>
        <v>1.3908160291001507E-3</v>
      </c>
      <c r="Q15">
        <f t="shared" si="4"/>
        <v>1.4198360595021999E-3</v>
      </c>
      <c r="R15">
        <f t="shared" si="5"/>
        <v>3.5177474722985747E-5</v>
      </c>
    </row>
    <row r="16" spans="1:18" x14ac:dyDescent="0.2">
      <c r="A16" t="s">
        <v>204</v>
      </c>
      <c r="B16">
        <v>9107</v>
      </c>
      <c r="C16">
        <v>4201</v>
      </c>
      <c r="D16">
        <v>6958</v>
      </c>
      <c r="F16" t="s">
        <v>191</v>
      </c>
      <c r="G16">
        <f t="shared" ref="G16:I27" si="7">B18</f>
        <v>52</v>
      </c>
      <c r="H16">
        <f t="shared" si="7"/>
        <v>190</v>
      </c>
      <c r="I16">
        <f t="shared" si="7"/>
        <v>60</v>
      </c>
      <c r="K16" t="s">
        <v>191</v>
      </c>
      <c r="L16">
        <v>4</v>
      </c>
      <c r="M16">
        <f t="shared" si="1"/>
        <v>6.0606060606060608E-2</v>
      </c>
      <c r="N16">
        <f t="shared" si="2"/>
        <v>4.934536727661969E-5</v>
      </c>
      <c r="O16">
        <f t="shared" si="2"/>
        <v>1.431584213694836E-4</v>
      </c>
      <c r="P16">
        <f t="shared" si="3"/>
        <v>6.550153983203222E-5</v>
      </c>
      <c r="Q16">
        <f t="shared" si="4"/>
        <v>8.60017761593785E-5</v>
      </c>
      <c r="R16">
        <f t="shared" si="5"/>
        <v>2.8956387013722548E-5</v>
      </c>
    </row>
    <row r="17" spans="1:18" x14ac:dyDescent="0.2">
      <c r="A17" t="s">
        <v>190</v>
      </c>
      <c r="B17">
        <v>1570</v>
      </c>
      <c r="C17">
        <v>1830</v>
      </c>
      <c r="D17">
        <v>1274</v>
      </c>
      <c r="F17" t="s">
        <v>75</v>
      </c>
      <c r="G17">
        <f t="shared" si="7"/>
        <v>6959</v>
      </c>
      <c r="H17">
        <f t="shared" si="7"/>
        <v>8133</v>
      </c>
      <c r="I17">
        <f t="shared" si="7"/>
        <v>6853</v>
      </c>
      <c r="K17" t="s">
        <v>75</v>
      </c>
      <c r="L17">
        <v>1</v>
      </c>
      <c r="M17">
        <f t="shared" si="1"/>
        <v>1.5151515151515152E-2</v>
      </c>
      <c r="N17">
        <f t="shared" si="2"/>
        <v>6.6037386707307006E-3</v>
      </c>
      <c r="O17">
        <f t="shared" si="2"/>
        <v>6.1279338999895268E-3</v>
      </c>
      <c r="P17">
        <f t="shared" si="3"/>
        <v>7.481367541148613E-3</v>
      </c>
      <c r="Q17">
        <f t="shared" si="4"/>
        <v>6.7376800372896143E-3</v>
      </c>
      <c r="R17">
        <f t="shared" si="5"/>
        <v>3.964008377522418E-4</v>
      </c>
    </row>
    <row r="18" spans="1:18" x14ac:dyDescent="0.2">
      <c r="A18" t="s">
        <v>191</v>
      </c>
      <c r="B18">
        <v>52</v>
      </c>
      <c r="C18">
        <v>190</v>
      </c>
      <c r="D18">
        <v>60</v>
      </c>
      <c r="F18" t="s">
        <v>76</v>
      </c>
      <c r="G18">
        <f t="shared" si="7"/>
        <v>146019</v>
      </c>
      <c r="H18">
        <f t="shared" si="7"/>
        <v>189653</v>
      </c>
      <c r="I18">
        <f t="shared" si="7"/>
        <v>128846</v>
      </c>
      <c r="K18" t="s">
        <v>76</v>
      </c>
      <c r="L18">
        <v>3</v>
      </c>
      <c r="M18">
        <f t="shared" si="1"/>
        <v>4.5454545454545456E-2</v>
      </c>
      <c r="N18">
        <f t="shared" si="2"/>
        <v>0.1385646381608602</v>
      </c>
      <c r="O18">
        <f t="shared" si="2"/>
        <v>0.14289696888414039</v>
      </c>
      <c r="P18">
        <f t="shared" si="3"/>
        <v>0.14066019001996705</v>
      </c>
      <c r="Q18">
        <f t="shared" si="4"/>
        <v>0.14070726568832254</v>
      </c>
      <c r="R18">
        <f t="shared" si="5"/>
        <v>1.2508576341698099E-3</v>
      </c>
    </row>
    <row r="19" spans="1:18" x14ac:dyDescent="0.2">
      <c r="A19" t="s">
        <v>75</v>
      </c>
      <c r="B19">
        <v>6959</v>
      </c>
      <c r="C19">
        <v>8133</v>
      </c>
      <c r="D19">
        <v>6853</v>
      </c>
      <c r="F19" t="s">
        <v>192</v>
      </c>
      <c r="G19">
        <f t="shared" si="7"/>
        <v>17838</v>
      </c>
      <c r="H19">
        <f t="shared" si="7"/>
        <v>24159</v>
      </c>
      <c r="I19">
        <f t="shared" si="7"/>
        <v>16289</v>
      </c>
      <c r="K19" t="s">
        <v>192</v>
      </c>
      <c r="L19">
        <v>1</v>
      </c>
      <c r="M19">
        <f t="shared" si="1"/>
        <v>1.5151515151515152E-2</v>
      </c>
      <c r="N19">
        <f t="shared" si="2"/>
        <v>1.6927358874621962E-2</v>
      </c>
      <c r="O19">
        <f t="shared" si="2"/>
        <v>1.8202970009817653E-2</v>
      </c>
      <c r="P19">
        <f t="shared" si="3"/>
        <v>1.7782576372066213E-2</v>
      </c>
      <c r="Q19">
        <f t="shared" si="4"/>
        <v>1.7637635085501941E-2</v>
      </c>
      <c r="R19">
        <f t="shared" si="5"/>
        <v>3.7530073473237841E-4</v>
      </c>
    </row>
    <row r="20" spans="1:18" x14ac:dyDescent="0.2">
      <c r="A20" t="s">
        <v>76</v>
      </c>
      <c r="B20">
        <v>146019</v>
      </c>
      <c r="C20">
        <v>189653</v>
      </c>
      <c r="D20">
        <v>128846</v>
      </c>
      <c r="F20" t="s">
        <v>193</v>
      </c>
      <c r="G20">
        <f t="shared" si="7"/>
        <v>1299</v>
      </c>
      <c r="H20">
        <f t="shared" si="7"/>
        <v>1354</v>
      </c>
      <c r="I20">
        <f t="shared" si="7"/>
        <v>1006</v>
      </c>
      <c r="K20" t="s">
        <v>193</v>
      </c>
      <c r="L20">
        <v>2</v>
      </c>
      <c r="M20">
        <f t="shared" si="1"/>
        <v>3.0303030303030304E-2</v>
      </c>
      <c r="N20">
        <f t="shared" si="2"/>
        <v>1.232685232544788E-3</v>
      </c>
      <c r="O20">
        <f t="shared" si="2"/>
        <v>1.0201921186014779E-3</v>
      </c>
      <c r="P20">
        <f t="shared" si="3"/>
        <v>1.0982424845170735E-3</v>
      </c>
      <c r="Q20">
        <f t="shared" si="4"/>
        <v>1.1170399452211132E-3</v>
      </c>
      <c r="R20">
        <f t="shared" si="5"/>
        <v>6.2057337103201262E-5</v>
      </c>
    </row>
    <row r="21" spans="1:18" x14ac:dyDescent="0.2">
      <c r="A21" t="s">
        <v>192</v>
      </c>
      <c r="B21">
        <v>17838</v>
      </c>
      <c r="C21">
        <v>24159</v>
      </c>
      <c r="D21">
        <v>16289</v>
      </c>
      <c r="F21" t="s">
        <v>194</v>
      </c>
      <c r="G21">
        <f t="shared" si="7"/>
        <v>24</v>
      </c>
      <c r="H21">
        <f t="shared" si="7"/>
        <v>27</v>
      </c>
      <c r="I21">
        <f t="shared" si="7"/>
        <v>32</v>
      </c>
      <c r="K21" t="s">
        <v>194</v>
      </c>
      <c r="L21">
        <v>1</v>
      </c>
      <c r="M21">
        <f t="shared" si="1"/>
        <v>1.5151515151515152E-2</v>
      </c>
      <c r="N21">
        <f t="shared" si="2"/>
        <v>2.2774784896901396E-5</v>
      </c>
      <c r="O21">
        <f t="shared" si="2"/>
        <v>2.034356514197925E-5</v>
      </c>
      <c r="P21">
        <f t="shared" si="3"/>
        <v>3.4934154577083848E-5</v>
      </c>
      <c r="Q21">
        <f t="shared" si="4"/>
        <v>2.6017501538654833E-5</v>
      </c>
      <c r="R21">
        <f t="shared" si="5"/>
        <v>4.5132299383765419E-6</v>
      </c>
    </row>
    <row r="22" spans="1:18" x14ac:dyDescent="0.2">
      <c r="A22" t="s">
        <v>193</v>
      </c>
      <c r="B22">
        <v>1299</v>
      </c>
      <c r="C22">
        <v>1354</v>
      </c>
      <c r="D22">
        <v>1006</v>
      </c>
      <c r="F22" t="s">
        <v>195</v>
      </c>
      <c r="G22">
        <f t="shared" si="7"/>
        <v>42901</v>
      </c>
      <c r="H22">
        <f t="shared" si="7"/>
        <v>53516</v>
      </c>
      <c r="I22">
        <f t="shared" si="7"/>
        <v>39306</v>
      </c>
      <c r="K22" t="s">
        <v>195</v>
      </c>
      <c r="L22">
        <v>5</v>
      </c>
      <c r="M22">
        <f t="shared" si="1"/>
        <v>7.575757575757576E-2</v>
      </c>
      <c r="N22">
        <f t="shared" si="2"/>
        <v>4.0710876952581951E-2</v>
      </c>
      <c r="O22">
        <f t="shared" si="2"/>
        <v>4.0322453042154129E-2</v>
      </c>
      <c r="P22">
        <f t="shared" si="3"/>
        <v>4.2910058743964308E-2</v>
      </c>
      <c r="Q22">
        <f>AVERAGE(N22:P22)</f>
        <v>4.1314462912900134E-2</v>
      </c>
      <c r="R22">
        <f>STDEV(N22:P22)/SQRT(3)</f>
        <v>8.056390477192729E-4</v>
      </c>
    </row>
    <row r="23" spans="1:18" x14ac:dyDescent="0.2">
      <c r="A23" t="s">
        <v>194</v>
      </c>
      <c r="B23">
        <v>24</v>
      </c>
      <c r="C23">
        <v>27</v>
      </c>
      <c r="D23">
        <v>32</v>
      </c>
      <c r="F23" t="s">
        <v>77</v>
      </c>
      <c r="G23">
        <f t="shared" si="7"/>
        <v>18556</v>
      </c>
      <c r="H23">
        <f t="shared" si="7"/>
        <v>29686</v>
      </c>
      <c r="I23">
        <f t="shared" si="7"/>
        <v>18342</v>
      </c>
      <c r="K23" t="s">
        <v>77</v>
      </c>
      <c r="L23">
        <v>1</v>
      </c>
      <c r="M23">
        <f t="shared" si="1"/>
        <v>1.5151515151515152E-2</v>
      </c>
      <c r="N23">
        <f t="shared" si="2"/>
        <v>1.7608704522787597E-2</v>
      </c>
      <c r="O23">
        <f t="shared" si="2"/>
        <v>2.236737314091837E-2</v>
      </c>
      <c r="P23">
        <f t="shared" si="3"/>
        <v>2.002382072665225E-2</v>
      </c>
      <c r="Q23">
        <f t="shared" ref="Q23:Q43" si="8">AVERAGE(N23:P23)</f>
        <v>1.9999966130119406E-2</v>
      </c>
      <c r="R23">
        <f t="shared" ref="R23:R43" si="9">STDEV(N23:P23)/SQRT(3)</f>
        <v>1.3737610825306644E-3</v>
      </c>
    </row>
    <row r="24" spans="1:18" x14ac:dyDescent="0.2">
      <c r="A24" t="s">
        <v>195</v>
      </c>
      <c r="B24">
        <v>42901</v>
      </c>
      <c r="C24">
        <v>53516</v>
      </c>
      <c r="D24">
        <v>39306</v>
      </c>
      <c r="F24" t="s">
        <v>78</v>
      </c>
      <c r="G24">
        <f t="shared" si="7"/>
        <v>54850</v>
      </c>
      <c r="H24">
        <f t="shared" si="7"/>
        <v>79496</v>
      </c>
      <c r="I24">
        <f t="shared" si="7"/>
        <v>47121</v>
      </c>
      <c r="K24" t="s">
        <v>78</v>
      </c>
      <c r="L24">
        <v>2</v>
      </c>
      <c r="M24">
        <f t="shared" si="1"/>
        <v>3.0303030303030304E-2</v>
      </c>
      <c r="N24">
        <f t="shared" si="2"/>
        <v>5.204987298312673E-2</v>
      </c>
      <c r="O24">
        <f t="shared" si="2"/>
        <v>5.9897483500991937E-2</v>
      </c>
      <c r="P24">
        <f t="shared" si="3"/>
        <v>5.1441634307086502E-2</v>
      </c>
      <c r="Q24">
        <f t="shared" si="8"/>
        <v>5.4462996930401721E-2</v>
      </c>
      <c r="R24">
        <f t="shared" si="9"/>
        <v>2.7229103171791413E-3</v>
      </c>
    </row>
    <row r="25" spans="1:18" x14ac:dyDescent="0.2">
      <c r="A25" t="s">
        <v>77</v>
      </c>
      <c r="B25">
        <v>18556</v>
      </c>
      <c r="C25">
        <v>29686</v>
      </c>
      <c r="D25">
        <v>18342</v>
      </c>
      <c r="F25" t="s">
        <v>79</v>
      </c>
      <c r="G25">
        <f t="shared" si="7"/>
        <v>2552</v>
      </c>
      <c r="H25">
        <f t="shared" si="7"/>
        <v>2824</v>
      </c>
      <c r="I25">
        <f t="shared" si="7"/>
        <v>2067</v>
      </c>
      <c r="K25" t="s">
        <v>79</v>
      </c>
      <c r="L25">
        <v>1</v>
      </c>
      <c r="M25">
        <f t="shared" si="1"/>
        <v>1.5151515151515152E-2</v>
      </c>
      <c r="N25">
        <f t="shared" si="2"/>
        <v>2.4217187940371817E-3</v>
      </c>
      <c r="O25">
        <f t="shared" si="2"/>
        <v>2.1277862207759036E-3</v>
      </c>
      <c r="P25">
        <f t="shared" si="3"/>
        <v>2.2565280472135098E-3</v>
      </c>
      <c r="Q25">
        <f t="shared" si="8"/>
        <v>2.2686776873421985E-3</v>
      </c>
      <c r="R25">
        <f t="shared" si="9"/>
        <v>8.5068207383725596E-5</v>
      </c>
    </row>
    <row r="26" spans="1:18" x14ac:dyDescent="0.2">
      <c r="A26" t="s">
        <v>78</v>
      </c>
      <c r="B26">
        <v>54850</v>
      </c>
      <c r="C26">
        <v>79496</v>
      </c>
      <c r="D26">
        <v>47121</v>
      </c>
      <c r="F26" t="s">
        <v>196</v>
      </c>
      <c r="G26">
        <f t="shared" si="7"/>
        <v>1614</v>
      </c>
      <c r="H26">
        <f t="shared" si="7"/>
        <v>1768</v>
      </c>
      <c r="I26">
        <f t="shared" si="7"/>
        <v>1349</v>
      </c>
      <c r="K26" t="s">
        <v>196</v>
      </c>
      <c r="L26">
        <v>1</v>
      </c>
      <c r="M26">
        <f t="shared" si="1"/>
        <v>1.5151515151515152E-2</v>
      </c>
      <c r="N26">
        <f t="shared" si="2"/>
        <v>1.5316042843166189E-3</v>
      </c>
      <c r="O26">
        <f t="shared" si="2"/>
        <v>1.3321267841118263E-3</v>
      </c>
      <c r="P26">
        <f t="shared" si="3"/>
        <v>1.4726929538901911E-3</v>
      </c>
      <c r="Q26">
        <f t="shared" si="8"/>
        <v>1.4454746741062122E-3</v>
      </c>
      <c r="R26">
        <f t="shared" si="9"/>
        <v>5.917050035782883E-5</v>
      </c>
    </row>
    <row r="27" spans="1:18" x14ac:dyDescent="0.2">
      <c r="A27" t="s">
        <v>79</v>
      </c>
      <c r="B27">
        <v>2552</v>
      </c>
      <c r="C27">
        <v>2824</v>
      </c>
      <c r="D27">
        <v>2067</v>
      </c>
      <c r="F27" t="s">
        <v>197</v>
      </c>
      <c r="G27">
        <f t="shared" si="7"/>
        <v>7646</v>
      </c>
      <c r="H27">
        <f t="shared" si="7"/>
        <v>8401</v>
      </c>
      <c r="I27">
        <f t="shared" si="7"/>
        <v>7390</v>
      </c>
      <c r="K27" t="s">
        <v>197</v>
      </c>
      <c r="L27">
        <v>1</v>
      </c>
      <c r="M27">
        <f t="shared" si="1"/>
        <v>1.5151515151515152E-2</v>
      </c>
      <c r="N27">
        <f t="shared" si="2"/>
        <v>7.2556668884045028E-3</v>
      </c>
      <c r="O27">
        <f t="shared" si="2"/>
        <v>6.3298626206580617E-3</v>
      </c>
      <c r="P27">
        <f t="shared" si="3"/>
        <v>8.0676063226453008E-3</v>
      </c>
      <c r="Q27">
        <f t="shared" si="8"/>
        <v>7.2177119439026218E-3</v>
      </c>
      <c r="R27">
        <f t="shared" si="9"/>
        <v>5.0200223333108274E-4</v>
      </c>
    </row>
    <row r="28" spans="1:18" x14ac:dyDescent="0.2">
      <c r="A28" t="s">
        <v>196</v>
      </c>
      <c r="B28">
        <v>1614</v>
      </c>
      <c r="C28">
        <v>1768</v>
      </c>
      <c r="D28">
        <v>1349</v>
      </c>
      <c r="F28" t="s">
        <v>198</v>
      </c>
      <c r="G28" s="1">
        <f t="shared" ref="G28:G43" si="10">B30</f>
        <v>85466</v>
      </c>
      <c r="H28" s="1">
        <f t="shared" ref="H28:H32" si="11">C30</f>
        <v>114327</v>
      </c>
      <c r="I28" s="1">
        <f t="shared" ref="I28:I43" si="12">D30</f>
        <v>76740</v>
      </c>
      <c r="K28" t="s">
        <v>198</v>
      </c>
      <c r="L28">
        <v>2</v>
      </c>
      <c r="M28">
        <f t="shared" si="1"/>
        <v>3.0303030303030304E-2</v>
      </c>
      <c r="N28">
        <f t="shared" si="2"/>
        <v>8.1102906916607279E-2</v>
      </c>
      <c r="O28">
        <f t="shared" si="2"/>
        <v>8.6141435999520802E-2</v>
      </c>
      <c r="P28">
        <f t="shared" si="3"/>
        <v>8.3776469445169213E-2</v>
      </c>
      <c r="Q28">
        <f t="shared" si="8"/>
        <v>8.367360412043244E-2</v>
      </c>
      <c r="R28">
        <f t="shared" si="9"/>
        <v>1.4554071350331552E-3</v>
      </c>
    </row>
    <row r="29" spans="1:18" x14ac:dyDescent="0.2">
      <c r="A29" t="s">
        <v>197</v>
      </c>
      <c r="B29">
        <v>7646</v>
      </c>
      <c r="C29">
        <v>8401</v>
      </c>
      <c r="D29">
        <v>7390</v>
      </c>
      <c r="F29" t="s">
        <v>205</v>
      </c>
      <c r="G29">
        <f t="shared" si="10"/>
        <v>4292</v>
      </c>
      <c r="H29">
        <f t="shared" si="11"/>
        <v>3893</v>
      </c>
      <c r="I29">
        <f t="shared" si="12"/>
        <v>3888</v>
      </c>
      <c r="K29" t="s">
        <v>205</v>
      </c>
      <c r="L29">
        <v>1</v>
      </c>
      <c r="M29">
        <f t="shared" si="1"/>
        <v>1.5151515151515152E-2</v>
      </c>
      <c r="N29">
        <f t="shared" si="2"/>
        <v>4.0728906990625327E-3</v>
      </c>
      <c r="O29">
        <f t="shared" si="2"/>
        <v>2.9332407073231559E-3</v>
      </c>
      <c r="P29">
        <f t="shared" si="3"/>
        <v>4.2444997811156874E-3</v>
      </c>
      <c r="Q29">
        <f t="shared" si="8"/>
        <v>3.7502103958337919E-3</v>
      </c>
      <c r="R29">
        <f t="shared" si="9"/>
        <v>4.1147783383784517E-4</v>
      </c>
    </row>
    <row r="30" spans="1:18" x14ac:dyDescent="0.2">
      <c r="A30" t="s">
        <v>198</v>
      </c>
      <c r="B30">
        <v>85466</v>
      </c>
      <c r="C30">
        <v>114327</v>
      </c>
      <c r="D30">
        <v>76740</v>
      </c>
      <c r="F30" t="s">
        <v>80</v>
      </c>
      <c r="G30">
        <f t="shared" si="10"/>
        <v>79</v>
      </c>
      <c r="H30">
        <f t="shared" si="11"/>
        <v>59</v>
      </c>
      <c r="I30">
        <f t="shared" si="12"/>
        <v>73</v>
      </c>
      <c r="K30" t="s">
        <v>80</v>
      </c>
      <c r="L30">
        <v>1</v>
      </c>
      <c r="M30">
        <f t="shared" si="1"/>
        <v>1.5151515151515152E-2</v>
      </c>
      <c r="N30">
        <f t="shared" si="2"/>
        <v>7.4967000285633756E-5</v>
      </c>
      <c r="O30">
        <f t="shared" si="2"/>
        <v>4.4454457162102802E-5</v>
      </c>
      <c r="P30">
        <f t="shared" si="3"/>
        <v>7.9693540128972538E-5</v>
      </c>
      <c r="Q30">
        <f t="shared" si="8"/>
        <v>6.6371665858903028E-5</v>
      </c>
      <c r="R30">
        <f t="shared" si="9"/>
        <v>1.1043219224437968E-5</v>
      </c>
    </row>
    <row r="31" spans="1:18" x14ac:dyDescent="0.2">
      <c r="A31" t="s">
        <v>205</v>
      </c>
      <c r="B31">
        <v>4292</v>
      </c>
      <c r="C31">
        <v>3893</v>
      </c>
      <c r="D31">
        <v>3888</v>
      </c>
      <c r="F31" t="s">
        <v>81</v>
      </c>
      <c r="G31">
        <f t="shared" si="10"/>
        <v>4782</v>
      </c>
      <c r="H31">
        <f t="shared" si="11"/>
        <v>8196</v>
      </c>
      <c r="I31">
        <f t="shared" si="12"/>
        <v>4266</v>
      </c>
      <c r="K31" t="s">
        <v>81</v>
      </c>
      <c r="L31">
        <v>1</v>
      </c>
      <c r="M31">
        <f t="shared" si="1"/>
        <v>1.5151515151515152E-2</v>
      </c>
      <c r="N31">
        <f t="shared" si="2"/>
        <v>4.5378758907076034E-3</v>
      </c>
      <c r="O31">
        <f t="shared" si="2"/>
        <v>6.1754022186541451E-3</v>
      </c>
      <c r="P31">
        <f t="shared" si="3"/>
        <v>4.6571594820574904E-3</v>
      </c>
      <c r="Q31">
        <f t="shared" si="8"/>
        <v>5.1234791971397466E-3</v>
      </c>
      <c r="R31">
        <f t="shared" si="9"/>
        <v>5.270874931120129E-4</v>
      </c>
    </row>
    <row r="32" spans="1:18" x14ac:dyDescent="0.2">
      <c r="A32" t="s">
        <v>80</v>
      </c>
      <c r="B32">
        <v>79</v>
      </c>
      <c r="C32">
        <v>59</v>
      </c>
      <c r="D32">
        <v>73</v>
      </c>
      <c r="F32" t="s">
        <v>199</v>
      </c>
      <c r="G32">
        <f t="shared" si="10"/>
        <v>2712</v>
      </c>
      <c r="H32">
        <f t="shared" si="11"/>
        <v>2071</v>
      </c>
      <c r="I32">
        <f t="shared" si="12"/>
        <v>2771</v>
      </c>
      <c r="K32" t="s">
        <v>199</v>
      </c>
      <c r="L32">
        <v>2</v>
      </c>
      <c r="M32">
        <f t="shared" si="1"/>
        <v>3.0303030303030304E-2</v>
      </c>
      <c r="N32">
        <f t="shared" si="2"/>
        <v>2.5735506933498575E-3</v>
      </c>
      <c r="O32">
        <f t="shared" si="2"/>
        <v>1.5604267929273713E-3</v>
      </c>
      <c r="P32">
        <f t="shared" si="3"/>
        <v>3.0250794479093545E-3</v>
      </c>
      <c r="Q32">
        <f t="shared" si="8"/>
        <v>2.3863523113955279E-3</v>
      </c>
      <c r="R32">
        <f t="shared" si="9"/>
        <v>4.330451383675003E-4</v>
      </c>
    </row>
    <row r="33" spans="1:18" x14ac:dyDescent="0.2">
      <c r="A33" t="s">
        <v>81</v>
      </c>
      <c r="B33">
        <v>4782</v>
      </c>
      <c r="C33">
        <v>8196</v>
      </c>
      <c r="D33">
        <v>4266</v>
      </c>
      <c r="F33" s="5" t="s">
        <v>82</v>
      </c>
      <c r="G33" s="5">
        <f t="shared" si="10"/>
        <v>3</v>
      </c>
      <c r="H33" s="5">
        <v>0</v>
      </c>
      <c r="I33" s="5">
        <f t="shared" si="12"/>
        <v>1</v>
      </c>
      <c r="K33" s="5" t="s">
        <v>82</v>
      </c>
      <c r="L33" s="5">
        <v>0</v>
      </c>
      <c r="M33" s="5">
        <f t="shared" si="1"/>
        <v>0</v>
      </c>
      <c r="N33" s="5">
        <f t="shared" si="2"/>
        <v>2.8468481121126745E-6</v>
      </c>
      <c r="O33" s="5">
        <f t="shared" si="2"/>
        <v>0</v>
      </c>
      <c r="P33" s="5">
        <f t="shared" si="3"/>
        <v>1.0916923305338702E-6</v>
      </c>
      <c r="Q33" s="5">
        <f t="shared" si="8"/>
        <v>1.312846814215515E-6</v>
      </c>
      <c r="R33" s="5">
        <f t="shared" si="9"/>
        <v>8.2922012007251848E-7</v>
      </c>
    </row>
    <row r="34" spans="1:18" x14ac:dyDescent="0.2">
      <c r="A34" t="s">
        <v>199</v>
      </c>
      <c r="B34">
        <v>2712</v>
      </c>
      <c r="C34">
        <v>2071</v>
      </c>
      <c r="D34">
        <v>2771</v>
      </c>
      <c r="F34" t="s">
        <v>200</v>
      </c>
      <c r="G34">
        <f t="shared" si="10"/>
        <v>12669</v>
      </c>
      <c r="H34">
        <f t="shared" ref="H34:H43" si="13">C36</f>
        <v>16857</v>
      </c>
      <c r="I34">
        <f t="shared" si="12"/>
        <v>13339</v>
      </c>
      <c r="K34" t="s">
        <v>200</v>
      </c>
      <c r="L34">
        <v>1</v>
      </c>
      <c r="M34">
        <f t="shared" si="1"/>
        <v>1.5151515151515152E-2</v>
      </c>
      <c r="N34">
        <f t="shared" si="2"/>
        <v>1.2022239577451825E-2</v>
      </c>
      <c r="O34">
        <f t="shared" si="2"/>
        <v>1.2701165836975711E-2</v>
      </c>
      <c r="P34">
        <f t="shared" si="3"/>
        <v>1.4562083996991297E-2</v>
      </c>
      <c r="Q34">
        <f t="shared" si="8"/>
        <v>1.3095163137139612E-2</v>
      </c>
      <c r="R34">
        <f t="shared" si="9"/>
        <v>7.5919427098048733E-4</v>
      </c>
    </row>
    <row r="35" spans="1:18" x14ac:dyDescent="0.2">
      <c r="A35" s="5" t="s">
        <v>82</v>
      </c>
      <c r="B35" s="5">
        <v>3</v>
      </c>
      <c r="C35" s="5">
        <v>0</v>
      </c>
      <c r="D35" s="5">
        <v>1</v>
      </c>
      <c r="F35" t="s">
        <v>83</v>
      </c>
      <c r="G35">
        <f t="shared" si="10"/>
        <v>7475</v>
      </c>
      <c r="H35">
        <f t="shared" si="13"/>
        <v>7147</v>
      </c>
      <c r="I35">
        <f t="shared" si="12"/>
        <v>7008</v>
      </c>
      <c r="K35" t="s">
        <v>83</v>
      </c>
      <c r="L35">
        <v>1</v>
      </c>
      <c r="M35">
        <f t="shared" si="1"/>
        <v>1.5151515151515152E-2</v>
      </c>
      <c r="N35">
        <f t="shared" si="2"/>
        <v>7.0933965460140804E-3</v>
      </c>
      <c r="O35">
        <f t="shared" si="2"/>
        <v>5.3850170396194698E-3</v>
      </c>
      <c r="P35">
        <f t="shared" si="3"/>
        <v>7.6505798523813628E-3</v>
      </c>
      <c r="Q35">
        <f t="shared" si="8"/>
        <v>6.7096644793383049E-3</v>
      </c>
      <c r="R35">
        <f t="shared" si="9"/>
        <v>6.8157451020629237E-4</v>
      </c>
    </row>
    <row r="36" spans="1:18" x14ac:dyDescent="0.2">
      <c r="A36" t="s">
        <v>200</v>
      </c>
      <c r="B36">
        <v>12669</v>
      </c>
      <c r="C36">
        <v>16857</v>
      </c>
      <c r="D36">
        <v>13339</v>
      </c>
      <c r="F36" s="6" t="s">
        <v>201</v>
      </c>
      <c r="G36" s="6">
        <f t="shared" si="10"/>
        <v>10444</v>
      </c>
      <c r="H36" s="6">
        <f t="shared" si="13"/>
        <v>14873</v>
      </c>
      <c r="I36" s="6">
        <f t="shared" si="12"/>
        <v>11150</v>
      </c>
      <c r="K36" s="6" t="s">
        <v>201</v>
      </c>
      <c r="L36" s="6">
        <v>2</v>
      </c>
      <c r="M36" s="6">
        <f t="shared" si="1"/>
        <v>3.0303030303030304E-2</v>
      </c>
      <c r="N36" s="6">
        <f t="shared" si="2"/>
        <v>9.9108272276349236E-3</v>
      </c>
      <c r="O36" s="6">
        <f t="shared" si="2"/>
        <v>1.1206290531728049E-2</v>
      </c>
      <c r="P36" s="6">
        <f t="shared" si="3"/>
        <v>1.2172369485452654E-2</v>
      </c>
      <c r="Q36" s="6">
        <f t="shared" si="8"/>
        <v>1.1096495748271875E-2</v>
      </c>
      <c r="R36" s="6">
        <f t="shared" si="9"/>
        <v>6.5515507498338922E-4</v>
      </c>
    </row>
    <row r="37" spans="1:18" x14ac:dyDescent="0.2">
      <c r="A37" t="s">
        <v>83</v>
      </c>
      <c r="B37">
        <v>7475</v>
      </c>
      <c r="C37">
        <v>7147</v>
      </c>
      <c r="D37">
        <v>7008</v>
      </c>
      <c r="F37" t="s">
        <v>206</v>
      </c>
      <c r="G37">
        <f t="shared" si="10"/>
        <v>495</v>
      </c>
      <c r="H37">
        <f t="shared" si="13"/>
        <v>558</v>
      </c>
      <c r="I37">
        <f t="shared" si="12"/>
        <v>363</v>
      </c>
      <c r="K37" t="s">
        <v>206</v>
      </c>
      <c r="L37">
        <v>1</v>
      </c>
      <c r="M37">
        <f t="shared" si="1"/>
        <v>1.5151515151515152E-2</v>
      </c>
      <c r="N37">
        <f t="shared" si="2"/>
        <v>4.6972993849859129E-4</v>
      </c>
      <c r="O37">
        <f t="shared" si="2"/>
        <v>4.2043367960090447E-4</v>
      </c>
      <c r="P37">
        <f t="shared" si="3"/>
        <v>3.962843159837949E-4</v>
      </c>
      <c r="Q37">
        <f t="shared" si="8"/>
        <v>4.2881597802776357E-4</v>
      </c>
      <c r="R37">
        <f t="shared" si="9"/>
        <v>2.1612203819710938E-5</v>
      </c>
    </row>
    <row r="38" spans="1:18" x14ac:dyDescent="0.2">
      <c r="A38" s="6" t="s">
        <v>201</v>
      </c>
      <c r="B38" s="6">
        <v>10444</v>
      </c>
      <c r="C38" s="6">
        <v>14873</v>
      </c>
      <c r="D38" s="6">
        <v>11150</v>
      </c>
      <c r="F38" t="s">
        <v>207</v>
      </c>
      <c r="G38">
        <f t="shared" si="10"/>
        <v>3239</v>
      </c>
      <c r="H38">
        <f t="shared" si="13"/>
        <v>2006</v>
      </c>
      <c r="I38">
        <f t="shared" si="12"/>
        <v>2806</v>
      </c>
      <c r="K38" t="s">
        <v>207</v>
      </c>
      <c r="L38">
        <v>1</v>
      </c>
      <c r="M38">
        <f t="shared" si="1"/>
        <v>1.5151515151515152E-2</v>
      </c>
      <c r="N38">
        <f t="shared" si="2"/>
        <v>3.0736470117109843E-3</v>
      </c>
      <c r="O38">
        <f t="shared" si="2"/>
        <v>1.5114515435114952E-3</v>
      </c>
      <c r="P38">
        <f t="shared" si="3"/>
        <v>3.0632886794780402E-3</v>
      </c>
      <c r="Q38">
        <f t="shared" si="8"/>
        <v>2.5494624115668398E-3</v>
      </c>
      <c r="R38">
        <f t="shared" si="9"/>
        <v>5.19014047790751E-4</v>
      </c>
    </row>
    <row r="39" spans="1:18" x14ac:dyDescent="0.2">
      <c r="A39" t="s">
        <v>206</v>
      </c>
      <c r="B39">
        <v>495</v>
      </c>
      <c r="C39">
        <v>558</v>
      </c>
      <c r="D39">
        <v>363</v>
      </c>
      <c r="F39" t="s">
        <v>208</v>
      </c>
      <c r="G39">
        <f t="shared" si="10"/>
        <v>19531</v>
      </c>
      <c r="H39">
        <f t="shared" si="13"/>
        <v>15239</v>
      </c>
      <c r="I39">
        <f t="shared" si="12"/>
        <v>15144</v>
      </c>
      <c r="K39" t="s">
        <v>208</v>
      </c>
      <c r="L39">
        <v>1</v>
      </c>
      <c r="M39">
        <f t="shared" si="1"/>
        <v>1.5151515151515152E-2</v>
      </c>
      <c r="N39">
        <f t="shared" si="2"/>
        <v>1.8533930159224214E-2</v>
      </c>
      <c r="O39">
        <f t="shared" si="2"/>
        <v>1.1482058859208213E-2</v>
      </c>
      <c r="P39">
        <f t="shared" si="3"/>
        <v>1.6532588653604931E-2</v>
      </c>
      <c r="Q39">
        <f t="shared" si="8"/>
        <v>1.5516192557345787E-2</v>
      </c>
      <c r="R39">
        <f t="shared" si="9"/>
        <v>2.0981752370703346E-3</v>
      </c>
    </row>
    <row r="40" spans="1:18" x14ac:dyDescent="0.2">
      <c r="A40" t="s">
        <v>207</v>
      </c>
      <c r="B40">
        <v>3239</v>
      </c>
      <c r="C40">
        <v>2006</v>
      </c>
      <c r="D40">
        <v>2806</v>
      </c>
      <c r="F40" t="s">
        <v>84</v>
      </c>
      <c r="G40">
        <f t="shared" si="10"/>
        <v>43815</v>
      </c>
      <c r="H40">
        <f t="shared" si="13"/>
        <v>61455</v>
      </c>
      <c r="I40">
        <f t="shared" si="12"/>
        <v>35078</v>
      </c>
      <c r="K40" t="s">
        <v>84</v>
      </c>
      <c r="L40">
        <v>1</v>
      </c>
      <c r="M40">
        <f t="shared" si="1"/>
        <v>1.5151515151515152E-2</v>
      </c>
      <c r="N40">
        <f t="shared" si="2"/>
        <v>4.1578216677405612E-2</v>
      </c>
      <c r="O40">
        <f t="shared" si="2"/>
        <v>4.6304214659271654E-2</v>
      </c>
      <c r="P40">
        <f t="shared" si="3"/>
        <v>3.8294383570467105E-2</v>
      </c>
      <c r="Q40">
        <f t="shared" si="8"/>
        <v>4.2058938302381464E-2</v>
      </c>
      <c r="R40">
        <f t="shared" si="9"/>
        <v>2.3246984376713272E-3</v>
      </c>
    </row>
    <row r="41" spans="1:18" x14ac:dyDescent="0.2">
      <c r="A41" t="s">
        <v>208</v>
      </c>
      <c r="B41">
        <v>19531</v>
      </c>
      <c r="C41">
        <v>15239</v>
      </c>
      <c r="D41">
        <v>15144</v>
      </c>
      <c r="F41" t="s">
        <v>209</v>
      </c>
      <c r="G41">
        <f t="shared" si="10"/>
        <v>13112</v>
      </c>
      <c r="H41">
        <f t="shared" si="13"/>
        <v>17263</v>
      </c>
      <c r="I41">
        <f t="shared" si="12"/>
        <v>12891</v>
      </c>
      <c r="K41" t="s">
        <v>209</v>
      </c>
      <c r="L41">
        <v>1</v>
      </c>
      <c r="M41">
        <f t="shared" si="1"/>
        <v>1.5151515151515152E-2</v>
      </c>
      <c r="N41">
        <f t="shared" si="2"/>
        <v>1.2442624148673797E-2</v>
      </c>
      <c r="O41">
        <f t="shared" si="2"/>
        <v>1.3007072779481028E-2</v>
      </c>
      <c r="P41">
        <f t="shared" si="3"/>
        <v>1.4073005832912122E-2</v>
      </c>
      <c r="Q41">
        <f t="shared" si="8"/>
        <v>1.3174234253688981E-2</v>
      </c>
      <c r="R41">
        <f t="shared" si="9"/>
        <v>4.7801440979656758E-4</v>
      </c>
    </row>
    <row r="42" spans="1:18" x14ac:dyDescent="0.2">
      <c r="A42" t="s">
        <v>84</v>
      </c>
      <c r="B42">
        <v>43815</v>
      </c>
      <c r="C42">
        <v>61455</v>
      </c>
      <c r="D42">
        <v>35078</v>
      </c>
      <c r="F42" t="s">
        <v>85</v>
      </c>
      <c r="G42">
        <f t="shared" si="10"/>
        <v>28128</v>
      </c>
      <c r="H42">
        <f t="shared" si="13"/>
        <v>45355</v>
      </c>
      <c r="I42">
        <f t="shared" si="12"/>
        <v>23965</v>
      </c>
      <c r="K42" t="s">
        <v>85</v>
      </c>
      <c r="L42">
        <v>1</v>
      </c>
      <c r="M42">
        <f t="shared" si="1"/>
        <v>1.5151515151515152E-2</v>
      </c>
      <c r="N42">
        <f t="shared" si="2"/>
        <v>2.6692047899168434E-2</v>
      </c>
      <c r="O42">
        <f t="shared" si="2"/>
        <v>3.4173422111646992E-2</v>
      </c>
      <c r="P42">
        <f t="shared" si="3"/>
        <v>2.6162406701244201E-2</v>
      </c>
      <c r="Q42">
        <f t="shared" si="8"/>
        <v>2.9009292237353209E-2</v>
      </c>
      <c r="R42">
        <f t="shared" si="9"/>
        <v>2.5865877115461601E-3</v>
      </c>
    </row>
    <row r="43" spans="1:18" x14ac:dyDescent="0.2">
      <c r="A43" t="s">
        <v>209</v>
      </c>
      <c r="B43">
        <v>13112</v>
      </c>
      <c r="C43">
        <v>17263</v>
      </c>
      <c r="D43">
        <v>12891</v>
      </c>
      <c r="F43" t="s">
        <v>202</v>
      </c>
      <c r="G43">
        <f t="shared" si="10"/>
        <v>67900</v>
      </c>
      <c r="H43">
        <f t="shared" si="13"/>
        <v>79396</v>
      </c>
      <c r="I43">
        <f t="shared" si="12"/>
        <v>58758</v>
      </c>
      <c r="K43" t="s">
        <v>202</v>
      </c>
      <c r="L43">
        <v>3</v>
      </c>
      <c r="M43">
        <f t="shared" si="1"/>
        <v>4.5454545454545456E-2</v>
      </c>
      <c r="N43">
        <f t="shared" si="2"/>
        <v>6.4433662270816872E-2</v>
      </c>
      <c r="O43">
        <f t="shared" si="2"/>
        <v>5.982213696342905E-2</v>
      </c>
      <c r="P43">
        <f t="shared" si="3"/>
        <v>6.414565795750915E-2</v>
      </c>
      <c r="Q43">
        <f t="shared" si="8"/>
        <v>6.2800485730585026E-2</v>
      </c>
      <c r="R43">
        <f t="shared" si="9"/>
        <v>1.4914933964805875E-3</v>
      </c>
    </row>
    <row r="44" spans="1:18" x14ac:dyDescent="0.2">
      <c r="A44" t="s">
        <v>85</v>
      </c>
      <c r="B44">
        <v>28128</v>
      </c>
      <c r="C44">
        <v>45355</v>
      </c>
      <c r="D44">
        <v>23965</v>
      </c>
      <c r="G44">
        <f>SUM(G5:G43)</f>
        <v>1053797</v>
      </c>
      <c r="H44">
        <f>SUM(H5:H43)</f>
        <v>1327201</v>
      </c>
      <c r="I44">
        <f>SUM(I5:I43)</f>
        <v>916009</v>
      </c>
      <c r="L44">
        <f t="shared" ref="L44:Q44" si="14">SUM(L5:L43)</f>
        <v>66</v>
      </c>
      <c r="M44">
        <f t="shared" si="14"/>
        <v>0.99999999999999967</v>
      </c>
      <c r="N44">
        <f t="shared" si="14"/>
        <v>1</v>
      </c>
      <c r="O44">
        <f t="shared" si="14"/>
        <v>0.99999999999999989</v>
      </c>
      <c r="P44">
        <f t="shared" si="14"/>
        <v>0.99999999999999989</v>
      </c>
      <c r="Q44">
        <f t="shared" si="14"/>
        <v>1</v>
      </c>
    </row>
    <row r="45" spans="1:18" x14ac:dyDescent="0.2">
      <c r="A45" t="s">
        <v>202</v>
      </c>
      <c r="B45">
        <v>67900</v>
      </c>
      <c r="C45">
        <v>79396</v>
      </c>
      <c r="D45">
        <v>58758</v>
      </c>
    </row>
    <row r="46" spans="1:18" x14ac:dyDescent="0.2">
      <c r="A46" t="s">
        <v>86</v>
      </c>
      <c r="B46">
        <v>115603</v>
      </c>
      <c r="C46">
        <v>141677</v>
      </c>
      <c r="D46">
        <v>129359</v>
      </c>
    </row>
    <row r="47" spans="1:18" x14ac:dyDescent="0.2">
      <c r="A47" s="3" t="s">
        <v>87</v>
      </c>
      <c r="B47" s="3">
        <f>SUM(B5:B45)</f>
        <v>1053797</v>
      </c>
      <c r="C47" s="3">
        <f>SUM(C5:C46)</f>
        <v>1468878</v>
      </c>
      <c r="D47" s="3">
        <f>SUM(D5:D45)</f>
        <v>916009</v>
      </c>
    </row>
    <row r="48" spans="1:18" x14ac:dyDescent="0.2">
      <c r="A48" t="s">
        <v>88</v>
      </c>
      <c r="B48">
        <f>SUM(B5:B46)</f>
        <v>1169400</v>
      </c>
      <c r="C48">
        <f>SUM(C5:C46)</f>
        <v>1468878</v>
      </c>
      <c r="D48">
        <f>SUM(D5:D46)</f>
        <v>1045368</v>
      </c>
    </row>
    <row r="49" spans="1:4" x14ac:dyDescent="0.2">
      <c r="A49" t="s">
        <v>89</v>
      </c>
      <c r="B49">
        <f>B47/B48</f>
        <v>0.90114332136138187</v>
      </c>
      <c r="C49">
        <f>C47/C48</f>
        <v>1</v>
      </c>
      <c r="D49">
        <f>D47/D48</f>
        <v>0.87625506041891466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SBW25</vt:lpstr>
      <vt:lpstr>delserCGA_1</vt:lpstr>
      <vt:lpstr>delserCGA_2</vt:lpstr>
      <vt:lpstr>W1-L</vt:lpstr>
      <vt:lpstr>M1-L</vt:lpstr>
      <vt:lpstr>M2-L</vt:lpstr>
      <vt:lpstr>M2-Lop</vt:lpstr>
      <vt:lpstr>M3-L</vt:lpstr>
      <vt:lpstr>M4-L</vt:lpstr>
      <vt:lpstr>unused_read_summary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jenna.gallie@gmail.com</dc:creator>
  <cp:lastModifiedBy>jenna.gallie@gmail.com</cp:lastModifiedBy>
  <dcterms:created xsi:type="dcterms:W3CDTF">2019-10-17T08:25:29Z</dcterms:created>
  <dcterms:modified xsi:type="dcterms:W3CDTF">2020-08-28T09:24:26Z</dcterms:modified>
</cp:coreProperties>
</file>