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autoCompressPictures="0"/>
  <bookViews>
    <workbookView xWindow="2340" yWindow="0" windowWidth="25600" windowHeight="14440" tabRatio="500" activeTab="2"/>
  </bookViews>
  <sheets>
    <sheet name="Panel C" sheetId="1" r:id="rId1"/>
    <sheet name="Panel D" sheetId="2" r:id="rId2"/>
    <sheet name="Panel E" sheetId="3" r:id="rId3"/>
    <sheet name="Panel F" sheetId="4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9" i="3" l="1"/>
  <c r="AA8" i="3"/>
  <c r="AB9" i="3"/>
  <c r="AB8" i="3"/>
  <c r="AB7" i="3"/>
  <c r="AA7" i="3"/>
  <c r="Z9" i="3"/>
  <c r="Y9" i="3"/>
  <c r="Z8" i="3"/>
  <c r="Y8" i="3"/>
  <c r="Z7" i="3"/>
  <c r="Y7" i="3"/>
  <c r="C13" i="4"/>
  <c r="C15" i="4"/>
  <c r="C14" i="4"/>
  <c r="B14" i="4"/>
  <c r="B15" i="4"/>
  <c r="B13" i="4"/>
  <c r="C22" i="2"/>
  <c r="C24" i="2"/>
  <c r="C23" i="2"/>
  <c r="B24" i="2"/>
  <c r="B23" i="2"/>
  <c r="B28" i="1"/>
  <c r="B22" i="2"/>
  <c r="C27" i="1"/>
  <c r="C29" i="1"/>
  <c r="C28" i="1"/>
  <c r="B29" i="1"/>
  <c r="B27" i="1"/>
  <c r="AB55" i="3"/>
  <c r="AA55" i="3"/>
  <c r="Z55" i="3"/>
  <c r="Y55" i="3"/>
  <c r="AB54" i="3"/>
  <c r="AA54" i="3"/>
  <c r="Z54" i="3"/>
  <c r="Y54" i="3"/>
  <c r="AB53" i="3"/>
  <c r="AA53" i="3"/>
  <c r="Z53" i="3"/>
  <c r="Y53" i="3"/>
  <c r="AB52" i="3"/>
  <c r="AA52" i="3"/>
  <c r="Z52" i="3"/>
  <c r="Y52" i="3"/>
  <c r="AB51" i="3"/>
  <c r="AA51" i="3"/>
  <c r="Z51" i="3"/>
  <c r="Y51" i="3"/>
  <c r="AB50" i="3"/>
  <c r="AA50" i="3"/>
  <c r="Z50" i="3"/>
  <c r="Y50" i="3"/>
  <c r="AB49" i="3"/>
  <c r="AA49" i="3"/>
  <c r="Z49" i="3"/>
  <c r="Y49" i="3"/>
  <c r="AB48" i="3"/>
  <c r="AA48" i="3"/>
  <c r="Z48" i="3"/>
  <c r="Y48" i="3"/>
  <c r="AB47" i="3"/>
  <c r="AA47" i="3"/>
  <c r="Z47" i="3"/>
  <c r="Y47" i="3"/>
  <c r="AB46" i="3"/>
  <c r="AA46" i="3"/>
  <c r="Z46" i="3"/>
  <c r="Y46" i="3"/>
  <c r="AB45" i="3"/>
  <c r="AA45" i="3"/>
  <c r="Z45" i="3"/>
  <c r="Y45" i="3"/>
  <c r="AB44" i="3"/>
  <c r="AA44" i="3"/>
  <c r="Z44" i="3"/>
  <c r="Y44" i="3"/>
  <c r="AB43" i="3"/>
  <c r="AA43" i="3"/>
  <c r="Z43" i="3"/>
  <c r="Y43" i="3"/>
  <c r="AB42" i="3"/>
  <c r="AA42" i="3"/>
  <c r="Z42" i="3"/>
  <c r="Y42" i="3"/>
  <c r="AB41" i="3"/>
  <c r="AA41" i="3"/>
  <c r="Z41" i="3"/>
  <c r="Y41" i="3"/>
  <c r="AB40" i="3"/>
  <c r="AA40" i="3"/>
  <c r="Z40" i="3"/>
  <c r="Y40" i="3"/>
  <c r="AB39" i="3"/>
  <c r="AA39" i="3"/>
  <c r="Z39" i="3"/>
  <c r="Y39" i="3"/>
  <c r="AB38" i="3"/>
  <c r="AA38" i="3"/>
  <c r="Z38" i="3"/>
  <c r="Y38" i="3"/>
  <c r="AB37" i="3"/>
  <c r="AA37" i="3"/>
  <c r="Z37" i="3"/>
  <c r="Y37" i="3"/>
  <c r="AB36" i="3"/>
  <c r="AA36" i="3"/>
  <c r="Z36" i="3"/>
  <c r="Y36" i="3"/>
  <c r="AB35" i="3"/>
  <c r="AA35" i="3"/>
  <c r="Z35" i="3"/>
  <c r="Y35" i="3"/>
  <c r="AB34" i="3"/>
  <c r="AA34" i="3"/>
  <c r="Z34" i="3"/>
  <c r="Y34" i="3"/>
  <c r="AB33" i="3"/>
  <c r="AA33" i="3"/>
  <c r="Z33" i="3"/>
  <c r="Y33" i="3"/>
  <c r="AB32" i="3"/>
  <c r="AA32" i="3"/>
  <c r="Z32" i="3"/>
  <c r="Y32" i="3"/>
  <c r="AB31" i="3"/>
  <c r="AA31" i="3"/>
  <c r="Z31" i="3"/>
  <c r="Y31" i="3"/>
  <c r="AB30" i="3"/>
  <c r="AA30" i="3"/>
  <c r="Z30" i="3"/>
  <c r="Y30" i="3"/>
  <c r="AB29" i="3"/>
  <c r="AA29" i="3"/>
  <c r="Z29" i="3"/>
  <c r="Y29" i="3"/>
  <c r="AB28" i="3"/>
  <c r="AA28" i="3"/>
  <c r="Z28" i="3"/>
  <c r="Y28" i="3"/>
  <c r="AB27" i="3"/>
  <c r="AA27" i="3"/>
  <c r="Z27" i="3"/>
  <c r="Y27" i="3"/>
  <c r="AB26" i="3"/>
  <c r="AA26" i="3"/>
  <c r="Z26" i="3"/>
  <c r="Y26" i="3"/>
  <c r="AB25" i="3"/>
  <c r="AA25" i="3"/>
  <c r="Z25" i="3"/>
  <c r="Y25" i="3"/>
  <c r="AB24" i="3"/>
  <c r="AA24" i="3"/>
  <c r="Z24" i="3"/>
  <c r="Y24" i="3"/>
  <c r="AB23" i="3"/>
  <c r="AA23" i="3"/>
  <c r="Z23" i="3"/>
  <c r="Y23" i="3"/>
  <c r="AB22" i="3"/>
  <c r="AA22" i="3"/>
  <c r="Z22" i="3"/>
  <c r="Y22" i="3"/>
  <c r="AB21" i="3"/>
  <c r="AA21" i="3"/>
  <c r="Z21" i="3"/>
  <c r="Y21" i="3"/>
  <c r="AB20" i="3"/>
  <c r="AA20" i="3"/>
  <c r="Z20" i="3"/>
  <c r="Y20" i="3"/>
  <c r="AB19" i="3"/>
  <c r="AA19" i="3"/>
  <c r="Z19" i="3"/>
  <c r="Y19" i="3"/>
  <c r="AB18" i="3"/>
  <c r="AA18" i="3"/>
  <c r="Z18" i="3"/>
  <c r="Y18" i="3"/>
  <c r="AB17" i="3"/>
  <c r="AA17" i="3"/>
  <c r="Z17" i="3"/>
  <c r="Y17" i="3"/>
  <c r="AB16" i="3"/>
  <c r="AA16" i="3"/>
  <c r="Z16" i="3"/>
  <c r="Y16" i="3"/>
  <c r="AB15" i="3"/>
  <c r="AA15" i="3"/>
  <c r="Z15" i="3"/>
  <c r="Y15" i="3"/>
  <c r="AB14" i="3"/>
  <c r="AA14" i="3"/>
  <c r="Z14" i="3"/>
  <c r="Y14" i="3"/>
  <c r="AB13" i="3"/>
  <c r="AA13" i="3"/>
  <c r="Z13" i="3"/>
  <c r="Y13" i="3"/>
  <c r="AB12" i="3"/>
  <c r="AA12" i="3"/>
  <c r="Z12" i="3"/>
  <c r="Y12" i="3"/>
</calcChain>
</file>

<file path=xl/sharedStrings.xml><?xml version="1.0" encoding="utf-8"?>
<sst xmlns="http://schemas.openxmlformats.org/spreadsheetml/2006/main" count="69" uniqueCount="36">
  <si>
    <t>AMPAR EPSC</t>
  </si>
  <si>
    <t>control</t>
  </si>
  <si>
    <t>transfected</t>
  </si>
  <si>
    <t>P value</t>
  </si>
  <si>
    <t>&lt;0.0001</t>
  </si>
  <si>
    <t>Exact or approximate P value?</t>
  </si>
  <si>
    <t>Exact</t>
  </si>
  <si>
    <t>P value summary</t>
  </si>
  <si>
    <t>****</t>
  </si>
  <si>
    <t>Wilcoxon test</t>
  </si>
  <si>
    <t>Raw data</t>
  </si>
  <si>
    <t>Statistics summary</t>
  </si>
  <si>
    <t>n</t>
  </si>
  <si>
    <t>mean</t>
  </si>
  <si>
    <t>sem</t>
  </si>
  <si>
    <t>Source data Figure S3</t>
  </si>
  <si>
    <t>NMDAR EPSC</t>
  </si>
  <si>
    <t>Expt Ave</t>
  </si>
  <si>
    <t>Cntrl Ave</t>
  </si>
  <si>
    <t>Cell #</t>
  </si>
  <si>
    <t>ns</t>
  </si>
  <si>
    <t>GluA1 knock-down</t>
  </si>
  <si>
    <t>pair #</t>
  </si>
  <si>
    <t>Expt SEM</t>
  </si>
  <si>
    <t>Cntrl SEM</t>
  </si>
  <si>
    <t>Time (min)</t>
  </si>
  <si>
    <t>T-test</t>
  </si>
  <si>
    <t>**</t>
  </si>
  <si>
    <t>Significantly different (P &lt; 0.05)?</t>
  </si>
  <si>
    <t>Yes</t>
  </si>
  <si>
    <t>Statistics summary (min 45)</t>
  </si>
  <si>
    <t>Control</t>
  </si>
  <si>
    <t>LTP Experiment</t>
  </si>
  <si>
    <t>Pairing</t>
  </si>
  <si>
    <t>Baseline</t>
  </si>
  <si>
    <t>Post pairing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</si>
</sst>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2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1BCD1E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1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  <xf numFmtId="0" fontId="1" fillId="0" borderId="0" xfId="0" applyFont="1"/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7" xfId="0" applyFont="1" applyFill="1" applyBorder="1"/>
    <xf numFmtId="0" fontId="2" fillId="0" borderId="0" xfId="0" applyFont="1" applyFill="1" applyBorder="1"/>
    <xf numFmtId="0" fontId="0" fillId="0" borderId="0" xfId="0" applyFill="1" applyBorder="1"/>
    <xf numFmtId="0" fontId="0" fillId="0" borderId="8" xfId="0" applyFill="1" applyBorder="1"/>
    <xf numFmtId="0" fontId="0" fillId="0" borderId="7" xfId="0" applyFill="1" applyBorder="1"/>
    <xf numFmtId="0" fontId="3" fillId="0" borderId="7" xfId="0" applyFont="1" applyBorder="1"/>
    <xf numFmtId="0" fontId="3" fillId="0" borderId="0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0" fillId="0" borderId="0" xfId="0" applyBorder="1"/>
    <xf numFmtId="0" fontId="2" fillId="0" borderId="8" xfId="0" applyFont="1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0" xfId="0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4" xfId="0" applyFont="1" applyFill="1" applyBorder="1"/>
    <xf numFmtId="0" fontId="2" fillId="0" borderId="5" xfId="0" applyFont="1" applyFill="1" applyBorder="1"/>
    <xf numFmtId="0" fontId="0" fillId="0" borderId="5" xfId="0" applyFill="1" applyBorder="1"/>
    <xf numFmtId="0" fontId="0" fillId="0" borderId="6" xfId="0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0" xfId="0" applyBorder="1" applyAlignment="1"/>
    <xf numFmtId="0" fontId="0" fillId="3" borderId="1" xfId="0" applyFill="1" applyBorder="1"/>
    <xf numFmtId="0" fontId="0" fillId="3" borderId="3" xfId="0" applyFill="1" applyBorder="1"/>
    <xf numFmtId="0" fontId="0" fillId="2" borderId="1" xfId="0" applyFill="1" applyBorder="1"/>
    <xf numFmtId="0" fontId="0" fillId="2" borderId="3" xfId="0" applyFill="1" applyBorder="1"/>
  </cellXfs>
  <cellStyles count="7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sqref="A1:I29"/>
    </sheetView>
  </sheetViews>
  <sheetFormatPr baseColWidth="10" defaultRowHeight="15" x14ac:dyDescent="0"/>
  <cols>
    <col min="6" max="6" width="31" customWidth="1"/>
  </cols>
  <sheetData>
    <row r="1" spans="1:9" ht="16" thickBot="1">
      <c r="A1" t="s">
        <v>15</v>
      </c>
    </row>
    <row r="2" spans="1:9" ht="16" thickBot="1">
      <c r="A2" s="9" t="s">
        <v>10</v>
      </c>
      <c r="B2" s="10"/>
      <c r="C2" s="10"/>
      <c r="D2" s="11"/>
      <c r="F2" s="9" t="s">
        <v>11</v>
      </c>
      <c r="G2" s="10"/>
      <c r="H2" s="10"/>
      <c r="I2" s="11"/>
    </row>
    <row r="3" spans="1:9">
      <c r="B3" s="8" t="s">
        <v>0</v>
      </c>
      <c r="C3" s="8"/>
      <c r="F3" t="s">
        <v>9</v>
      </c>
    </row>
    <row r="4" spans="1:9">
      <c r="A4" t="s">
        <v>22</v>
      </c>
      <c r="B4" s="1" t="s">
        <v>1</v>
      </c>
      <c r="C4" s="2" t="s">
        <v>2</v>
      </c>
      <c r="F4" s="5" t="s">
        <v>3</v>
      </c>
      <c r="G4" s="4" t="s">
        <v>4</v>
      </c>
    </row>
    <row r="5" spans="1:9">
      <c r="A5">
        <v>1</v>
      </c>
      <c r="B5" s="1">
        <v>27</v>
      </c>
      <c r="C5" s="2">
        <v>6.5</v>
      </c>
      <c r="F5" s="5" t="s">
        <v>5</v>
      </c>
      <c r="G5" s="4" t="s">
        <v>6</v>
      </c>
    </row>
    <row r="6" spans="1:9">
      <c r="A6">
        <v>2</v>
      </c>
      <c r="B6" s="1">
        <v>95</v>
      </c>
      <c r="C6" s="2">
        <v>22</v>
      </c>
      <c r="F6" s="5" t="s">
        <v>7</v>
      </c>
      <c r="G6" s="4" t="s">
        <v>8</v>
      </c>
    </row>
    <row r="7" spans="1:9">
      <c r="A7">
        <v>3</v>
      </c>
      <c r="B7" s="1">
        <v>118</v>
      </c>
      <c r="C7" s="2">
        <v>128</v>
      </c>
    </row>
    <row r="8" spans="1:9">
      <c r="A8">
        <v>4</v>
      </c>
      <c r="B8" s="1">
        <v>169</v>
      </c>
      <c r="C8" s="3">
        <v>31</v>
      </c>
    </row>
    <row r="9" spans="1:9">
      <c r="A9">
        <v>5</v>
      </c>
      <c r="B9" s="1">
        <v>70</v>
      </c>
      <c r="C9" s="3">
        <v>59</v>
      </c>
    </row>
    <row r="10" spans="1:9">
      <c r="A10">
        <v>6</v>
      </c>
      <c r="B10" s="1">
        <v>166</v>
      </c>
      <c r="C10" s="3">
        <v>62</v>
      </c>
    </row>
    <row r="11" spans="1:9">
      <c r="A11">
        <v>7</v>
      </c>
      <c r="B11" s="1">
        <v>97</v>
      </c>
      <c r="C11" s="3">
        <v>65</v>
      </c>
    </row>
    <row r="12" spans="1:9">
      <c r="A12">
        <v>8</v>
      </c>
      <c r="B12" s="1">
        <v>30</v>
      </c>
      <c r="C12" s="3">
        <v>16</v>
      </c>
    </row>
    <row r="13" spans="1:9">
      <c r="A13">
        <v>9</v>
      </c>
      <c r="B13" s="1">
        <v>47</v>
      </c>
      <c r="C13" s="3">
        <v>53</v>
      </c>
    </row>
    <row r="14" spans="1:9">
      <c r="A14">
        <v>10</v>
      </c>
      <c r="B14" s="1">
        <v>119</v>
      </c>
      <c r="C14" s="3">
        <v>44</v>
      </c>
    </row>
    <row r="15" spans="1:9">
      <c r="A15">
        <v>11</v>
      </c>
      <c r="B15" s="1">
        <v>96</v>
      </c>
      <c r="C15" s="2">
        <v>20</v>
      </c>
    </row>
    <row r="16" spans="1:9">
      <c r="A16">
        <v>12</v>
      </c>
      <c r="B16" s="1">
        <v>82</v>
      </c>
      <c r="C16" s="2">
        <v>18</v>
      </c>
    </row>
    <row r="17" spans="1:3">
      <c r="A17">
        <v>13</v>
      </c>
      <c r="B17" s="1">
        <v>51</v>
      </c>
      <c r="C17" s="2">
        <v>6</v>
      </c>
    </row>
    <row r="18" spans="1:3">
      <c r="A18">
        <v>14</v>
      </c>
      <c r="B18" s="1">
        <v>49</v>
      </c>
      <c r="C18" s="2">
        <v>31</v>
      </c>
    </row>
    <row r="19" spans="1:3">
      <c r="A19">
        <v>15</v>
      </c>
      <c r="B19" s="1">
        <v>67</v>
      </c>
      <c r="C19" s="2">
        <v>22</v>
      </c>
    </row>
    <row r="20" spans="1:3">
      <c r="A20">
        <v>16</v>
      </c>
      <c r="B20" s="1">
        <v>151</v>
      </c>
      <c r="C20" s="2">
        <v>23</v>
      </c>
    </row>
    <row r="21" spans="1:3">
      <c r="A21">
        <v>17</v>
      </c>
      <c r="B21" s="1">
        <v>109</v>
      </c>
      <c r="C21" s="2">
        <v>27</v>
      </c>
    </row>
    <row r="22" spans="1:3">
      <c r="A22">
        <v>18</v>
      </c>
      <c r="B22" s="1">
        <v>72</v>
      </c>
      <c r="C22" s="2">
        <v>32</v>
      </c>
    </row>
    <row r="23" spans="1:3">
      <c r="A23">
        <v>19</v>
      </c>
      <c r="B23" s="1">
        <v>144</v>
      </c>
      <c r="C23" s="2">
        <v>34</v>
      </c>
    </row>
    <row r="24" spans="1:3">
      <c r="A24">
        <v>20</v>
      </c>
      <c r="B24" s="1">
        <v>78</v>
      </c>
      <c r="C24" s="2">
        <v>21</v>
      </c>
    </row>
    <row r="25" spans="1:3">
      <c r="A25">
        <v>21</v>
      </c>
      <c r="B25" s="1">
        <v>189</v>
      </c>
      <c r="C25" s="2">
        <v>109</v>
      </c>
    </row>
    <row r="27" spans="1:3">
      <c r="A27" s="7" t="s">
        <v>13</v>
      </c>
      <c r="B27">
        <f>AVERAGE(B5:B25)</f>
        <v>96.476190476190482</v>
      </c>
      <c r="C27" s="2">
        <f>AVERAGE(C5:C25)</f>
        <v>39.5</v>
      </c>
    </row>
    <row r="28" spans="1:3">
      <c r="A28" s="7" t="s">
        <v>14</v>
      </c>
      <c r="B28">
        <f>STDEV(B5:B25)/SQRT(B29)</f>
        <v>10.206351674936137</v>
      </c>
      <c r="C28" s="2">
        <f>STDEV(C5:C25)/SQRT(C29)</f>
        <v>6.8351333285494604</v>
      </c>
    </row>
    <row r="29" spans="1:3">
      <c r="A29" s="6" t="s">
        <v>12</v>
      </c>
      <c r="B29">
        <f>COUNTA(B5:B25)</f>
        <v>21</v>
      </c>
      <c r="C29" s="2">
        <f>COUNTA(C5:C25)</f>
        <v>21</v>
      </c>
    </row>
  </sheetData>
  <mergeCells count="3">
    <mergeCell ref="B3:C3"/>
    <mergeCell ref="A2:D2"/>
    <mergeCell ref="F2:I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/>
  </sheetViews>
  <sheetFormatPr baseColWidth="10" defaultRowHeight="15" x14ac:dyDescent="0"/>
  <cols>
    <col min="6" max="6" width="28.6640625" customWidth="1"/>
  </cols>
  <sheetData>
    <row r="1" spans="1:9" ht="16" thickBot="1">
      <c r="A1" t="s">
        <v>15</v>
      </c>
    </row>
    <row r="2" spans="1:9" ht="16" thickBot="1">
      <c r="A2" s="9" t="s">
        <v>10</v>
      </c>
      <c r="B2" s="10"/>
      <c r="C2" s="10"/>
      <c r="D2" s="11"/>
      <c r="F2" s="9" t="s">
        <v>11</v>
      </c>
      <c r="G2" s="10"/>
      <c r="H2" s="10"/>
      <c r="I2" s="11"/>
    </row>
    <row r="3" spans="1:9">
      <c r="B3" s="8" t="s">
        <v>16</v>
      </c>
      <c r="C3" s="8"/>
      <c r="F3" t="s">
        <v>9</v>
      </c>
    </row>
    <row r="4" spans="1:9">
      <c r="F4" s="5" t="s">
        <v>3</v>
      </c>
      <c r="G4" s="4">
        <v>0.34789999999999999</v>
      </c>
    </row>
    <row r="5" spans="1:9">
      <c r="A5" t="s">
        <v>22</v>
      </c>
      <c r="B5" t="s">
        <v>1</v>
      </c>
      <c r="C5" s="2" t="s">
        <v>2</v>
      </c>
      <c r="F5" s="5" t="s">
        <v>5</v>
      </c>
      <c r="G5" s="4" t="s">
        <v>6</v>
      </c>
    </row>
    <row r="6" spans="1:9">
      <c r="A6">
        <v>1</v>
      </c>
      <c r="B6">
        <v>34</v>
      </c>
      <c r="C6" s="2">
        <v>45</v>
      </c>
      <c r="F6" s="5" t="s">
        <v>7</v>
      </c>
      <c r="G6" s="4" t="s">
        <v>20</v>
      </c>
    </row>
    <row r="7" spans="1:9">
      <c r="A7">
        <v>2</v>
      </c>
      <c r="B7">
        <v>12</v>
      </c>
      <c r="C7" s="2">
        <v>16</v>
      </c>
    </row>
    <row r="8" spans="1:9">
      <c r="A8">
        <v>3</v>
      </c>
      <c r="B8">
        <v>15</v>
      </c>
      <c r="C8" s="3">
        <v>21</v>
      </c>
    </row>
    <row r="9" spans="1:9">
      <c r="A9">
        <v>4</v>
      </c>
      <c r="B9">
        <v>27</v>
      </c>
      <c r="C9" s="3">
        <v>9</v>
      </c>
    </row>
    <row r="10" spans="1:9">
      <c r="A10">
        <v>5</v>
      </c>
      <c r="B10">
        <v>27</v>
      </c>
      <c r="C10" s="3">
        <v>20</v>
      </c>
    </row>
    <row r="11" spans="1:9">
      <c r="A11">
        <v>6</v>
      </c>
      <c r="B11">
        <v>10</v>
      </c>
      <c r="C11" s="2">
        <v>19</v>
      </c>
    </row>
    <row r="12" spans="1:9">
      <c r="A12">
        <v>7</v>
      </c>
      <c r="B12">
        <v>8</v>
      </c>
      <c r="C12" s="2">
        <v>26</v>
      </c>
    </row>
    <row r="13" spans="1:9">
      <c r="A13">
        <v>8</v>
      </c>
      <c r="B13">
        <v>19</v>
      </c>
      <c r="C13" s="2">
        <v>8</v>
      </c>
    </row>
    <row r="14" spans="1:9">
      <c r="A14">
        <v>9</v>
      </c>
      <c r="B14">
        <v>56</v>
      </c>
      <c r="C14" s="2">
        <v>87</v>
      </c>
    </row>
    <row r="15" spans="1:9">
      <c r="A15">
        <v>10</v>
      </c>
      <c r="B15">
        <v>18</v>
      </c>
      <c r="C15" s="2">
        <v>34</v>
      </c>
    </row>
    <row r="16" spans="1:9">
      <c r="A16">
        <v>11</v>
      </c>
      <c r="B16">
        <v>29</v>
      </c>
      <c r="C16" s="2">
        <v>29</v>
      </c>
    </row>
    <row r="17" spans="1:3">
      <c r="A17">
        <v>12</v>
      </c>
      <c r="B17">
        <v>23</v>
      </c>
      <c r="C17" s="2">
        <v>19</v>
      </c>
    </row>
    <row r="18" spans="1:3">
      <c r="A18">
        <v>13</v>
      </c>
      <c r="B18">
        <v>36</v>
      </c>
      <c r="C18" s="2">
        <v>19</v>
      </c>
    </row>
    <row r="19" spans="1:3">
      <c r="A19">
        <v>14</v>
      </c>
      <c r="B19">
        <v>47</v>
      </c>
      <c r="C19" s="2">
        <v>47</v>
      </c>
    </row>
    <row r="20" spans="1:3">
      <c r="A20">
        <v>15</v>
      </c>
      <c r="B20">
        <v>58</v>
      </c>
      <c r="C20" s="2">
        <v>89</v>
      </c>
    </row>
    <row r="22" spans="1:3">
      <c r="A22" s="7" t="s">
        <v>13</v>
      </c>
      <c r="B22">
        <f>AVERAGE(B6:B20)</f>
        <v>27.933333333333334</v>
      </c>
      <c r="C22" s="2">
        <f>AVERAGE(C6:C20)</f>
        <v>32.533333333333331</v>
      </c>
    </row>
    <row r="23" spans="1:3">
      <c r="A23" s="7" t="s">
        <v>14</v>
      </c>
      <c r="B23">
        <f>STDEV(B6:B20)/SQRT(B24)</f>
        <v>4.0841933010858966</v>
      </c>
      <c r="C23" s="2">
        <f>STDEV(C6:C20)/SQRT(C24)</f>
        <v>6.4901879543307279</v>
      </c>
    </row>
    <row r="24" spans="1:3">
      <c r="A24" s="6" t="s">
        <v>12</v>
      </c>
      <c r="B24">
        <f>COUNTA(B6:B20)</f>
        <v>15</v>
      </c>
      <c r="C24" s="2">
        <f>COUNTA(C6:C20)</f>
        <v>15</v>
      </c>
    </row>
    <row r="25" spans="1:3">
      <c r="C25" s="2"/>
    </row>
  </sheetData>
  <mergeCells count="3">
    <mergeCell ref="A2:D2"/>
    <mergeCell ref="B3:C3"/>
    <mergeCell ref="F2:I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5"/>
  <sheetViews>
    <sheetView tabSelected="1" topLeftCell="A38" workbookViewId="0">
      <selection activeCell="J58" sqref="J58"/>
    </sheetView>
  </sheetViews>
  <sheetFormatPr baseColWidth="10" defaultRowHeight="15" x14ac:dyDescent="0"/>
  <cols>
    <col min="30" max="30" width="30" customWidth="1"/>
  </cols>
  <sheetData>
    <row r="1" spans="1:33">
      <c r="A1" t="s">
        <v>15</v>
      </c>
    </row>
    <row r="2" spans="1:33">
      <c r="A2" t="s">
        <v>32</v>
      </c>
    </row>
    <row r="3" spans="1:33" ht="16" thickBot="1"/>
    <row r="4" spans="1:33" ht="16" thickBot="1">
      <c r="A4" s="28"/>
      <c r="B4" s="23"/>
      <c r="C4" s="36" t="s">
        <v>21</v>
      </c>
      <c r="D4" s="37"/>
      <c r="E4" s="37"/>
      <c r="F4" s="37"/>
      <c r="G4" s="37"/>
      <c r="H4" s="37"/>
      <c r="I4" s="37"/>
      <c r="J4" s="37"/>
      <c r="K4" s="38"/>
      <c r="L4" s="39" t="s">
        <v>31</v>
      </c>
      <c r="M4" s="40"/>
      <c r="N4" s="40"/>
      <c r="O4" s="40"/>
      <c r="P4" s="40"/>
      <c r="Q4" s="40"/>
      <c r="R4" s="40"/>
      <c r="S4" s="40"/>
      <c r="T4" s="40"/>
      <c r="U4" s="40"/>
      <c r="V4" s="40"/>
      <c r="W4" s="41"/>
      <c r="Y4" s="47" t="s">
        <v>17</v>
      </c>
      <c r="Z4" s="48" t="s">
        <v>23</v>
      </c>
      <c r="AA4" s="49" t="s">
        <v>18</v>
      </c>
      <c r="AB4" s="50" t="s">
        <v>24</v>
      </c>
      <c r="AD4" s="9" t="s">
        <v>30</v>
      </c>
      <c r="AE4" s="11"/>
      <c r="AF4" s="46"/>
      <c r="AG4" s="46"/>
    </row>
    <row r="5" spans="1:33">
      <c r="A5" s="28"/>
      <c r="B5" s="31" t="s">
        <v>19</v>
      </c>
      <c r="C5" s="32">
        <v>1</v>
      </c>
      <c r="D5" s="33">
        <v>2</v>
      </c>
      <c r="E5" s="33">
        <v>3</v>
      </c>
      <c r="F5" s="33">
        <v>4</v>
      </c>
      <c r="G5" s="34">
        <v>5</v>
      </c>
      <c r="H5" s="34">
        <v>6</v>
      </c>
      <c r="I5" s="34">
        <v>7</v>
      </c>
      <c r="J5" s="34">
        <v>8</v>
      </c>
      <c r="K5" s="35">
        <v>9</v>
      </c>
      <c r="L5" s="12">
        <v>1</v>
      </c>
      <c r="M5" s="13">
        <v>2</v>
      </c>
      <c r="N5" s="13">
        <v>3</v>
      </c>
      <c r="O5" s="13">
        <v>4</v>
      </c>
      <c r="P5" s="13">
        <v>5</v>
      </c>
      <c r="Q5" s="13">
        <v>6</v>
      </c>
      <c r="R5" s="23">
        <v>7</v>
      </c>
      <c r="S5" s="13">
        <v>8</v>
      </c>
      <c r="T5" s="13">
        <v>9</v>
      </c>
      <c r="U5" s="13">
        <v>10</v>
      </c>
      <c r="V5" s="13">
        <v>11</v>
      </c>
      <c r="W5" s="24">
        <v>12</v>
      </c>
      <c r="Y5" s="42"/>
      <c r="Z5" s="43"/>
      <c r="AA5" s="42"/>
      <c r="AB5" s="43"/>
      <c r="AD5" t="s">
        <v>26</v>
      </c>
    </row>
    <row r="6" spans="1:33">
      <c r="A6" s="28"/>
      <c r="B6" s="31" t="s">
        <v>25</v>
      </c>
      <c r="C6" s="16"/>
      <c r="D6" s="14"/>
      <c r="E6" s="14"/>
      <c r="F6" s="14"/>
      <c r="G6" s="14"/>
      <c r="H6" s="14"/>
      <c r="I6" s="14"/>
      <c r="J6" s="14"/>
      <c r="K6" s="15"/>
      <c r="L6" s="16"/>
      <c r="M6" s="14"/>
      <c r="N6" s="14"/>
      <c r="O6" s="23"/>
      <c r="P6" s="23"/>
      <c r="Q6" s="23"/>
      <c r="R6" s="23"/>
      <c r="S6" s="14"/>
      <c r="T6" s="14"/>
      <c r="U6" s="14"/>
      <c r="V6" s="14"/>
      <c r="W6" s="15"/>
      <c r="Y6" s="42"/>
      <c r="Z6" s="43"/>
      <c r="AA6" s="42"/>
      <c r="AB6" s="43"/>
      <c r="AD6" s="5" t="s">
        <v>3</v>
      </c>
      <c r="AE6" s="4">
        <v>5.1000000000000004E-3</v>
      </c>
    </row>
    <row r="7" spans="1:33">
      <c r="A7" s="29" t="s">
        <v>34</v>
      </c>
      <c r="B7" s="23">
        <v>-3</v>
      </c>
      <c r="C7" s="17"/>
      <c r="D7" s="18">
        <v>85.767170186810276</v>
      </c>
      <c r="E7" s="18">
        <v>81.300767032878042</v>
      </c>
      <c r="F7" s="18">
        <v>84.288201600967341</v>
      </c>
      <c r="G7" s="18">
        <v>88.322730001311882</v>
      </c>
      <c r="H7" s="18">
        <v>89.473712312616357</v>
      </c>
      <c r="I7" s="18">
        <v>70.010165184243959</v>
      </c>
      <c r="J7" s="18">
        <v>94.702373616206557</v>
      </c>
      <c r="K7" s="19">
        <v>94.337260993835343</v>
      </c>
      <c r="L7" s="16">
        <v>60.168511659828091</v>
      </c>
      <c r="M7" s="14">
        <v>79.279531377623343</v>
      </c>
      <c r="N7" s="14"/>
      <c r="O7" s="23"/>
      <c r="P7" s="23">
        <v>87.007329912078788</v>
      </c>
      <c r="Q7" s="23">
        <v>71.505431024655834</v>
      </c>
      <c r="R7" s="23">
        <v>65.667763520686293</v>
      </c>
      <c r="S7" s="14"/>
      <c r="T7" s="14">
        <v>96.751946141796296</v>
      </c>
      <c r="U7" s="14">
        <v>60.098507056474318</v>
      </c>
      <c r="V7" s="14">
        <v>69.153774820789849</v>
      </c>
      <c r="W7" s="15">
        <v>74.132031139122063</v>
      </c>
      <c r="Y7" s="17">
        <f>AVERAGE(C7:K7)</f>
        <v>86.02529761610873</v>
      </c>
      <c r="Z7" s="19">
        <f>STDEV(C7:K7)/(SQRT(COUNT(C7:K7)))</f>
        <v>2.81399541503027</v>
      </c>
      <c r="AA7" s="42">
        <f>AVERAGE(L7:W7)</f>
        <v>73.751647405894985</v>
      </c>
      <c r="AB7" s="43">
        <f>STDEV(L7:W7)/SQRT(COUNT(L7:W7))</f>
        <v>4.0788648522012547</v>
      </c>
      <c r="AD7" s="5" t="s">
        <v>7</v>
      </c>
      <c r="AE7" s="4" t="s">
        <v>27</v>
      </c>
    </row>
    <row r="8" spans="1:33">
      <c r="A8" s="29"/>
      <c r="B8" s="23">
        <v>-2</v>
      </c>
      <c r="C8" s="17">
        <v>106.01462611318451</v>
      </c>
      <c r="D8" s="18">
        <v>102.11377269073142</v>
      </c>
      <c r="E8" s="18">
        <v>109.74261919492831</v>
      </c>
      <c r="F8" s="18">
        <v>125.32143011373226</v>
      </c>
      <c r="G8" s="18">
        <v>99.7035660854159</v>
      </c>
      <c r="H8" s="18">
        <v>98.918538486874922</v>
      </c>
      <c r="I8" s="18">
        <v>102.97109275730625</v>
      </c>
      <c r="J8" s="18">
        <v>80.608067154817718</v>
      </c>
      <c r="K8" s="19">
        <v>115.64243145312841</v>
      </c>
      <c r="L8" s="16">
        <v>123.8558741664733</v>
      </c>
      <c r="M8" s="14">
        <v>99.525306753402404</v>
      </c>
      <c r="N8" s="14">
        <v>73.16901028775321</v>
      </c>
      <c r="O8" s="23">
        <v>93.116962140197813</v>
      </c>
      <c r="P8" s="23">
        <v>92.576728910499327</v>
      </c>
      <c r="Q8" s="23">
        <v>83.111161774432787</v>
      </c>
      <c r="R8" s="23">
        <v>89.827837055546212</v>
      </c>
      <c r="S8" s="14">
        <v>110.58521931553236</v>
      </c>
      <c r="T8" s="14">
        <v>93.066832482332245</v>
      </c>
      <c r="U8" s="14">
        <v>80.611216281174251</v>
      </c>
      <c r="V8" s="14">
        <v>128.560283792337</v>
      </c>
      <c r="W8" s="15">
        <v>110.790935803157</v>
      </c>
      <c r="Y8" s="17">
        <f>AVERAGE(C8:K8)</f>
        <v>104.55957156112441</v>
      </c>
      <c r="Z8" s="19">
        <f>STDEV(C8:K8)/(SQRT(COUNT(C8:K8)))</f>
        <v>4.1171179309730377</v>
      </c>
      <c r="AA8" s="42">
        <f>AVERAGE(L8:W8)</f>
        <v>98.233114063569815</v>
      </c>
      <c r="AB8" s="43">
        <f>STDEV(L8:W8)/SQRT(COUNT(L8:W8))</f>
        <v>4.9322140543059287</v>
      </c>
      <c r="AD8" s="5" t="s">
        <v>28</v>
      </c>
      <c r="AE8" s="4" t="s">
        <v>29</v>
      </c>
    </row>
    <row r="9" spans="1:33">
      <c r="A9" s="29"/>
      <c r="B9" s="23">
        <v>-1</v>
      </c>
      <c r="C9" s="17">
        <v>93.985373886815509</v>
      </c>
      <c r="D9" s="18">
        <v>112.11905712245826</v>
      </c>
      <c r="E9" s="18">
        <v>108.95661377219361</v>
      </c>
      <c r="F9" s="18">
        <v>90.390368285300397</v>
      </c>
      <c r="G9" s="18">
        <v>111.97370391327222</v>
      </c>
      <c r="H9" s="18">
        <v>111.60774920050869</v>
      </c>
      <c r="I9" s="18">
        <v>127.01874205844983</v>
      </c>
      <c r="J9" s="18">
        <v>124.68955922897571</v>
      </c>
      <c r="K9" s="19">
        <v>90.02030755303629</v>
      </c>
      <c r="L9" s="16">
        <v>115.97561417369859</v>
      </c>
      <c r="M9" s="14">
        <v>121.19516186897424</v>
      </c>
      <c r="N9" s="14">
        <v>126.83098971224678</v>
      </c>
      <c r="O9" s="23">
        <v>106.8830378598022</v>
      </c>
      <c r="P9" s="23">
        <v>120.41594117742187</v>
      </c>
      <c r="Q9" s="23">
        <v>145.38340720091139</v>
      </c>
      <c r="R9" s="23">
        <v>144.50439942376752</v>
      </c>
      <c r="S9" s="14">
        <v>89.414780684467672</v>
      </c>
      <c r="T9" s="14">
        <v>110.1812213758714</v>
      </c>
      <c r="U9" s="14">
        <v>159.29027666235146</v>
      </c>
      <c r="V9" s="14">
        <v>102.28594138687312</v>
      </c>
      <c r="W9" s="15">
        <v>115.0770330577209</v>
      </c>
      <c r="Y9" s="17">
        <f>AVERAGE(C9:K9)</f>
        <v>107.8623861134456</v>
      </c>
      <c r="Z9" s="19">
        <f>STDEV(C9:K9)/(SQRT(COUNT(C9:K9)))</f>
        <v>4.5894650374917783</v>
      </c>
      <c r="AA9" s="42">
        <f>AVERAGE(L9:W9)</f>
        <v>121.45315038200893</v>
      </c>
      <c r="AB9" s="43">
        <f>STDEV(L9:W9)/SQRT(COUNT(L9:W9))</f>
        <v>5.7535040619808111</v>
      </c>
    </row>
    <row r="10" spans="1:33">
      <c r="A10" s="30" t="s">
        <v>33</v>
      </c>
      <c r="B10" s="23">
        <v>0</v>
      </c>
      <c r="C10" s="17"/>
      <c r="D10" s="18"/>
      <c r="E10" s="18"/>
      <c r="F10" s="18"/>
      <c r="G10" s="18"/>
      <c r="H10" s="18"/>
      <c r="I10" s="18"/>
      <c r="J10" s="18"/>
      <c r="K10" s="19"/>
      <c r="L10" s="16"/>
      <c r="M10" s="14"/>
      <c r="N10" s="14"/>
      <c r="O10" s="23"/>
      <c r="P10" s="23"/>
      <c r="Q10" s="23"/>
      <c r="R10" s="23"/>
      <c r="S10" s="14"/>
      <c r="T10" s="14"/>
      <c r="U10" s="14"/>
      <c r="V10" s="14"/>
      <c r="W10" s="15"/>
      <c r="Y10" s="17"/>
      <c r="Z10" s="19"/>
      <c r="AA10" s="42"/>
      <c r="AB10" s="43"/>
    </row>
    <row r="11" spans="1:33">
      <c r="A11" s="30"/>
      <c r="B11" s="23">
        <v>1</v>
      </c>
      <c r="C11" s="17"/>
      <c r="D11" s="18"/>
      <c r="E11" s="18"/>
      <c r="F11" s="18"/>
      <c r="G11" s="18"/>
      <c r="H11" s="18"/>
      <c r="I11" s="18"/>
      <c r="J11" s="18"/>
      <c r="K11" s="19"/>
      <c r="L11" s="16"/>
      <c r="M11" s="14"/>
      <c r="N11" s="14"/>
      <c r="O11" s="23"/>
      <c r="P11" s="23"/>
      <c r="Q11" s="23"/>
      <c r="R11" s="23"/>
      <c r="S11" s="14"/>
      <c r="T11" s="14"/>
      <c r="U11" s="14"/>
      <c r="V11" s="14"/>
      <c r="W11" s="15"/>
      <c r="Y11" s="17"/>
      <c r="Z11" s="19"/>
      <c r="AA11" s="42"/>
      <c r="AB11" s="43"/>
    </row>
    <row r="12" spans="1:33">
      <c r="A12" s="30" t="s">
        <v>35</v>
      </c>
      <c r="B12" s="23">
        <v>2</v>
      </c>
      <c r="C12" s="17">
        <v>91.33253878653845</v>
      </c>
      <c r="D12" s="18">
        <v>71.479472231435622</v>
      </c>
      <c r="E12" s="18">
        <v>115.0509163538316</v>
      </c>
      <c r="F12" s="18">
        <v>85.791414920638658</v>
      </c>
      <c r="G12" s="18">
        <v>143.27020806029921</v>
      </c>
      <c r="H12" s="18">
        <v>78.72470502333816</v>
      </c>
      <c r="I12" s="18">
        <v>181.60864040660741</v>
      </c>
      <c r="J12" s="18">
        <v>31.341762577599635</v>
      </c>
      <c r="K12" s="19">
        <v>135.24261994835663</v>
      </c>
      <c r="L12" s="16">
        <v>146.18572506909547</v>
      </c>
      <c r="M12" s="14">
        <v>134.82311307571209</v>
      </c>
      <c r="N12" s="14">
        <v>371.80302800092147</v>
      </c>
      <c r="O12" s="23">
        <v>289.58365562121634</v>
      </c>
      <c r="P12" s="23">
        <v>437.59433606279003</v>
      </c>
      <c r="Q12" s="23">
        <v>299.48621476045543</v>
      </c>
      <c r="R12" s="23">
        <v>164.09821629478685</v>
      </c>
      <c r="S12" s="14">
        <v>43.377695101648385</v>
      </c>
      <c r="T12" s="14">
        <v>274.2732610281368</v>
      </c>
      <c r="U12" s="14">
        <v>90.807117596592306</v>
      </c>
      <c r="V12" s="14">
        <v>562.58396259279425</v>
      </c>
      <c r="W12" s="15">
        <v>163.0325425902661</v>
      </c>
      <c r="Y12" s="17">
        <f>AVERAGE(C12:K12)</f>
        <v>103.76025314540503</v>
      </c>
      <c r="Z12" s="19">
        <f>STDEV(C12:K12)/(SQRT(COUNT(C12:K12)))</f>
        <v>14.967844666609286</v>
      </c>
      <c r="AA12" s="42">
        <f>AVERAGE(L12:X12)</f>
        <v>248.13740564953466</v>
      </c>
      <c r="AB12" s="43">
        <f>STDEV(L12:X12)/SQRT(COUNT(L12:X12))</f>
        <v>44.323225862880498</v>
      </c>
    </row>
    <row r="13" spans="1:33">
      <c r="A13" s="30"/>
      <c r="B13" s="23">
        <v>3</v>
      </c>
      <c r="C13" s="17">
        <v>125.37110307473647</v>
      </c>
      <c r="D13" s="18">
        <v>108.70132279445248</v>
      </c>
      <c r="E13" s="18">
        <v>89.186820673314514</v>
      </c>
      <c r="F13" s="18">
        <v>100.45304470381318</v>
      </c>
      <c r="G13" s="18">
        <v>147.99797783570116</v>
      </c>
      <c r="H13" s="18">
        <v>61.961067118557636</v>
      </c>
      <c r="I13" s="18">
        <v>150.94345616264295</v>
      </c>
      <c r="J13" s="18">
        <v>39.976025784100365</v>
      </c>
      <c r="K13" s="19">
        <v>207.83222706841548</v>
      </c>
      <c r="L13" s="16">
        <v>212.22659198580786</v>
      </c>
      <c r="M13" s="14">
        <v>172.68948685903962</v>
      </c>
      <c r="N13" s="14">
        <v>269.92143273750298</v>
      </c>
      <c r="O13" s="23">
        <v>321.03998432391745</v>
      </c>
      <c r="P13" s="23">
        <v>422.42004344849516</v>
      </c>
      <c r="Q13" s="23">
        <v>288.00642180355209</v>
      </c>
      <c r="R13" s="23">
        <v>187.88573278259585</v>
      </c>
      <c r="S13" s="14">
        <v>76.498168491100074</v>
      </c>
      <c r="T13" s="14">
        <v>202.80680880576844</v>
      </c>
      <c r="U13" s="14">
        <v>81.845540439421242</v>
      </c>
      <c r="V13" s="14">
        <v>392.19571073200166</v>
      </c>
      <c r="W13" s="15">
        <v>195.91785243083842</v>
      </c>
      <c r="Y13" s="17">
        <f>AVERAGE(C13:K13)</f>
        <v>114.71367169063713</v>
      </c>
      <c r="Z13" s="19">
        <f>STDEV(C13:K13)/(SQRT(COUNT(C13:K13)))</f>
        <v>16.8592109125488</v>
      </c>
      <c r="AA13" s="42">
        <f>AVERAGE(L13:X13)</f>
        <v>235.28781457000343</v>
      </c>
      <c r="AB13" s="43">
        <f>STDEV(L13:X13)/SQRT(COUNT(L13:X13))</f>
        <v>31.265208839680788</v>
      </c>
    </row>
    <row r="14" spans="1:33">
      <c r="A14" s="30"/>
      <c r="B14" s="23">
        <v>4</v>
      </c>
      <c r="C14" s="17">
        <v>141.20051065179942</v>
      </c>
      <c r="D14" s="18">
        <v>167.04650862093197</v>
      </c>
      <c r="E14" s="18">
        <v>96.507512558854188</v>
      </c>
      <c r="F14" s="18">
        <v>89.930845905912733</v>
      </c>
      <c r="G14" s="18">
        <v>176.74226151116369</v>
      </c>
      <c r="H14" s="18">
        <v>58.09257379964513</v>
      </c>
      <c r="I14" s="18">
        <v>146.4996823379924</v>
      </c>
      <c r="J14" s="18">
        <v>23.680886303125256</v>
      </c>
      <c r="K14" s="19">
        <v>199.37734329304413</v>
      </c>
      <c r="L14" s="16">
        <v>279.45111331067841</v>
      </c>
      <c r="M14" s="14">
        <v>142.66917044882092</v>
      </c>
      <c r="N14" s="14">
        <v>369.04949786549952</v>
      </c>
      <c r="O14" s="23">
        <v>328.7398285944123</v>
      </c>
      <c r="P14" s="23">
        <v>477.74511204428939</v>
      </c>
      <c r="Q14" s="23">
        <v>343.69857113505788</v>
      </c>
      <c r="R14" s="23">
        <v>231.9964052052137</v>
      </c>
      <c r="S14" s="14">
        <v>59.212661025886192</v>
      </c>
      <c r="T14" s="14">
        <v>189.68245901443311</v>
      </c>
      <c r="U14" s="14">
        <v>145.19853972246634</v>
      </c>
      <c r="V14" s="14">
        <v>345.40137676572903</v>
      </c>
      <c r="W14" s="15">
        <v>207.50513816539896</v>
      </c>
      <c r="Y14" s="17">
        <f>AVERAGE(C14:K14)</f>
        <v>122.11979166471878</v>
      </c>
      <c r="Z14" s="19">
        <f>STDEV(C14:K14)/(SQRT(COUNT(C14:K14)))</f>
        <v>19.511757881427375</v>
      </c>
      <c r="AA14" s="42">
        <f>AVERAGE(L14:X14)</f>
        <v>260.02915610815705</v>
      </c>
      <c r="AB14" s="43">
        <f>STDEV(L14:X14)/SQRT(COUNT(L14:X14))</f>
        <v>34.206701802020426</v>
      </c>
    </row>
    <row r="15" spans="1:33">
      <c r="A15" s="30"/>
      <c r="B15" s="23">
        <v>5</v>
      </c>
      <c r="C15" s="17">
        <v>120.47710722440593</v>
      </c>
      <c r="D15" s="18">
        <v>137.31820711599329</v>
      </c>
      <c r="E15" s="18">
        <v>88.001086822312899</v>
      </c>
      <c r="F15" s="18">
        <v>104.65568209923799</v>
      </c>
      <c r="G15" s="18">
        <v>119.25369416023864</v>
      </c>
      <c r="H15" s="18">
        <v>79.627430218251192</v>
      </c>
      <c r="I15" s="18">
        <v>185.33290978398986</v>
      </c>
      <c r="J15" s="18">
        <v>30.474031028038013</v>
      </c>
      <c r="K15" s="19">
        <v>179.64928115051103</v>
      </c>
      <c r="L15" s="16">
        <v>225.66288073482519</v>
      </c>
      <c r="M15" s="14">
        <v>121.94927774602691</v>
      </c>
      <c r="N15" s="14">
        <v>381.73985070749745</v>
      </c>
      <c r="O15" s="23">
        <v>440.15655456204945</v>
      </c>
      <c r="P15" s="23">
        <v>578.98825920315676</v>
      </c>
      <c r="Q15" s="23">
        <v>459.62994083995392</v>
      </c>
      <c r="R15" s="23">
        <v>255.68046207863685</v>
      </c>
      <c r="S15" s="14">
        <v>97.461455819219736</v>
      </c>
      <c r="T15" s="14">
        <v>253.31950207468878</v>
      </c>
      <c r="U15" s="14">
        <v>165.08596116173453</v>
      </c>
      <c r="V15" s="14">
        <v>373.96116990741422</v>
      </c>
      <c r="W15" s="15">
        <v>245.12334225175167</v>
      </c>
      <c r="Y15" s="17">
        <f>AVERAGE(C15:K15)</f>
        <v>116.08771440033098</v>
      </c>
      <c r="Z15" s="19">
        <f>STDEV(C15:K15)/(SQRT(COUNT(C15:K15)))</f>
        <v>16.199107907562485</v>
      </c>
      <c r="AA15" s="42">
        <f>AVERAGE(L15:X15)</f>
        <v>299.89655475724629</v>
      </c>
      <c r="AB15" s="43">
        <f>STDEV(L15:X15)/SQRT(COUNT(L15:X15))</f>
        <v>42.526107903662755</v>
      </c>
    </row>
    <row r="16" spans="1:33">
      <c r="A16" s="30"/>
      <c r="B16" s="23">
        <v>6</v>
      </c>
      <c r="C16" s="17">
        <v>109.17053006315301</v>
      </c>
      <c r="D16" s="18">
        <v>133.28320618840687</v>
      </c>
      <c r="E16" s="18">
        <v>71.525891165854489</v>
      </c>
      <c r="F16" s="18">
        <v>109.11153772166409</v>
      </c>
      <c r="G16" s="18">
        <v>128.07217244847524</v>
      </c>
      <c r="H16" s="18">
        <v>110.54354061429098</v>
      </c>
      <c r="I16" s="18">
        <v>194.33767471410422</v>
      </c>
      <c r="J16" s="18">
        <v>31.616790730420075</v>
      </c>
      <c r="K16" s="19">
        <v>226.90772766160711</v>
      </c>
      <c r="L16" s="16">
        <v>279.23670444766219</v>
      </c>
      <c r="M16" s="14">
        <v>122.92698593163971</v>
      </c>
      <c r="N16" s="14">
        <v>389.18094976694488</v>
      </c>
      <c r="O16" s="23">
        <v>440.15655456204945</v>
      </c>
      <c r="P16" s="23">
        <v>773.34817554054564</v>
      </c>
      <c r="Q16" s="23">
        <v>585.3701240060642</v>
      </c>
      <c r="R16" s="23">
        <v>286.29016700020725</v>
      </c>
      <c r="S16" s="14">
        <v>123.76108421081575</v>
      </c>
      <c r="T16" s="14">
        <v>248.67118275198195</v>
      </c>
      <c r="U16" s="14">
        <v>194.59010706678649</v>
      </c>
      <c r="V16" s="14">
        <v>241.74946396416286</v>
      </c>
      <c r="W16" s="15">
        <v>246.0495261323675</v>
      </c>
      <c r="Y16" s="17">
        <f>AVERAGE(C16:K16)</f>
        <v>123.84100792310844</v>
      </c>
      <c r="Z16" s="19">
        <f>STDEV(C16:K16)/(SQRT(COUNT(C16:K16)))</f>
        <v>19.561429997584934</v>
      </c>
      <c r="AA16" s="42">
        <f>AVERAGE(L16:X16)</f>
        <v>327.61091878176899</v>
      </c>
      <c r="AB16" s="43">
        <f>STDEV(L16:X16)/SQRT(COUNT(L16:X16))</f>
        <v>55.529619711445967</v>
      </c>
    </row>
    <row r="17" spans="1:28">
      <c r="A17" s="30"/>
      <c r="B17" s="23">
        <v>7</v>
      </c>
      <c r="C17" s="17">
        <v>160.82737963688643</v>
      </c>
      <c r="D17" s="18">
        <v>138.80065886744509</v>
      </c>
      <c r="E17" s="18">
        <v>80.211602430493386</v>
      </c>
      <c r="F17" s="18">
        <v>90.878843911573838</v>
      </c>
      <c r="G17" s="18">
        <v>110.58528802589855</v>
      </c>
      <c r="H17" s="18">
        <v>83.173557436728956</v>
      </c>
      <c r="I17" s="18">
        <v>193.83354510800507</v>
      </c>
      <c r="J17" s="18">
        <v>59.678374075430987</v>
      </c>
      <c r="K17" s="19">
        <v>302.26691560305454</v>
      </c>
      <c r="L17" s="16">
        <v>284.77021537810856</v>
      </c>
      <c r="M17" s="14">
        <v>207.7629894427165</v>
      </c>
      <c r="N17" s="14">
        <v>440.79910208842864</v>
      </c>
      <c r="O17" s="23">
        <v>479.28694450460483</v>
      </c>
      <c r="P17" s="23">
        <v>942.07765744688891</v>
      </c>
      <c r="Q17" s="23">
        <v>600.83180376366295</v>
      </c>
      <c r="R17" s="23">
        <v>279.97503311219839</v>
      </c>
      <c r="S17" s="14">
        <v>94.681556731910803</v>
      </c>
      <c r="T17" s="14">
        <v>231.5567938584428</v>
      </c>
      <c r="U17" s="14">
        <v>212.37365587274817</v>
      </c>
      <c r="V17" s="14">
        <v>272.88419172664868</v>
      </c>
      <c r="W17" s="15">
        <v>284.71796596983847</v>
      </c>
      <c r="Y17" s="17">
        <f>AVERAGE(C17:K17)</f>
        <v>135.5840183439463</v>
      </c>
      <c r="Z17" s="19">
        <f>STDEV(C17:K17)/(SQRT(COUNT(C17:K17)))</f>
        <v>25.28226390275945</v>
      </c>
      <c r="AA17" s="42">
        <f>AVERAGE(L17:X17)</f>
        <v>360.9764924913498</v>
      </c>
      <c r="AB17" s="43">
        <f>STDEV(L17:X17)/SQRT(COUNT(L17:X17))</f>
        <v>65.985651993205906</v>
      </c>
    </row>
    <row r="18" spans="1:28">
      <c r="A18" s="30"/>
      <c r="B18" s="23">
        <v>8</v>
      </c>
      <c r="C18" s="17">
        <v>138.43273399760639</v>
      </c>
      <c r="D18" s="18">
        <v>160.04660419044191</v>
      </c>
      <c r="E18" s="18">
        <v>92.46806706577047</v>
      </c>
      <c r="F18" s="18">
        <v>114.1984759796012</v>
      </c>
      <c r="G18" s="18"/>
      <c r="H18" s="18">
        <v>73.566747302686736</v>
      </c>
      <c r="I18" s="18">
        <v>195.67757306226176</v>
      </c>
      <c r="J18" s="18">
        <v>75.12705490264274</v>
      </c>
      <c r="K18" s="19">
        <v>293.6009388226085</v>
      </c>
      <c r="L18" s="16">
        <v>294.43819493192274</v>
      </c>
      <c r="M18" s="14">
        <v>113.5157823986102</v>
      </c>
      <c r="N18" s="14">
        <v>419.6570095427611</v>
      </c>
      <c r="O18" s="23">
        <v>409.24373214525127</v>
      </c>
      <c r="P18" s="23">
        <v>921.56158527710534</v>
      </c>
      <c r="Q18" s="23">
        <v>651.60009255915838</v>
      </c>
      <c r="R18" s="23">
        <v>255.82284709249464</v>
      </c>
      <c r="S18" s="14">
        <v>60.853179704961356</v>
      </c>
      <c r="T18" s="14">
        <v>231.27697992275219</v>
      </c>
      <c r="U18" s="14">
        <v>203.66936011531328</v>
      </c>
      <c r="V18" s="14">
        <v>197.05707739032732</v>
      </c>
      <c r="W18" s="15">
        <v>239.94365101475478</v>
      </c>
      <c r="Y18" s="17">
        <f>AVERAGE(C18:K18)</f>
        <v>142.88977441545245</v>
      </c>
      <c r="Z18" s="19">
        <f>STDEV(C18:K18)/(SQRT(COUNT(C18:K18)))</f>
        <v>26.246644752231873</v>
      </c>
      <c r="AA18" s="42">
        <f>AVERAGE(L18:X18)</f>
        <v>333.21995767461772</v>
      </c>
      <c r="AB18" s="43">
        <f>STDEV(L18:X18)/SQRT(COUNT(L18:X18))</f>
        <v>69.909422507017794</v>
      </c>
    </row>
    <row r="19" spans="1:28">
      <c r="A19" s="30"/>
      <c r="B19" s="23">
        <v>9</v>
      </c>
      <c r="C19" s="17">
        <v>121.96276671903226</v>
      </c>
      <c r="D19" s="18">
        <v>116.97792344320079</v>
      </c>
      <c r="E19" s="18">
        <v>88.552595608073389</v>
      </c>
      <c r="F19" s="18">
        <v>92.964361006748547</v>
      </c>
      <c r="G19" s="18"/>
      <c r="H19" s="18">
        <v>59.897823962079599</v>
      </c>
      <c r="I19" s="18">
        <v>232.85546378653112</v>
      </c>
      <c r="J19" s="18">
        <v>68.206880599963199</v>
      </c>
      <c r="K19" s="19">
        <v>211.82269676050046</v>
      </c>
      <c r="L19" s="16">
        <v>300.89787382772693</v>
      </c>
      <c r="M19" s="14">
        <v>157.74945533252412</v>
      </c>
      <c r="N19" s="14">
        <v>371.50209038911134</v>
      </c>
      <c r="O19" s="23">
        <v>514.80874147870838</v>
      </c>
      <c r="P19" s="23">
        <v>1094.5240610866438</v>
      </c>
      <c r="Q19" s="23">
        <v>678.62961934022246</v>
      </c>
      <c r="R19" s="23">
        <v>298.08661174543204</v>
      </c>
      <c r="S19" s="14">
        <v>98.68776837647701</v>
      </c>
      <c r="T19" s="14">
        <v>212.15636098389274</v>
      </c>
      <c r="U19" s="14">
        <v>216.0331607137438</v>
      </c>
      <c r="V19" s="14">
        <v>325.22287805859349</v>
      </c>
      <c r="W19" s="15">
        <v>266.8912916638194</v>
      </c>
      <c r="Y19" s="17">
        <f>AVERAGE(C19:K19)</f>
        <v>124.15506398576618</v>
      </c>
      <c r="Z19" s="19">
        <f>STDEV(C19:K19)/(SQRT(COUNT(C19:K19)))</f>
        <v>22.778943947907983</v>
      </c>
      <c r="AA19" s="42">
        <f>AVERAGE(L19:X19)</f>
        <v>377.93249274974119</v>
      </c>
      <c r="AB19" s="43">
        <f>STDEV(L19:X19)/SQRT(COUNT(L19:X19))</f>
        <v>79.308954267795968</v>
      </c>
    </row>
    <row r="20" spans="1:28">
      <c r="A20" s="30"/>
      <c r="B20" s="23">
        <v>10</v>
      </c>
      <c r="C20" s="17">
        <v>132.91514030701964</v>
      </c>
      <c r="D20" s="18">
        <v>112.07773736374318</v>
      </c>
      <c r="E20" s="18">
        <v>79.701451784473221</v>
      </c>
      <c r="F20" s="18">
        <v>86.454984080621529</v>
      </c>
      <c r="G20" s="18"/>
      <c r="H20" s="18">
        <v>71.181138045773977</v>
      </c>
      <c r="I20" s="18">
        <v>208.01969504447274</v>
      </c>
      <c r="J20" s="18">
        <v>59.106943574488056</v>
      </c>
      <c r="K20" s="19">
        <v>233.71750681569927</v>
      </c>
      <c r="L20" s="16">
        <v>274.95146429505007</v>
      </c>
      <c r="M20" s="14">
        <v>130.80150050765616</v>
      </c>
      <c r="N20" s="14">
        <v>458.52207284258617</v>
      </c>
      <c r="O20" s="23">
        <v>533.09612945144022</v>
      </c>
      <c r="P20" s="23">
        <v>1037.406944212348</v>
      </c>
      <c r="Q20" s="23">
        <v>728.09245540471079</v>
      </c>
      <c r="R20" s="23">
        <v>268.10790803635359</v>
      </c>
      <c r="S20" s="14">
        <v>130.75521460228543</v>
      </c>
      <c r="T20" s="14">
        <v>235.87059203367332</v>
      </c>
      <c r="U20" s="14">
        <v>247.40426106817469</v>
      </c>
      <c r="V20" s="14">
        <v>190.01525923527188</v>
      </c>
      <c r="W20" s="15">
        <v>272.29385575290547</v>
      </c>
      <c r="Y20" s="17">
        <f>AVERAGE(C20:K20)</f>
        <v>122.89682462703645</v>
      </c>
      <c r="Z20" s="19">
        <f>STDEV(C20:K20)/(SQRT(COUNT(C20:K20)))</f>
        <v>23.022525889963735</v>
      </c>
      <c r="AA20" s="42">
        <f>AVERAGE(L20:X20)</f>
        <v>375.60980478687117</v>
      </c>
      <c r="AB20" s="43">
        <f>STDEV(L20:X20)/SQRT(COUNT(L20:X20))</f>
        <v>78.651163304466635</v>
      </c>
    </row>
    <row r="21" spans="1:28">
      <c r="A21" s="30"/>
      <c r="B21" s="23">
        <v>11</v>
      </c>
      <c r="C21" s="17">
        <v>135.73280478843321</v>
      </c>
      <c r="D21" s="18">
        <v>103.18387011541424</v>
      </c>
      <c r="E21" s="18">
        <v>93.860491231639358</v>
      </c>
      <c r="F21" s="18">
        <v>117.0113575245072</v>
      </c>
      <c r="G21" s="18"/>
      <c r="H21" s="18">
        <v>54.2562169770803</v>
      </c>
      <c r="I21" s="18">
        <v>204.01620076238882</v>
      </c>
      <c r="J21" s="18">
        <v>48.822004953545736</v>
      </c>
      <c r="K21" s="19">
        <v>319.37153823540456</v>
      </c>
      <c r="L21" s="16">
        <v>261.77364102473734</v>
      </c>
      <c r="M21" s="14">
        <v>186.45667509428992</v>
      </c>
      <c r="N21" s="14">
        <v>426.3462546990869</v>
      </c>
      <c r="O21" s="23">
        <v>506.32406175551506</v>
      </c>
      <c r="P21" s="23">
        <v>1072.2472736877853</v>
      </c>
      <c r="Q21" s="23">
        <v>765.92396360704947</v>
      </c>
      <c r="R21" s="23">
        <v>298.4574273930329</v>
      </c>
      <c r="S21" s="14">
        <v>201.7096012747476</v>
      </c>
      <c r="T21" s="14">
        <v>290.49260406328091</v>
      </c>
      <c r="U21" s="14">
        <v>343.81331891373992</v>
      </c>
      <c r="V21" s="14">
        <v>201.20798190480394</v>
      </c>
      <c r="W21" s="15">
        <v>242.15450765599783</v>
      </c>
      <c r="Y21" s="17">
        <f>AVERAGE(C21:K21)</f>
        <v>134.5318105735517</v>
      </c>
      <c r="Z21" s="19">
        <f>STDEV(C21:K21)/(SQRT(COUNT(C21:K21)))</f>
        <v>31.54628271027071</v>
      </c>
      <c r="AA21" s="42">
        <f>AVERAGE(L21:X21)</f>
        <v>399.74227592283893</v>
      </c>
      <c r="AB21" s="43">
        <f>STDEV(L21:X21)/SQRT(COUNT(L21:X21))</f>
        <v>77.446678202168371</v>
      </c>
    </row>
    <row r="22" spans="1:28">
      <c r="A22" s="30"/>
      <c r="B22" s="23">
        <v>12</v>
      </c>
      <c r="C22" s="17">
        <v>151.88348997279616</v>
      </c>
      <c r="D22" s="18">
        <v>119.11896155294832</v>
      </c>
      <c r="E22" s="18">
        <v>130.32632442248342</v>
      </c>
      <c r="F22" s="18">
        <v>105.0983232634922</v>
      </c>
      <c r="G22" s="18"/>
      <c r="H22" s="18">
        <v>75.114104584773429</v>
      </c>
      <c r="I22" s="18">
        <v>178.83831003811946</v>
      </c>
      <c r="J22" s="18">
        <v>44.018078584778394</v>
      </c>
      <c r="K22" s="19">
        <v>315.83674527062027</v>
      </c>
      <c r="L22" s="16">
        <v>278.41823043176464</v>
      </c>
      <c r="M22" s="14">
        <v>157.44252407259162</v>
      </c>
      <c r="N22" s="14">
        <v>382.64266354292772</v>
      </c>
      <c r="O22" s="23">
        <v>495.97784722007373</v>
      </c>
      <c r="P22" s="23">
        <v>1066.3950686497005</v>
      </c>
      <c r="Q22" s="23">
        <v>826.67717399688331</v>
      </c>
      <c r="R22" s="23">
        <v>297.36444314996629</v>
      </c>
      <c r="S22" s="14">
        <v>190.20966471302501</v>
      </c>
      <c r="T22" s="14">
        <v>254.69973812285502</v>
      </c>
      <c r="U22" s="14">
        <v>264.55439638239636</v>
      </c>
      <c r="V22" s="14">
        <v>155.22812802056808</v>
      </c>
      <c r="W22" s="15">
        <v>160.15201610571742</v>
      </c>
      <c r="Y22" s="17">
        <f>AVERAGE(C22:K22)</f>
        <v>140.02929221125149</v>
      </c>
      <c r="Z22" s="19">
        <f>STDEV(C22:K22)/(SQRT(COUNT(C22:K22)))</f>
        <v>29.197180407797305</v>
      </c>
      <c r="AA22" s="42">
        <f>AVERAGE(L22:X22)</f>
        <v>377.48015786737255</v>
      </c>
      <c r="AB22" s="43">
        <f>STDEV(L22:X22)/SQRT(COUNT(L22:X22))</f>
        <v>83.240405926425098</v>
      </c>
    </row>
    <row r="23" spans="1:28">
      <c r="A23" s="30"/>
      <c r="B23" s="23">
        <v>13</v>
      </c>
      <c r="C23" s="17">
        <v>132.88121658450973</v>
      </c>
      <c r="D23" s="18">
        <v>139.95339580955809</v>
      </c>
      <c r="E23" s="18">
        <v>110.81873389885122</v>
      </c>
      <c r="F23" s="18">
        <v>142.60602777156183</v>
      </c>
      <c r="G23" s="18"/>
      <c r="H23" s="18">
        <v>74.404899163817035</v>
      </c>
      <c r="I23" s="18">
        <v>209.92662007623889</v>
      </c>
      <c r="J23" s="18">
        <v>39.087223937748078</v>
      </c>
      <c r="K23" s="19">
        <v>277.73344298442208</v>
      </c>
      <c r="L23" s="16">
        <v>228.89272018272729</v>
      </c>
      <c r="M23" s="14">
        <v>146.63488493973679</v>
      </c>
      <c r="N23" s="14">
        <v>421.0764156075852</v>
      </c>
      <c r="O23" s="23">
        <v>569.04798737662827</v>
      </c>
      <c r="P23" s="23">
        <v>938.32678820745309</v>
      </c>
      <c r="Q23" s="23">
        <v>831.96553741308071</v>
      </c>
      <c r="R23" s="23">
        <v>290.39986970234702</v>
      </c>
      <c r="S23" s="14">
        <v>176.30823959503707</v>
      </c>
      <c r="T23" s="14">
        <v>299.0762552764059</v>
      </c>
      <c r="U23" s="14">
        <v>294.87307091979409</v>
      </c>
      <c r="V23" s="14">
        <v>201.89096761215049</v>
      </c>
      <c r="W23" s="15">
        <v>234.31821407357955</v>
      </c>
      <c r="Y23" s="17">
        <f>AVERAGE(C23:K23)</f>
        <v>140.92644502833838</v>
      </c>
      <c r="Z23" s="19">
        <f>STDEV(C23:K23)/(SQRT(COUNT(C23:K23)))</f>
        <v>26.47387177418118</v>
      </c>
      <c r="AA23" s="42">
        <f>AVERAGE(L23:X23)</f>
        <v>386.06757924221046</v>
      </c>
      <c r="AB23" s="43">
        <f>STDEV(L23:X23)/SQRT(COUNT(L23:X23))</f>
        <v>75.20369998683968</v>
      </c>
    </row>
    <row r="24" spans="1:28">
      <c r="A24" s="30"/>
      <c r="B24" s="23">
        <v>14</v>
      </c>
      <c r="C24" s="17">
        <v>131.66594911341846</v>
      </c>
      <c r="D24" s="18">
        <v>148.8877395562202</v>
      </c>
      <c r="E24" s="18">
        <v>88.373310079975781</v>
      </c>
      <c r="F24" s="18">
        <v>159.22715441600809</v>
      </c>
      <c r="G24" s="18"/>
      <c r="H24" s="18">
        <v>61.026205427296922</v>
      </c>
      <c r="I24" s="18">
        <v>221.39580686149941</v>
      </c>
      <c r="J24" s="18">
        <v>56.080722197929099</v>
      </c>
      <c r="K24" s="19">
        <v>304.596042750393</v>
      </c>
      <c r="L24" s="16">
        <v>267.78100533280855</v>
      </c>
      <c r="M24" s="14">
        <v>185.53486498581714</v>
      </c>
      <c r="N24" s="14">
        <v>349.58559812575663</v>
      </c>
      <c r="O24" s="23">
        <v>568.00944690242682</v>
      </c>
      <c r="P24" s="23">
        <v>1126.6657053372649</v>
      </c>
      <c r="Q24" s="23">
        <v>865.01140948622162</v>
      </c>
      <c r="R24" s="23">
        <v>305.10957329225909</v>
      </c>
      <c r="S24" s="14">
        <v>147.85026250903937</v>
      </c>
      <c r="T24" s="14">
        <v>298.52649263993681</v>
      </c>
      <c r="U24" s="14">
        <v>303.37373451914254</v>
      </c>
      <c r="V24" s="14">
        <v>171.59721506690019</v>
      </c>
      <c r="W24" s="15">
        <v>212.32739180942266</v>
      </c>
      <c r="Y24" s="17">
        <f>AVERAGE(C24:K24)</f>
        <v>146.40661630034262</v>
      </c>
      <c r="Z24" s="19">
        <f>STDEV(C24:K24)/(SQRT(COUNT(C24:K24)))</f>
        <v>29.836318088995558</v>
      </c>
      <c r="AA24" s="42">
        <f>AVERAGE(L24:X24)</f>
        <v>400.11439166724972</v>
      </c>
      <c r="AB24" s="43">
        <f>STDEV(L24:X24)/SQRT(COUNT(L24:X24))</f>
        <v>87.824311329968779</v>
      </c>
    </row>
    <row r="25" spans="1:28">
      <c r="A25" s="30"/>
      <c r="B25" s="23">
        <v>15</v>
      </c>
      <c r="C25" s="17">
        <v>141.2683580968193</v>
      </c>
      <c r="D25" s="18">
        <v>155.51745267903826</v>
      </c>
      <c r="E25" s="18">
        <v>88.111408656231873</v>
      </c>
      <c r="F25" s="18">
        <v>111.51318501419199</v>
      </c>
      <c r="G25" s="18"/>
      <c r="H25" s="18">
        <v>56.480643183775705</v>
      </c>
      <c r="I25" s="18">
        <v>229.50952986022872</v>
      </c>
      <c r="J25" s="18">
        <v>22.030210888683659</v>
      </c>
      <c r="K25" s="19">
        <v>233.79869643303567</v>
      </c>
      <c r="L25" s="16">
        <v>267.73792775302445</v>
      </c>
      <c r="M25" s="14">
        <v>146.32795367980432</v>
      </c>
      <c r="N25" s="14">
        <v>407.35483681241391</v>
      </c>
      <c r="O25" s="23">
        <v>599.31520270618694</v>
      </c>
      <c r="P25" s="23">
        <v>1031.9590365862205</v>
      </c>
      <c r="Q25" s="23">
        <v>810.16089320952972</v>
      </c>
      <c r="R25" s="23">
        <v>275.17594109835869</v>
      </c>
      <c r="S25" s="14">
        <v>103.19453938745158</v>
      </c>
      <c r="T25" s="14">
        <v>266.5084243127219</v>
      </c>
      <c r="U25" s="14">
        <v>323.20731091660906</v>
      </c>
      <c r="V25" s="14">
        <v>241.27647673579932</v>
      </c>
      <c r="W25" s="15">
        <v>234.00493053620895</v>
      </c>
      <c r="Y25" s="17">
        <f>AVERAGE(C25:K25)</f>
        <v>129.77868560150063</v>
      </c>
      <c r="Z25" s="19">
        <f>STDEV(C25:K25)/(SQRT(COUNT(C25:K25)))</f>
        <v>26.93014374518048</v>
      </c>
      <c r="AA25" s="42">
        <f>AVERAGE(L25:X25)</f>
        <v>392.18528947786081</v>
      </c>
      <c r="AB25" s="43">
        <f>STDEV(L25:X25)/SQRT(COUNT(L25:X25))</f>
        <v>81.120650756949971</v>
      </c>
    </row>
    <row r="26" spans="1:28">
      <c r="A26" s="30"/>
      <c r="B26" s="23">
        <v>16</v>
      </c>
      <c r="C26" s="17">
        <v>132.00319082542904</v>
      </c>
      <c r="D26" s="18">
        <v>163.54613477549597</v>
      </c>
      <c r="E26" s="18">
        <v>112.58247786787412</v>
      </c>
      <c r="F26" s="18">
        <v>119.72903686778866</v>
      </c>
      <c r="G26" s="18"/>
      <c r="H26" s="18">
        <v>72.051526516947746</v>
      </c>
      <c r="I26" s="18">
        <v>249.32687420584503</v>
      </c>
      <c r="J26" s="18">
        <v>52.356142042164237</v>
      </c>
      <c r="K26" s="19">
        <v>256.05175567473145</v>
      </c>
      <c r="L26" s="16">
        <v>226.73982022942729</v>
      </c>
      <c r="M26" s="14">
        <v>147.16540850822938</v>
      </c>
      <c r="N26" s="14">
        <v>416.4309975542692</v>
      </c>
      <c r="O26" s="23">
        <v>565.24963130266178</v>
      </c>
      <c r="P26" s="23">
        <v>973.9878414291644</v>
      </c>
      <c r="Q26" s="23">
        <v>745.42477213450559</v>
      </c>
      <c r="R26" s="23">
        <v>319.08481605529323</v>
      </c>
      <c r="S26" s="14">
        <v>205.52651116971984</v>
      </c>
      <c r="T26" s="14">
        <v>332.7445083525655</v>
      </c>
      <c r="U26" s="14">
        <v>313.53674140902359</v>
      </c>
      <c r="V26" s="14">
        <v>182.13344716428458</v>
      </c>
      <c r="W26" s="15">
        <v>300.39055313467509</v>
      </c>
      <c r="Y26" s="17">
        <f>AVERAGE(C26:K26)</f>
        <v>144.70589234703453</v>
      </c>
      <c r="Z26" s="19">
        <f>STDEV(C26:K26)/(SQRT(COUNT(C26:K26)))</f>
        <v>26.49887289010643</v>
      </c>
      <c r="AA26" s="42">
        <f>AVERAGE(L26:X26)</f>
        <v>394.03458737031832</v>
      </c>
      <c r="AB26" s="43">
        <f>STDEV(L26:X26)/SQRT(COUNT(L26:X26))</f>
        <v>71.9653429982353</v>
      </c>
    </row>
    <row r="27" spans="1:28">
      <c r="A27" s="30"/>
      <c r="B27" s="23">
        <v>17</v>
      </c>
      <c r="C27" s="17">
        <v>104.14083932278272</v>
      </c>
      <c r="D27" s="18">
        <v>171.698776148099</v>
      </c>
      <c r="E27" s="18">
        <v>124.37055153220864</v>
      </c>
      <c r="F27" s="18">
        <v>137.32966657637181</v>
      </c>
      <c r="G27" s="18"/>
      <c r="H27" s="18">
        <v>75.662126955512463</v>
      </c>
      <c r="I27" s="18">
        <v>239.59307496823382</v>
      </c>
      <c r="J27" s="18">
        <v>67.25456396472751</v>
      </c>
      <c r="K27" s="19">
        <v>292.11821343600218</v>
      </c>
      <c r="L27" s="16">
        <v>245.30038290094214</v>
      </c>
      <c r="M27" s="14">
        <v>148.0313205395621</v>
      </c>
      <c r="N27" s="14">
        <v>399.22560028231277</v>
      </c>
      <c r="O27" s="23">
        <v>648.50097459855829</v>
      </c>
      <c r="P27" s="23">
        <v>1058.9256739637858</v>
      </c>
      <c r="Q27" s="23">
        <v>792.1743142874891</v>
      </c>
      <c r="R27" s="23">
        <v>307.41231797680797</v>
      </c>
      <c r="S27" s="14">
        <v>123.24296474327276</v>
      </c>
      <c r="T27" s="14">
        <v>254.01993375345279</v>
      </c>
      <c r="U27" s="14">
        <v>307.88105401832496</v>
      </c>
      <c r="V27" s="14">
        <v>216.26310650553697</v>
      </c>
      <c r="W27" s="15">
        <v>269.29137997193055</v>
      </c>
      <c r="Y27" s="17">
        <f>AVERAGE(C27:K27)</f>
        <v>151.52097661299229</v>
      </c>
      <c r="Z27" s="19">
        <f>STDEV(C27:K27)/(SQRT(COUNT(C27:K27)))</f>
        <v>28.021111540250626</v>
      </c>
      <c r="AA27" s="42">
        <f>AVERAGE(L27:X27)</f>
        <v>397.52241862849797</v>
      </c>
      <c r="AB27" s="43">
        <f>STDEV(L27:X27)/SQRT(COUNT(L27:X27))</f>
        <v>82.704778061301724</v>
      </c>
    </row>
    <row r="28" spans="1:28">
      <c r="A28" s="30"/>
      <c r="B28" s="23">
        <v>18</v>
      </c>
      <c r="C28" s="17">
        <v>108.56289632760738</v>
      </c>
      <c r="D28" s="18">
        <v>148.47622848983312</v>
      </c>
      <c r="E28" s="18">
        <v>135.75809369760174</v>
      </c>
      <c r="F28" s="18">
        <v>130.66158659867068</v>
      </c>
      <c r="G28" s="18"/>
      <c r="H28" s="18">
        <v>75.72660017559943</v>
      </c>
      <c r="I28" s="18">
        <v>255.66804320203306</v>
      </c>
      <c r="J28" s="18">
        <v>57.181138707722234</v>
      </c>
      <c r="K28" s="19">
        <v>232.43065138091703</v>
      </c>
      <c r="L28" s="16">
        <v>191.72753822400927</v>
      </c>
      <c r="M28" s="14">
        <v>146.91437532543691</v>
      </c>
      <c r="N28" s="14">
        <v>375.91126751589235</v>
      </c>
      <c r="O28" s="23">
        <v>632.63306622113589</v>
      </c>
      <c r="P28" s="23">
        <v>1057.0456909981833</v>
      </c>
      <c r="Q28" s="23">
        <v>820.13352818992917</v>
      </c>
      <c r="R28" s="23">
        <v>331.38831534627047</v>
      </c>
      <c r="S28" s="14">
        <v>141.16777567067288</v>
      </c>
      <c r="T28" s="14">
        <v>260.08077534767477</v>
      </c>
      <c r="U28" s="14">
        <v>326.6847216162389</v>
      </c>
      <c r="V28" s="14">
        <v>194.85013075839871</v>
      </c>
      <c r="W28" s="15">
        <v>257.6262989965465</v>
      </c>
      <c r="Y28" s="17">
        <f>AVERAGE(C28:K28)</f>
        <v>143.0581548224981</v>
      </c>
      <c r="Z28" s="19">
        <f>STDEV(C28:K28)/(SQRT(COUNT(C28:K28)))</f>
        <v>24.641383029849734</v>
      </c>
      <c r="AA28" s="42">
        <f>AVERAGE(L28:X28)</f>
        <v>394.68029035086573</v>
      </c>
      <c r="AB28" s="43">
        <f>STDEV(L28:X28)/SQRT(COUNT(L28:X28))</f>
        <v>83.893002507533097</v>
      </c>
    </row>
    <row r="29" spans="1:28">
      <c r="A29" s="30"/>
      <c r="B29" s="23">
        <v>19</v>
      </c>
      <c r="C29" s="17">
        <v>137.85902398457071</v>
      </c>
      <c r="D29" s="18">
        <v>154.81754656202742</v>
      </c>
      <c r="E29" s="18">
        <v>112.01731688064595</v>
      </c>
      <c r="F29" s="18">
        <v>126.17530553036458</v>
      </c>
      <c r="G29" s="18"/>
      <c r="H29" s="18">
        <v>69.698153870078443</v>
      </c>
      <c r="I29" s="18">
        <v>271.67153748411693</v>
      </c>
      <c r="J29" s="18">
        <v>72.650991131228437</v>
      </c>
      <c r="K29" s="19">
        <v>289.05533512198576</v>
      </c>
      <c r="L29" s="16">
        <v>206.32692162719684</v>
      </c>
      <c r="M29" s="14">
        <v>134.79465587280444</v>
      </c>
      <c r="N29" s="14">
        <v>358.64019330585364</v>
      </c>
      <c r="O29" s="23">
        <v>595.04759547456251</v>
      </c>
      <c r="P29" s="23">
        <v>1166.3576037561927</v>
      </c>
      <c r="Q29" s="23">
        <v>784.26173491084353</v>
      </c>
      <c r="R29" s="23">
        <v>319.07866993958709</v>
      </c>
      <c r="S29" s="14">
        <v>189.31139800113951</v>
      </c>
      <c r="T29" s="14">
        <v>314.78888397287949</v>
      </c>
      <c r="U29" s="14">
        <v>279.38625789686495</v>
      </c>
      <c r="V29" s="14">
        <v>182.68493849694079</v>
      </c>
      <c r="W29" s="15">
        <v>240.97075845103367</v>
      </c>
      <c r="Y29" s="17">
        <f>AVERAGE(C29:K29)</f>
        <v>154.24315132062728</v>
      </c>
      <c r="Z29" s="19">
        <f>STDEV(C29:K29)/(SQRT(COUNT(C29:K29)))</f>
        <v>29.461985978440715</v>
      </c>
      <c r="AA29" s="42">
        <f>AVERAGE(L29:X29)</f>
        <v>397.63746764215824</v>
      </c>
      <c r="AB29" s="43">
        <f>STDEV(L29:X29)/SQRT(COUNT(L29:X29))</f>
        <v>88.238404095465654</v>
      </c>
    </row>
    <row r="30" spans="1:28">
      <c r="A30" s="30"/>
      <c r="B30" s="23">
        <v>20</v>
      </c>
      <c r="C30" s="17">
        <v>103.41547031499671</v>
      </c>
      <c r="D30" s="18">
        <v>137.60660216661699</v>
      </c>
      <c r="E30" s="18">
        <v>111.60373548324276</v>
      </c>
      <c r="F30" s="18">
        <v>120.45532170492422</v>
      </c>
      <c r="G30" s="18"/>
      <c r="H30" s="18">
        <v>108.73849067924806</v>
      </c>
      <c r="I30" s="18">
        <v>244.98125794155024</v>
      </c>
      <c r="J30" s="18">
        <v>61.709935624165333</v>
      </c>
      <c r="K30" s="19">
        <v>337.92641040742649</v>
      </c>
      <c r="L30" s="16">
        <v>254.32317779389925</v>
      </c>
      <c r="M30" s="14">
        <v>153.61604661018816</v>
      </c>
      <c r="N30" s="14">
        <v>385.65400016664302</v>
      </c>
      <c r="O30" s="23">
        <v>623.37592689995154</v>
      </c>
      <c r="P30" s="23">
        <v>1114.8400060375079</v>
      </c>
      <c r="Q30" s="23">
        <v>801.88381095269733</v>
      </c>
      <c r="R30" s="23">
        <v>326.96003898003164</v>
      </c>
      <c r="S30" s="14">
        <v>119.306414598812</v>
      </c>
      <c r="T30" s="14">
        <v>260.4045344207014</v>
      </c>
      <c r="U30" s="14">
        <v>243.16420877648076</v>
      </c>
      <c r="V30" s="14">
        <v>139.43702744209094</v>
      </c>
      <c r="W30" s="15">
        <v>230.35486193972966</v>
      </c>
      <c r="Y30" s="17">
        <f>AVERAGE(C30:K30)</f>
        <v>153.30465304027138</v>
      </c>
      <c r="Z30" s="19">
        <f>STDEV(C30:K30)/(SQRT(COUNT(C30:K30)))</f>
        <v>32.298532892983708</v>
      </c>
      <c r="AA30" s="42">
        <f>AVERAGE(L30:X30)</f>
        <v>387.77667121822782</v>
      </c>
      <c r="AB30" s="43">
        <f>STDEV(L30:X30)/SQRT(COUNT(L30:X30))</f>
        <v>88.232815982174984</v>
      </c>
    </row>
    <row r="31" spans="1:28">
      <c r="A31" s="30"/>
      <c r="B31" s="23">
        <v>21</v>
      </c>
      <c r="C31" s="17">
        <v>130.95754196688745</v>
      </c>
      <c r="D31" s="18">
        <v>139.50056498445591</v>
      </c>
      <c r="E31" s="18">
        <v>168.17102996156302</v>
      </c>
      <c r="F31" s="18">
        <v>119.44441172891125</v>
      </c>
      <c r="G31" s="18"/>
      <c r="H31" s="18">
        <v>73.27651769859969</v>
      </c>
      <c r="I31" s="18">
        <v>278.55304955527322</v>
      </c>
      <c r="J31" s="18">
        <v>63.148996375166092</v>
      </c>
      <c r="K31" s="19">
        <v>223.16082682153134</v>
      </c>
      <c r="L31" s="16">
        <v>220.10783101448678</v>
      </c>
      <c r="M31" s="14">
        <v>101.42411361741527</v>
      </c>
      <c r="N31" s="14">
        <v>357.97362139695832</v>
      </c>
      <c r="O31" s="23">
        <v>579.86345306972771</v>
      </c>
      <c r="P31" s="23">
        <v>1073.5511328413484</v>
      </c>
      <c r="Q31" s="23">
        <v>763.73797021042196</v>
      </c>
      <c r="R31" s="23">
        <v>337.03966873802148</v>
      </c>
      <c r="S31" s="14">
        <v>171.02380696238714</v>
      </c>
      <c r="T31" s="14">
        <v>260.4045344207014</v>
      </c>
      <c r="U31" s="14">
        <v>338.00686540599656</v>
      </c>
      <c r="V31" s="14">
        <v>144.56040154849345</v>
      </c>
      <c r="W31" s="15">
        <v>251.70965554580192</v>
      </c>
      <c r="Y31" s="17">
        <f>AVERAGE(C31:K31)</f>
        <v>149.52661738654851</v>
      </c>
      <c r="Z31" s="19">
        <f>STDEV(C31:K31)/(SQRT(COUNT(C31:K31)))</f>
        <v>25.719251272677852</v>
      </c>
      <c r="AA31" s="42">
        <f>AVERAGE(L31:X31)</f>
        <v>383.28358789764667</v>
      </c>
      <c r="AB31" s="43">
        <f>STDEV(L31:X31)/SQRT(COUNT(L31:X31))</f>
        <v>82.811055783403646</v>
      </c>
    </row>
    <row r="32" spans="1:28">
      <c r="A32" s="30"/>
      <c r="B32" s="23">
        <v>22</v>
      </c>
      <c r="C32" s="17">
        <v>126.19824325005224</v>
      </c>
      <c r="D32" s="18">
        <v>121.05424412950232</v>
      </c>
      <c r="E32" s="18">
        <v>183.84696952915633</v>
      </c>
      <c r="F32" s="18">
        <v>121.46623168093717</v>
      </c>
      <c r="G32" s="18"/>
      <c r="H32" s="18">
        <v>56.641826233993065</v>
      </c>
      <c r="I32" s="18">
        <v>265.24841168996193</v>
      </c>
      <c r="J32" s="18">
        <v>74.13239507481812</v>
      </c>
      <c r="K32" s="19">
        <v>300.75171436951365</v>
      </c>
      <c r="L32" s="16">
        <v>246.0542405471636</v>
      </c>
      <c r="M32" s="14">
        <v>75.984390546652705</v>
      </c>
      <c r="N32" s="14">
        <v>377.54534894549306</v>
      </c>
      <c r="O32" s="23">
        <v>629.49269308911653</v>
      </c>
      <c r="P32" s="23">
        <v>1052.7803533020317</v>
      </c>
      <c r="Q32" s="23">
        <v>720.48089806956818</v>
      </c>
      <c r="R32" s="23">
        <v>367.68215294335772</v>
      </c>
      <c r="S32" s="14">
        <v>181.43733287149627</v>
      </c>
      <c r="T32" s="14">
        <v>251.10879261482529</v>
      </c>
      <c r="U32" s="14">
        <v>306.58289901052393</v>
      </c>
      <c r="V32" s="14">
        <v>156.67358484085744</v>
      </c>
      <c r="W32" s="15">
        <v>241.16104140493997</v>
      </c>
      <c r="Y32" s="17">
        <f>AVERAGE(C32:K32)</f>
        <v>156.16750449474185</v>
      </c>
      <c r="Z32" s="19">
        <f>STDEV(C32:K32)/(SQRT(COUNT(C32:K32)))</f>
        <v>30.920343125222665</v>
      </c>
      <c r="AA32" s="42">
        <f>AVERAGE(L32:X32)</f>
        <v>383.91531068216887</v>
      </c>
      <c r="AB32" s="43">
        <f>STDEV(L32:X32)/SQRT(COUNT(L32:X32))</f>
        <v>81.265049732237259</v>
      </c>
    </row>
    <row r="33" spans="1:28">
      <c r="A33" s="30"/>
      <c r="B33" s="23">
        <v>23</v>
      </c>
      <c r="C33" s="17">
        <v>110.36883567298928</v>
      </c>
      <c r="D33" s="18">
        <v>110.63660537100645</v>
      </c>
      <c r="E33" s="18">
        <v>189.20947395859298</v>
      </c>
      <c r="F33" s="18">
        <v>138.11974670325574</v>
      </c>
      <c r="G33" s="18"/>
      <c r="H33" s="18">
        <v>70.761962001513041</v>
      </c>
      <c r="I33" s="18">
        <v>280.34275730622625</v>
      </c>
      <c r="J33" s="18">
        <v>78.110933086612761</v>
      </c>
      <c r="K33" s="19">
        <v>330.74214414337007</v>
      </c>
      <c r="L33" s="16">
        <v>235.78317487637221</v>
      </c>
      <c r="M33" s="14">
        <v>118.29049451504352</v>
      </c>
      <c r="N33" s="14">
        <v>377.5669145072514</v>
      </c>
      <c r="O33" s="23">
        <v>587.73965326980397</v>
      </c>
      <c r="P33" s="23">
        <v>1035.1630935759838</v>
      </c>
      <c r="Q33" s="23">
        <v>678.11460543928411</v>
      </c>
      <c r="R33" s="23">
        <v>342.68487601406645</v>
      </c>
      <c r="S33" s="14">
        <v>153.1858316999384</v>
      </c>
      <c r="T33" s="14">
        <v>234.5334042833056</v>
      </c>
      <c r="U33" s="14">
        <v>258.41508261624256</v>
      </c>
      <c r="V33" s="14">
        <v>163.16293036195299</v>
      </c>
      <c r="W33" s="15">
        <v>264.32299742960316</v>
      </c>
      <c r="Y33" s="17">
        <f>AVERAGE(C33:K33)</f>
        <v>163.53655728044583</v>
      </c>
      <c r="Z33" s="19">
        <f>STDEV(C33:K33)/(SQRT(COUNT(C33:K33)))</f>
        <v>33.921228047056253</v>
      </c>
      <c r="AA33" s="42">
        <f>AVERAGE(L33:X33)</f>
        <v>370.74692154907058</v>
      </c>
      <c r="AB33" s="43">
        <f>STDEV(L33:X33)/SQRT(COUNT(L33:X33))</f>
        <v>77.787375149188549</v>
      </c>
    </row>
    <row r="34" spans="1:28">
      <c r="A34" s="30"/>
      <c r="B34" s="23">
        <v>24</v>
      </c>
      <c r="C34" s="17">
        <v>119.53223177684976</v>
      </c>
      <c r="D34" s="18">
        <v>147.20037553195678</v>
      </c>
      <c r="E34" s="18">
        <v>190.21632381683429</v>
      </c>
      <c r="F34" s="18">
        <v>114.957149194609</v>
      </c>
      <c r="G34" s="18"/>
      <c r="H34" s="18">
        <v>87.203333919554623</v>
      </c>
      <c r="I34" s="18">
        <v>271.43710292249045</v>
      </c>
      <c r="J34" s="18">
        <v>62.006236672784034</v>
      </c>
      <c r="K34" s="19">
        <v>327.3220315130734</v>
      </c>
      <c r="L34" s="16">
        <v>247.10964125187363</v>
      </c>
      <c r="M34" s="14">
        <v>150.68393838202508</v>
      </c>
      <c r="N34" s="14">
        <v>467.70508114042616</v>
      </c>
      <c r="O34" s="23">
        <v>614.34670956962964</v>
      </c>
      <c r="P34" s="23">
        <v>964.26954238923588</v>
      </c>
      <c r="Q34" s="23">
        <v>702.10524303946261</v>
      </c>
      <c r="R34" s="23">
        <v>302.98301725795142</v>
      </c>
      <c r="S34" s="14">
        <v>191.93576476411337</v>
      </c>
      <c r="T34" s="14">
        <v>240.99333947170169</v>
      </c>
      <c r="U34" s="14">
        <v>223.72810668758683</v>
      </c>
      <c r="V34" s="14">
        <v>143.3524196436895</v>
      </c>
      <c r="W34" s="15">
        <v>233.40254306334523</v>
      </c>
      <c r="Y34" s="17">
        <f>AVERAGE(C34:K34)</f>
        <v>164.98434816851903</v>
      </c>
      <c r="Z34" s="19">
        <f>STDEV(C34:K34)/(SQRT(COUNT(C34:K34)))</f>
        <v>32.694917651329419</v>
      </c>
      <c r="AA34" s="42">
        <f>AVERAGE(L34:X34)</f>
        <v>373.55127888842009</v>
      </c>
      <c r="AB34" s="43">
        <f>STDEV(L34:X34)/SQRT(COUNT(L34:X34))</f>
        <v>74.874457503103741</v>
      </c>
    </row>
    <row r="35" spans="1:28">
      <c r="A35" s="30"/>
      <c r="B35" s="23">
        <v>25</v>
      </c>
      <c r="C35" s="17">
        <v>121.05081723744161</v>
      </c>
      <c r="D35" s="18">
        <v>163.95848910226499</v>
      </c>
      <c r="E35" s="18">
        <v>244.85323716115852</v>
      </c>
      <c r="F35" s="18">
        <v>136.00272454960526</v>
      </c>
      <c r="G35" s="18"/>
      <c r="H35" s="18">
        <v>83.818289637598426</v>
      </c>
      <c r="I35" s="18">
        <v>275.0355781448539</v>
      </c>
      <c r="J35" s="18">
        <v>92.48026770082204</v>
      </c>
      <c r="K35" s="19">
        <v>228.26054966047516</v>
      </c>
      <c r="L35" s="16">
        <v>228.48348317477848</v>
      </c>
      <c r="M35" s="14">
        <v>91.119760444555723</v>
      </c>
      <c r="N35" s="14">
        <v>435.91744310857774</v>
      </c>
      <c r="O35" s="23">
        <v>601.87287934572987</v>
      </c>
      <c r="P35" s="23">
        <v>1092.84622682702</v>
      </c>
      <c r="Q35" s="23">
        <v>753.60151371083737</v>
      </c>
      <c r="R35" s="23">
        <v>290.41318628637691</v>
      </c>
      <c r="S35" s="14">
        <v>149.19718015650682</v>
      </c>
      <c r="T35" s="14">
        <v>241.67224700156646</v>
      </c>
      <c r="U35" s="14">
        <v>302.92241516876834</v>
      </c>
      <c r="V35" s="14">
        <v>91.224124311249142</v>
      </c>
      <c r="W35" s="15">
        <v>202.64924333615429</v>
      </c>
      <c r="Y35" s="17">
        <f>AVERAGE(C35:K35)</f>
        <v>168.18249414927749</v>
      </c>
      <c r="Z35" s="19">
        <f>STDEV(C35:K35)/(SQRT(COUNT(C35:K35)))</f>
        <v>25.714183828522479</v>
      </c>
      <c r="AA35" s="42">
        <f>AVERAGE(L35:X35)</f>
        <v>373.49330857267682</v>
      </c>
      <c r="AB35" s="43">
        <f>STDEV(L35:X35)/SQRT(COUNT(L35:X35))</f>
        <v>87.351572373973482</v>
      </c>
    </row>
    <row r="36" spans="1:28">
      <c r="A36" s="30"/>
      <c r="B36" s="23">
        <v>26</v>
      </c>
      <c r="C36" s="17">
        <v>95.922717769096195</v>
      </c>
      <c r="D36" s="18">
        <v>139.25348969254728</v>
      </c>
      <c r="E36" s="18">
        <v>275.47432198248697</v>
      </c>
      <c r="F36" s="18">
        <v>132.62157419294053</v>
      </c>
      <c r="G36" s="18"/>
      <c r="H36" s="18">
        <v>94.198878526379787</v>
      </c>
      <c r="I36" s="18">
        <v>290.44440914866584</v>
      </c>
      <c r="J36" s="18">
        <v>99.90835771556111</v>
      </c>
      <c r="K36" s="19">
        <v>272.96050835525739</v>
      </c>
      <c r="L36" s="16">
        <v>202.49399606231759</v>
      </c>
      <c r="M36" s="14">
        <v>101.06118264747521</v>
      </c>
      <c r="N36" s="14">
        <v>448.34900920947513</v>
      </c>
      <c r="O36" s="23">
        <v>562.13400988005742</v>
      </c>
      <c r="P36" s="23">
        <v>1139.1888176726484</v>
      </c>
      <c r="Q36" s="23">
        <v>717.86794483856409</v>
      </c>
      <c r="R36" s="23">
        <v>323.11052184278304</v>
      </c>
      <c r="S36" s="14">
        <v>178.34598319922853</v>
      </c>
      <c r="T36" s="14">
        <v>236.25892355339778</v>
      </c>
      <c r="U36" s="14">
        <v>261.82787926571029</v>
      </c>
      <c r="V36" s="14">
        <v>85.680262596228857</v>
      </c>
      <c r="W36" s="15">
        <v>245.88237149330064</v>
      </c>
      <c r="Y36" s="17">
        <f>AVERAGE(C36:K36)</f>
        <v>175.09803217286688</v>
      </c>
      <c r="Z36" s="19">
        <f>STDEV(C36:K36)/(SQRT(COUNT(C36:K36)))</f>
        <v>31.200166496445149</v>
      </c>
      <c r="AA36" s="42">
        <f>AVERAGE(L36:X36)</f>
        <v>375.18340852176561</v>
      </c>
      <c r="AB36" s="43">
        <f>STDEV(L36:X36)/SQRT(COUNT(L36:X36))</f>
        <v>87.928267628569841</v>
      </c>
    </row>
    <row r="37" spans="1:28">
      <c r="A37" s="30"/>
      <c r="B37" s="23">
        <v>27</v>
      </c>
      <c r="C37" s="17">
        <v>130.19824923659152</v>
      </c>
      <c r="D37" s="18">
        <v>99.107549429112723</v>
      </c>
      <c r="E37" s="18">
        <v>216.45264275501424</v>
      </c>
      <c r="F37" s="18">
        <v>140.7736307567888</v>
      </c>
      <c r="G37" s="18"/>
      <c r="H37" s="18">
        <v>86.30060872464162</v>
      </c>
      <c r="I37" s="18">
        <v>273.3621346886913</v>
      </c>
      <c r="J37" s="18">
        <v>114.25672333248353</v>
      </c>
      <c r="K37" s="19">
        <v>289.18625337994075</v>
      </c>
      <c r="L37" s="16">
        <v>242.30747014185252</v>
      </c>
      <c r="M37" s="14">
        <v>135.57621262408949</v>
      </c>
      <c r="N37" s="14">
        <v>448.11178803013297</v>
      </c>
      <c r="O37" s="23">
        <v>606.22918020275779</v>
      </c>
      <c r="P37" s="23">
        <v>1046.6754623814734</v>
      </c>
      <c r="Q37" s="23">
        <v>675.10028948627621</v>
      </c>
      <c r="R37" s="23">
        <v>296.46096414117085</v>
      </c>
      <c r="S37" s="14">
        <v>211.57027345033316</v>
      </c>
      <c r="T37" s="14">
        <v>268.86980281488036</v>
      </c>
      <c r="U37" s="14">
        <v>270.02798963172927</v>
      </c>
      <c r="V37" s="14">
        <v>86.363444563836097</v>
      </c>
      <c r="W37" s="15">
        <v>226.54815157456514</v>
      </c>
      <c r="Y37" s="17">
        <f>AVERAGE(C37:K37)</f>
        <v>168.70472403790805</v>
      </c>
      <c r="Z37" s="19">
        <f>STDEV(C37:K37)/(SQRT(COUNT(C37:K37)))</f>
        <v>28.224394383907434</v>
      </c>
      <c r="AA37" s="42">
        <f>AVERAGE(L37:X37)</f>
        <v>376.15341908692471</v>
      </c>
      <c r="AB37" s="43">
        <f>STDEV(L37:X37)/SQRT(COUNT(L37:X37))</f>
        <v>79.555816150248376</v>
      </c>
    </row>
    <row r="38" spans="1:28">
      <c r="A38" s="30"/>
      <c r="B38" s="23">
        <v>28</v>
      </c>
      <c r="C38" s="17">
        <v>94.623339421311186</v>
      </c>
      <c r="D38" s="18">
        <v>138.18254900748252</v>
      </c>
      <c r="E38" s="18">
        <v>211.35113629481256</v>
      </c>
      <c r="F38" s="18">
        <v>105.47716913799803</v>
      </c>
      <c r="G38" s="18"/>
      <c r="H38" s="18">
        <v>104.80502357176967</v>
      </c>
      <c r="I38" s="18">
        <v>300.54701397712836</v>
      </c>
      <c r="J38" s="18">
        <v>77.391402711112391</v>
      </c>
      <c r="K38" s="19">
        <v>317.6939577671908</v>
      </c>
      <c r="L38" s="16">
        <v>273.80990843077188</v>
      </c>
      <c r="M38" s="14">
        <v>128.34401777084565</v>
      </c>
      <c r="N38" s="14">
        <v>425.91592371672658</v>
      </c>
      <c r="O38" s="23">
        <v>628.51706320967787</v>
      </c>
      <c r="P38" s="23">
        <v>984.7290129213452</v>
      </c>
      <c r="Q38" s="23">
        <v>711.07344733035779</v>
      </c>
      <c r="R38" s="23">
        <v>307.66533307337545</v>
      </c>
      <c r="S38" s="14">
        <v>204.80095094701531</v>
      </c>
      <c r="T38" s="14">
        <v>214.94911930357418</v>
      </c>
      <c r="U38" s="14">
        <v>226.15407057094345</v>
      </c>
      <c r="V38" s="14">
        <v>52.075501322303509</v>
      </c>
      <c r="W38" s="15">
        <v>279.78427589977025</v>
      </c>
      <c r="Y38" s="17">
        <f>AVERAGE(C38:K38)</f>
        <v>168.75894898610068</v>
      </c>
      <c r="Z38" s="19">
        <f>STDEV(C38:K38)/(SQRT(COUNT(C38:K38)))</f>
        <v>33.86885076622665</v>
      </c>
      <c r="AA38" s="42">
        <f>AVERAGE(L38:X38)</f>
        <v>369.81821870805885</v>
      </c>
      <c r="AB38" s="43">
        <f>STDEV(L38:X38)/SQRT(COUNT(L38:X38))</f>
        <v>78.67048156941469</v>
      </c>
    </row>
    <row r="39" spans="1:28">
      <c r="A39" s="30"/>
      <c r="B39" s="23">
        <v>29</v>
      </c>
      <c r="C39" s="17">
        <v>89.476112960009416</v>
      </c>
      <c r="D39" s="18">
        <v>120.02462320315269</v>
      </c>
      <c r="E39" s="18">
        <v>161.8428330459567</v>
      </c>
      <c r="F39" s="18">
        <v>104.87749341436316</v>
      </c>
      <c r="G39" s="18"/>
      <c r="H39" s="18">
        <v>86.84863109538064</v>
      </c>
      <c r="I39" s="18">
        <v>312.28589580686156</v>
      </c>
      <c r="J39" s="18">
        <v>73.560964573875182</v>
      </c>
      <c r="K39" s="19">
        <v>310.07025269930108</v>
      </c>
      <c r="L39" s="16">
        <v>158.81235112535282</v>
      </c>
      <c r="M39" s="14">
        <v>131.19278704763636</v>
      </c>
      <c r="N39" s="14">
        <v>444.82107935636594</v>
      </c>
      <c r="O39" s="23">
        <v>586.94244196239799</v>
      </c>
      <c r="P39" s="23">
        <v>942.75889858603728</v>
      </c>
      <c r="Q39" s="23">
        <v>695.39777571332331</v>
      </c>
      <c r="R39" s="23">
        <v>312.88748271831776</v>
      </c>
      <c r="S39" s="14">
        <v>152.51237287620467</v>
      </c>
      <c r="T39" s="14">
        <v>257.75168306886525</v>
      </c>
      <c r="U39" s="14">
        <v>202.04911385746209</v>
      </c>
      <c r="V39" s="14">
        <v>49.001476858462006</v>
      </c>
      <c r="W39" s="15">
        <v>299.10693166108604</v>
      </c>
      <c r="Y39" s="17">
        <f>AVERAGE(C39:K39)</f>
        <v>157.37335084986253</v>
      </c>
      <c r="Z39" s="19">
        <f>STDEV(C39:K39)/(SQRT(COUNT(C39:K39)))</f>
        <v>34.870486471391466</v>
      </c>
      <c r="AA39" s="42">
        <f>AVERAGE(L39:X39)</f>
        <v>352.769532902626</v>
      </c>
      <c r="AB39" s="43">
        <f>STDEV(L39:X39)/SQRT(COUNT(L39:X39))</f>
        <v>77.072422494845398</v>
      </c>
    </row>
    <row r="40" spans="1:28">
      <c r="A40" s="30"/>
      <c r="B40" s="23">
        <v>30</v>
      </c>
      <c r="C40" s="17">
        <v>89.628071281723038</v>
      </c>
      <c r="D40" s="18">
        <v>110.71924488843665</v>
      </c>
      <c r="E40" s="18">
        <v>231.50821022650268</v>
      </c>
      <c r="F40" s="18">
        <v>109.42756977241766</v>
      </c>
      <c r="G40" s="18"/>
      <c r="H40" s="18">
        <v>83.528160147207174</v>
      </c>
      <c r="I40" s="18">
        <v>290.36340533672177</v>
      </c>
      <c r="J40" s="18">
        <v>117.17718802707398</v>
      </c>
      <c r="K40" s="19">
        <v>239.71234518577708</v>
      </c>
      <c r="L40" s="16"/>
      <c r="M40" s="14">
        <v>178.19087397829324</v>
      </c>
      <c r="N40" s="14">
        <v>382.85733890770427</v>
      </c>
      <c r="O40" s="23">
        <v>559.55055020987402</v>
      </c>
      <c r="P40" s="23">
        <v>943.6119661252676</v>
      </c>
      <c r="Q40" s="23">
        <v>618.60439082626795</v>
      </c>
      <c r="R40" s="23">
        <v>338.67248681060642</v>
      </c>
      <c r="S40" s="14">
        <v>188.86274706555756</v>
      </c>
      <c r="T40" s="14">
        <v>244.23900175780545</v>
      </c>
      <c r="U40" s="14">
        <v>192.21798822523155</v>
      </c>
      <c r="V40" s="14">
        <v>7.3972062351884835</v>
      </c>
      <c r="W40" s="15">
        <v>235.86991374189847</v>
      </c>
      <c r="Y40" s="17">
        <f>AVERAGE(C40:K40)</f>
        <v>159.00802435823249</v>
      </c>
      <c r="Z40" s="19">
        <f>STDEV(C40:K40)/(SQRT(COUNT(C40:K40)))</f>
        <v>28.683723240706602</v>
      </c>
      <c r="AA40" s="42">
        <f>AVERAGE(L40:X40)</f>
        <v>353.64313308033599</v>
      </c>
      <c r="AB40" s="43">
        <f>STDEV(L40:X40)/SQRT(COUNT(L40:X40))</f>
        <v>79.284489587287226</v>
      </c>
    </row>
    <row r="41" spans="1:28">
      <c r="A41" s="30"/>
      <c r="B41" s="23">
        <v>31</v>
      </c>
      <c r="C41" s="17">
        <v>103.82055947202716</v>
      </c>
      <c r="D41" s="18">
        <v>115.82518650108781</v>
      </c>
      <c r="E41" s="18">
        <v>223.92521538188183</v>
      </c>
      <c r="F41" s="18">
        <v>103.36014698434757</v>
      </c>
      <c r="G41" s="18"/>
      <c r="H41" s="18">
        <v>83.044610996555079</v>
      </c>
      <c r="I41" s="18">
        <v>336.01524777636598</v>
      </c>
      <c r="J41" s="18">
        <v>75.592627422113338</v>
      </c>
      <c r="K41" s="19">
        <v>296.50042303173535</v>
      </c>
      <c r="L41" s="16"/>
      <c r="M41" s="14">
        <v>141.66402138897575</v>
      </c>
      <c r="N41" s="14">
        <v>417.35635620426513</v>
      </c>
      <c r="O41" s="23">
        <v>561.82977011849891</v>
      </c>
      <c r="P41" s="23">
        <v>883.54246740015196</v>
      </c>
      <c r="Q41" s="23">
        <v>639.39129384188084</v>
      </c>
      <c r="R41" s="23">
        <v>321.51662916967001</v>
      </c>
      <c r="S41" s="14">
        <v>195.30305888278198</v>
      </c>
      <c r="T41" s="14">
        <v>245.33942387028111</v>
      </c>
      <c r="U41" s="14">
        <v>215.35667118856239</v>
      </c>
      <c r="V41" s="14"/>
      <c r="W41" s="15">
        <v>244.39795419542372</v>
      </c>
      <c r="Y41" s="17">
        <f>AVERAGE(C41:K41)</f>
        <v>167.26050219576427</v>
      </c>
      <c r="Z41" s="19">
        <f>STDEV(C41:K41)/(SQRT(COUNT(C41:K41)))</f>
        <v>36.508511737398976</v>
      </c>
      <c r="AA41" s="42">
        <f>AVERAGE(L41:X41)</f>
        <v>386.56976462604916</v>
      </c>
      <c r="AB41" s="43">
        <f>STDEV(L41:X41)/SQRT(COUNT(L41:X41))</f>
        <v>75.485901487811503</v>
      </c>
    </row>
    <row r="42" spans="1:28">
      <c r="A42" s="30"/>
      <c r="B42" s="23">
        <v>32</v>
      </c>
      <c r="C42" s="17">
        <v>104.49604065259264</v>
      </c>
      <c r="D42" s="18">
        <v>102.85499856645734</v>
      </c>
      <c r="E42" s="18">
        <v>243.08848935379243</v>
      </c>
      <c r="F42" s="18">
        <v>87.308172471056565</v>
      </c>
      <c r="G42" s="18"/>
      <c r="H42" s="18">
        <v>102.3232050532054</v>
      </c>
      <c r="I42" s="18">
        <v>321.81194409148668</v>
      </c>
      <c r="J42" s="18">
        <v>87.69751292834917</v>
      </c>
      <c r="K42" s="19">
        <v>290.66796389633038</v>
      </c>
      <c r="L42" s="16"/>
      <c r="M42" s="14">
        <v>154.20246825582075</v>
      </c>
      <c r="N42" s="14">
        <v>384.87960044895578</v>
      </c>
      <c r="O42" s="23">
        <v>592.84366201540809</v>
      </c>
      <c r="P42" s="23">
        <v>949.40858026920819</v>
      </c>
      <c r="Q42" s="23">
        <v>651.17313272478179</v>
      </c>
      <c r="R42" s="23">
        <v>315.15027765077707</v>
      </c>
      <c r="S42" s="14">
        <v>115.05822090124809</v>
      </c>
      <c r="T42" s="14">
        <v>275.8902627141951</v>
      </c>
      <c r="U42" s="14">
        <v>207.2006158567448</v>
      </c>
      <c r="V42" s="14"/>
      <c r="W42" s="15">
        <v>205.39520507981894</v>
      </c>
      <c r="Y42" s="17">
        <f>AVERAGE(C42:K42)</f>
        <v>167.53104087665881</v>
      </c>
      <c r="Z42" s="19">
        <f>STDEV(C42:K42)/(SQRT(COUNT(C42:K42)))</f>
        <v>35.328001662669365</v>
      </c>
      <c r="AA42" s="42">
        <f>AVERAGE(L42:X42)</f>
        <v>385.12020259169583</v>
      </c>
      <c r="AB42" s="43">
        <f>STDEV(L42:X42)/SQRT(COUNT(L42:X42))</f>
        <v>84.287505764529982</v>
      </c>
    </row>
    <row r="43" spans="1:28">
      <c r="A43" s="30"/>
      <c r="B43" s="23">
        <v>33</v>
      </c>
      <c r="C43" s="17">
        <v>95.078915059488736</v>
      </c>
      <c r="D43" s="18">
        <v>134.1475480798961</v>
      </c>
      <c r="E43" s="18">
        <v>191.34664579129063</v>
      </c>
      <c r="F43" s="18">
        <v>94.765547402844675</v>
      </c>
      <c r="G43" s="18"/>
      <c r="H43" s="18">
        <v>96.262121682857824</v>
      </c>
      <c r="I43" s="18">
        <v>301.85069885641684</v>
      </c>
      <c r="J43" s="18">
        <v>97.220679280705994</v>
      </c>
      <c r="K43" s="19">
        <v>300.67052475217719</v>
      </c>
      <c r="L43" s="16"/>
      <c r="M43" s="14">
        <v>181.12298220645633</v>
      </c>
      <c r="N43" s="14">
        <v>414.7969161246686</v>
      </c>
      <c r="O43" s="23">
        <v>609.20557325990319</v>
      </c>
      <c r="P43" s="23">
        <v>880.18882036796458</v>
      </c>
      <c r="Q43" s="23">
        <v>684.00603682298197</v>
      </c>
      <c r="R43" s="23">
        <v>331.0308162826995</v>
      </c>
      <c r="S43" s="14">
        <v>154.8607951927776</v>
      </c>
      <c r="T43" s="14">
        <v>294.7839812500747</v>
      </c>
      <c r="U43" s="14">
        <v>213.60719683038715</v>
      </c>
      <c r="V43" s="14"/>
      <c r="W43" s="15">
        <v>215.10699473830837</v>
      </c>
      <c r="Y43" s="17">
        <f>AVERAGE(C43:K43)</f>
        <v>163.91783511320975</v>
      </c>
      <c r="Z43" s="19">
        <f>STDEV(C43:K43)/(SQRT(COUNT(C43:K43)))</f>
        <v>32.158098467573517</v>
      </c>
      <c r="AA43" s="42">
        <f>AVERAGE(L43:X43)</f>
        <v>397.87101130762221</v>
      </c>
      <c r="AB43" s="43">
        <f>STDEV(L43:X43)/SQRT(COUNT(L43:X43))</f>
        <v>78.026816249544112</v>
      </c>
    </row>
    <row r="44" spans="1:28">
      <c r="A44" s="30"/>
      <c r="B44" s="23">
        <v>34</v>
      </c>
      <c r="C44" s="17">
        <v>81.291316474906168</v>
      </c>
      <c r="D44" s="18">
        <v>121.34179591974407</v>
      </c>
      <c r="E44" s="18">
        <v>232.16973969467921</v>
      </c>
      <c r="F44" s="18">
        <v>101.78096819657586</v>
      </c>
      <c r="G44" s="18"/>
      <c r="H44" s="18">
        <v>93.102833784901719</v>
      </c>
      <c r="I44" s="18">
        <v>300.05146124523509</v>
      </c>
      <c r="J44" s="18">
        <v>118.25602774255744</v>
      </c>
      <c r="K44" s="19">
        <v>228.63503677043943</v>
      </c>
      <c r="L44" s="16"/>
      <c r="M44" s="14">
        <v>144.12150412578629</v>
      </c>
      <c r="N44" s="14">
        <v>372.57742771860865</v>
      </c>
      <c r="O44" s="23">
        <v>573.07529676268268</v>
      </c>
      <c r="P44" s="23">
        <v>838.4471340704124</v>
      </c>
      <c r="Q44" s="23">
        <v>631.20226565161033</v>
      </c>
      <c r="R44" s="23">
        <v>295.57592347949367</v>
      </c>
      <c r="S44" s="14">
        <v>146.08942819197054</v>
      </c>
      <c r="T44" s="14">
        <v>279.5789637318091</v>
      </c>
      <c r="U44" s="14">
        <v>224.3507511709665</v>
      </c>
      <c r="V44" s="14"/>
      <c r="W44" s="15">
        <v>230.28863085632585</v>
      </c>
      <c r="Y44" s="17">
        <f>AVERAGE(C44:K44)</f>
        <v>159.57864747862988</v>
      </c>
      <c r="Z44" s="19">
        <f>STDEV(C44:K44)/(SQRT(COUNT(C44:K44)))</f>
        <v>28.917675770426786</v>
      </c>
      <c r="AA44" s="42">
        <f>AVERAGE(L44:X44)</f>
        <v>373.53073257596651</v>
      </c>
      <c r="AB44" s="43">
        <f>STDEV(L44:X44)/SQRT(COUNT(L44:X44))</f>
        <v>73.363313261843587</v>
      </c>
    </row>
    <row r="45" spans="1:28">
      <c r="A45" s="30"/>
      <c r="B45" s="23">
        <v>35</v>
      </c>
      <c r="C45" s="17">
        <v>89.560523163666488</v>
      </c>
      <c r="D45" s="18">
        <v>113.88990392453383</v>
      </c>
      <c r="E45" s="18">
        <v>150.4964482526353</v>
      </c>
      <c r="F45" s="18">
        <v>93.248789852426768</v>
      </c>
      <c r="G45" s="18"/>
      <c r="H45" s="18">
        <v>80.078742758859804</v>
      </c>
      <c r="I45" s="18">
        <v>289.09498094027958</v>
      </c>
      <c r="J45" s="18">
        <v>54.260775312635587</v>
      </c>
      <c r="K45" s="19">
        <v>255.7584581821036</v>
      </c>
      <c r="L45" s="16"/>
      <c r="M45" s="14">
        <v>124.37830327992978</v>
      </c>
      <c r="N45" s="14">
        <v>401.35470937954898</v>
      </c>
      <c r="O45" s="23">
        <v>648.61545125460236</v>
      </c>
      <c r="P45" s="23">
        <v>906.61572070056661</v>
      </c>
      <c r="Q45" s="23">
        <v>603.35670292810494</v>
      </c>
      <c r="R45" s="23">
        <v>288.44233184995693</v>
      </c>
      <c r="S45" s="14">
        <v>165.42966045807742</v>
      </c>
      <c r="T45" s="14">
        <v>310.34594090425338</v>
      </c>
      <c r="U45" s="14">
        <v>218.72639180458884</v>
      </c>
      <c r="V45" s="14"/>
      <c r="W45" s="15">
        <v>195.37118317099706</v>
      </c>
      <c r="Y45" s="17">
        <f>AVERAGE(C45:K45)</f>
        <v>140.79857779839261</v>
      </c>
      <c r="Z45" s="19">
        <f>STDEV(C45:K45)/(SQRT(COUNT(C45:K45)))</f>
        <v>30.498165315545929</v>
      </c>
      <c r="AA45" s="42">
        <f>AVERAGE(L45:X45)</f>
        <v>386.26363957306262</v>
      </c>
      <c r="AB45" s="43">
        <f>STDEV(L45:X45)/SQRT(COUNT(L45:X45))</f>
        <v>80.563614628792479</v>
      </c>
    </row>
    <row r="46" spans="1:28">
      <c r="A46" s="30"/>
      <c r="B46" s="23">
        <v>36</v>
      </c>
      <c r="C46" s="17">
        <v>95.753997137436471</v>
      </c>
      <c r="D46" s="18">
        <v>109.52518818760856</v>
      </c>
      <c r="E46" s="18">
        <v>197.68889644370188</v>
      </c>
      <c r="F46" s="18">
        <v>103.83419506047792</v>
      </c>
      <c r="G46" s="18"/>
      <c r="H46" s="18">
        <v>95.262786771510164</v>
      </c>
      <c r="I46" s="18">
        <v>273.84815756035584</v>
      </c>
      <c r="J46" s="18">
        <v>59.085771978193591</v>
      </c>
      <c r="K46" s="19">
        <v>255.74222025863631</v>
      </c>
      <c r="L46" s="16"/>
      <c r="M46" s="14">
        <v>137.33547756098733</v>
      </c>
      <c r="N46" s="14">
        <v>433.61580951727456</v>
      </c>
      <c r="O46" s="23">
        <v>613.96718335860078</v>
      </c>
      <c r="P46" s="23">
        <v>783.26458031233312</v>
      </c>
      <c r="Q46" s="23">
        <v>558.35288383893885</v>
      </c>
      <c r="R46" s="23">
        <v>322.75302277921207</v>
      </c>
      <c r="S46" s="14">
        <v>165.03214608074464</v>
      </c>
      <c r="T46" s="14">
        <v>273.55040836093605</v>
      </c>
      <c r="U46" s="14">
        <v>215.70030045533329</v>
      </c>
      <c r="V46" s="14"/>
      <c r="W46" s="15">
        <v>236.76245643729331</v>
      </c>
      <c r="Y46" s="17">
        <f>AVERAGE(C46:K46)</f>
        <v>148.8426516747401</v>
      </c>
      <c r="Z46" s="19">
        <f>STDEV(C46:K46)/(SQRT(COUNT(C46:K46)))</f>
        <v>28.895432971912737</v>
      </c>
      <c r="AA46" s="42">
        <f>AVERAGE(L46:X46)</f>
        <v>374.03342687016544</v>
      </c>
      <c r="AB46" s="43">
        <f>STDEV(L46:X46)/SQRT(COUNT(L46:X46))</f>
        <v>68.224200387362743</v>
      </c>
    </row>
    <row r="47" spans="1:28">
      <c r="A47" s="30"/>
      <c r="B47" s="23">
        <v>37</v>
      </c>
      <c r="C47" s="17">
        <v>97.576599017110027</v>
      </c>
      <c r="D47" s="18">
        <v>120.56009354568502</v>
      </c>
      <c r="E47" s="18">
        <v>181.62748295231529</v>
      </c>
      <c r="F47" s="18">
        <v>102.06461186945717</v>
      </c>
      <c r="G47" s="18"/>
      <c r="H47" s="18">
        <v>91.909979099597422</v>
      </c>
      <c r="I47" s="18">
        <v>268.37897077509535</v>
      </c>
      <c r="J47" s="18">
        <v>64.863186578491067</v>
      </c>
      <c r="K47" s="19">
        <v>311.51948736875619</v>
      </c>
      <c r="L47" s="16"/>
      <c r="M47" s="14">
        <v>44.819891313811468</v>
      </c>
      <c r="N47" s="14">
        <v>410.36617343612915</v>
      </c>
      <c r="O47" s="23">
        <v>650.89467116322726</v>
      </c>
      <c r="P47" s="23">
        <v>715.69334310834631</v>
      </c>
      <c r="Q47" s="23">
        <v>536.2339070954514</v>
      </c>
      <c r="R47" s="23">
        <v>300.91484932285175</v>
      </c>
      <c r="S47" s="14">
        <v>146.21003328218072</v>
      </c>
      <c r="T47" s="14">
        <v>262.58295765721596</v>
      </c>
      <c r="U47" s="14">
        <v>213.39279566394035</v>
      </c>
      <c r="V47" s="14"/>
      <c r="W47" s="15">
        <v>221.50302507845225</v>
      </c>
      <c r="Y47" s="17">
        <f>AVERAGE(C47:K47)</f>
        <v>154.81255140081345</v>
      </c>
      <c r="Z47" s="19">
        <f>STDEV(C47:K47)/(SQRT(COUNT(C47:K47)))</f>
        <v>32.030283666206145</v>
      </c>
      <c r="AA47" s="42">
        <f>AVERAGE(L47:X47)</f>
        <v>350.26116471216062</v>
      </c>
      <c r="AB47" s="43">
        <f>STDEV(L47:X47)/SQRT(COUNT(L47:X47))</f>
        <v>70.117760210749893</v>
      </c>
    </row>
    <row r="48" spans="1:28">
      <c r="A48" s="30"/>
      <c r="B48" s="23">
        <v>38</v>
      </c>
      <c r="C48" s="17">
        <v>88.379179415085176</v>
      </c>
      <c r="D48" s="18">
        <v>109.77226347951718</v>
      </c>
      <c r="E48" s="18">
        <v>184.48139536206608</v>
      </c>
      <c r="F48" s="18">
        <v>93.659533371806802</v>
      </c>
      <c r="G48" s="18"/>
      <c r="H48" s="18">
        <v>103.22522945224793</v>
      </c>
      <c r="I48" s="18">
        <v>281.13468869123255</v>
      </c>
      <c r="J48" s="18">
        <v>41.139957082776888</v>
      </c>
      <c r="K48" s="19">
        <v>348.5155662485289</v>
      </c>
      <c r="L48" s="16"/>
      <c r="M48" s="14">
        <v>106.28358754536637</v>
      </c>
      <c r="N48" s="14">
        <v>398.34337275583374</v>
      </c>
      <c r="O48" s="23">
        <v>610.81340305064828</v>
      </c>
      <c r="P48" s="23">
        <v>822.10846490967992</v>
      </c>
      <c r="Q48" s="23">
        <v>563.38937166938899</v>
      </c>
      <c r="R48" s="23">
        <v>309.92198189012862</v>
      </c>
      <c r="S48" s="14">
        <v>134.24311381116428</v>
      </c>
      <c r="T48" s="14">
        <v>292.35803030121849</v>
      </c>
      <c r="U48" s="14">
        <v>163.68011607033012</v>
      </c>
      <c r="V48" s="14"/>
      <c r="W48" s="15">
        <v>217.97595706543734</v>
      </c>
      <c r="Y48" s="17">
        <f>AVERAGE(C48:K48)</f>
        <v>156.28847663790768</v>
      </c>
      <c r="Z48" s="19">
        <f>STDEV(C48:K48)/(SQRT(COUNT(C48:K48)))</f>
        <v>37.821331929256608</v>
      </c>
      <c r="AA48" s="42">
        <f>AVERAGE(L48:X48)</f>
        <v>361.91173990691965</v>
      </c>
      <c r="AB48" s="43">
        <f>STDEV(L48:X48)/SQRT(COUNT(L48:X48))</f>
        <v>74.564383731211493</v>
      </c>
    </row>
    <row r="49" spans="1:28">
      <c r="A49" s="30"/>
      <c r="B49" s="23">
        <v>39</v>
      </c>
      <c r="C49" s="17">
        <v>89.307392328349692</v>
      </c>
      <c r="D49" s="18">
        <v>75.638179457052743</v>
      </c>
      <c r="E49" s="18">
        <v>215.18479492753789</v>
      </c>
      <c r="F49" s="18">
        <v>95.365910152676832</v>
      </c>
      <c r="G49" s="18"/>
      <c r="H49" s="18">
        <v>111.60774920050869</v>
      </c>
      <c r="I49" s="18">
        <v>283.02350698856418</v>
      </c>
      <c r="J49" s="18">
        <v>10.369625006120177</v>
      </c>
      <c r="K49" s="19">
        <v>371.15833565343951</v>
      </c>
      <c r="L49" s="16"/>
      <c r="M49" s="14">
        <v>82.379232204338976</v>
      </c>
      <c r="N49" s="14">
        <v>367.09291326233034</v>
      </c>
      <c r="O49" s="23">
        <v>571.26429669049014</v>
      </c>
      <c r="P49" s="23">
        <v>814.40760995541939</v>
      </c>
      <c r="Q49" s="23">
        <v>535.44346826538265</v>
      </c>
      <c r="R49" s="23">
        <v>304.74592811298197</v>
      </c>
      <c r="S49" s="14">
        <v>149.54259313486881</v>
      </c>
      <c r="T49" s="14">
        <v>266.3362311215277</v>
      </c>
      <c r="U49" s="14">
        <v>174.65960959407693</v>
      </c>
      <c r="V49" s="14"/>
      <c r="W49" s="15">
        <v>213.09693392135318</v>
      </c>
      <c r="Y49" s="17">
        <f>AVERAGE(C49:K49)</f>
        <v>156.4569367142812</v>
      </c>
      <c r="Z49" s="19">
        <f>STDEV(C49:K49)/(SQRT(COUNT(C49:K49)))</f>
        <v>43.030418512601059</v>
      </c>
      <c r="AA49" s="42">
        <f>AVERAGE(L49:X49)</f>
        <v>347.89688162627698</v>
      </c>
      <c r="AB49" s="43">
        <f>STDEV(L49:X49)/SQRT(COUNT(L49:X49))</f>
        <v>72.234790039838842</v>
      </c>
    </row>
    <row r="50" spans="1:28">
      <c r="A50" s="30"/>
      <c r="B50" s="23">
        <v>40</v>
      </c>
      <c r="C50" s="17">
        <v>78.270508761050777</v>
      </c>
      <c r="D50" s="18">
        <v>113.5188693564799</v>
      </c>
      <c r="E50" s="18">
        <v>153.44672914333438</v>
      </c>
      <c r="F50" s="18">
        <v>68.032769186678749</v>
      </c>
      <c r="G50" s="18"/>
      <c r="H50" s="18">
        <v>92.683757854336562</v>
      </c>
      <c r="I50" s="18">
        <v>280.22554002541301</v>
      </c>
      <c r="J50" s="18">
        <v>15.850738557798962</v>
      </c>
      <c r="K50" s="19">
        <v>270.14221376346694</v>
      </c>
      <c r="L50" s="16"/>
      <c r="M50" s="14">
        <v>113.15295306153767</v>
      </c>
      <c r="N50" s="14">
        <v>436.06742178807912</v>
      </c>
      <c r="O50" s="23">
        <v>625.06007446139256</v>
      </c>
      <c r="P50" s="23">
        <v>755.61670179561963</v>
      </c>
      <c r="Q50" s="23">
        <v>518.07224392478133</v>
      </c>
      <c r="R50" s="23">
        <v>304.58305604677054</v>
      </c>
      <c r="S50" s="14">
        <v>119.40965255603193</v>
      </c>
      <c r="T50" s="14">
        <v>261.53724275652593</v>
      </c>
      <c r="U50" s="14">
        <v>153.46326413864739</v>
      </c>
      <c r="V50" s="14"/>
      <c r="W50" s="15">
        <v>233.48033830416887</v>
      </c>
      <c r="Y50" s="17">
        <f>AVERAGE(C50:K50)</f>
        <v>134.02139083106991</v>
      </c>
      <c r="Z50" s="19">
        <f>STDEV(C50:K50)/(SQRT(COUNT(C50:K50)))</f>
        <v>33.763354720158482</v>
      </c>
      <c r="AA50" s="42">
        <f>AVERAGE(L50:X50)</f>
        <v>352.04429488335552</v>
      </c>
      <c r="AB50" s="43">
        <f>STDEV(L50:X50)/SQRT(COUNT(L50:X50))</f>
        <v>70.486984810706986</v>
      </c>
    </row>
    <row r="51" spans="1:28">
      <c r="A51" s="30"/>
      <c r="B51" s="23">
        <v>41</v>
      </c>
      <c r="C51" s="17">
        <v>81.932574605998411</v>
      </c>
      <c r="D51" s="18">
        <v>112.48924843013026</v>
      </c>
      <c r="E51" s="18">
        <v>145.39594563077688</v>
      </c>
      <c r="F51" s="18">
        <v>81.71509219891567</v>
      </c>
      <c r="G51" s="18"/>
      <c r="H51" s="18">
        <v>97.293693204248939</v>
      </c>
      <c r="I51" s="18">
        <v>269.07179161372301</v>
      </c>
      <c r="J51" s="18">
        <v>52.8428861579293</v>
      </c>
      <c r="K51" s="19">
        <v>346.03928291976814</v>
      </c>
      <c r="L51" s="16"/>
      <c r="M51" s="14">
        <v>83.133144815656607</v>
      </c>
      <c r="N51" s="14">
        <v>384.34144165780356</v>
      </c>
      <c r="O51" s="23">
        <v>645.2966595505502</v>
      </c>
      <c r="P51" s="23">
        <v>701.45803123332269</v>
      </c>
      <c r="Q51" s="23">
        <v>513.92755948939566</v>
      </c>
      <c r="R51" s="23">
        <v>289.98398253956816</v>
      </c>
      <c r="S51" s="14">
        <v>136.79897688289873</v>
      </c>
      <c r="T51" s="14">
        <v>250.3536537242756</v>
      </c>
      <c r="U51" s="14">
        <v>181.00255551831728</v>
      </c>
      <c r="V51" s="14"/>
      <c r="W51" s="15">
        <v>220.25304479008426</v>
      </c>
      <c r="Y51" s="17">
        <f>AVERAGE(C51:K51)</f>
        <v>148.34756434518633</v>
      </c>
      <c r="Z51" s="19">
        <f>STDEV(C51:K51)/(SQRT(COUNT(C51:K51)))</f>
        <v>36.725177242683031</v>
      </c>
      <c r="AA51" s="42">
        <f>AVERAGE(L51:X51)</f>
        <v>340.65490502018736</v>
      </c>
      <c r="AB51" s="43">
        <f>STDEV(L51:X51)/SQRT(COUNT(L51:X51))</f>
        <v>67.782286787531106</v>
      </c>
    </row>
    <row r="52" spans="1:28">
      <c r="A52" s="30"/>
      <c r="B52" s="23">
        <v>42</v>
      </c>
      <c r="C52" s="17">
        <v>76.4310447957767</v>
      </c>
      <c r="D52" s="18">
        <v>119.61311213676559</v>
      </c>
      <c r="E52" s="18">
        <v>163.80132165356267</v>
      </c>
      <c r="F52" s="18">
        <v>67.242787206394453</v>
      </c>
      <c r="G52" s="18"/>
      <c r="H52" s="18">
        <v>94.263351746466725</v>
      </c>
      <c r="I52" s="18">
        <v>249.88437102922495</v>
      </c>
      <c r="J52" s="18">
        <v>29.437129307128274</v>
      </c>
      <c r="K52" s="19">
        <v>289.05533512198576</v>
      </c>
      <c r="L52" s="16"/>
      <c r="M52" s="14">
        <v>131.1368889704963</v>
      </c>
      <c r="N52" s="14">
        <v>404.55915580628243</v>
      </c>
      <c r="O52" s="23">
        <v>626.18730856099751</v>
      </c>
      <c r="P52" s="23">
        <v>782.41252351663275</v>
      </c>
      <c r="Q52" s="23">
        <v>504.78324706537637</v>
      </c>
      <c r="R52" s="23">
        <v>299.97244491458434</v>
      </c>
      <c r="S52" s="14">
        <v>151.01011587254649</v>
      </c>
      <c r="T52" s="14">
        <v>274.79073744125697</v>
      </c>
      <c r="U52" s="14">
        <v>227.18397937049599</v>
      </c>
      <c r="V52" s="14"/>
      <c r="W52" s="15">
        <v>179.19608080192174</v>
      </c>
      <c r="Y52" s="17">
        <f>AVERAGE(C52:K52)</f>
        <v>136.21605662466314</v>
      </c>
      <c r="Z52" s="19">
        <f>STDEV(C52:K52)/(SQRT(COUNT(C52:K52)))</f>
        <v>32.406531435709972</v>
      </c>
      <c r="AA52" s="42">
        <f>AVERAGE(L52:X52)</f>
        <v>358.12324823205904</v>
      </c>
      <c r="AB52" s="43">
        <f>STDEV(L52:X52)/SQRT(COUNT(L52:X52))</f>
        <v>69.077225855793273</v>
      </c>
    </row>
    <row r="53" spans="1:28">
      <c r="A53" s="30"/>
      <c r="B53" s="23">
        <v>43</v>
      </c>
      <c r="C53" s="17">
        <v>87.096663152900703</v>
      </c>
      <c r="D53" s="18">
        <v>122.37141684609374</v>
      </c>
      <c r="E53" s="18">
        <v>145.24436604095189</v>
      </c>
      <c r="F53" s="18">
        <v>86.075745619717253</v>
      </c>
      <c r="G53" s="18"/>
      <c r="H53" s="18">
        <v>104.48265747133493</v>
      </c>
      <c r="I53" s="18">
        <v>260.67884371029226</v>
      </c>
      <c r="J53" s="18">
        <v>46.34594118213144</v>
      </c>
      <c r="K53" s="19">
        <v>263.67546074262117</v>
      </c>
      <c r="L53" s="16"/>
      <c r="M53" s="14">
        <v>91.231454965968226</v>
      </c>
      <c r="N53" s="14">
        <v>345.69301422836946</v>
      </c>
      <c r="O53" s="23">
        <v>618.99384301228315</v>
      </c>
      <c r="P53" s="23">
        <v>705.66272431768073</v>
      </c>
      <c r="Q53" s="23">
        <v>528.20870042436593</v>
      </c>
      <c r="R53" s="23">
        <v>319.81313076646501</v>
      </c>
      <c r="S53" s="14">
        <v>154.79229150153819</v>
      </c>
      <c r="T53" s="14">
        <v>254.1607375608356</v>
      </c>
      <c r="U53" s="14">
        <v>193.89207952488442</v>
      </c>
      <c r="V53" s="14"/>
      <c r="W53" s="15"/>
      <c r="Y53" s="17">
        <f>AVERAGE(C53:K53)</f>
        <v>139.49638684575541</v>
      </c>
      <c r="Z53" s="19">
        <f>STDEV(C53:K53)/(SQRT(COUNT(C53:K53)))</f>
        <v>28.640130696046768</v>
      </c>
      <c r="AA53" s="42">
        <f>AVERAGE(L53:X53)</f>
        <v>356.93866403359897</v>
      </c>
      <c r="AB53" s="43">
        <f>STDEV(L53:X53)/SQRT(COUNT(L53:X53))</f>
        <v>71.659936703788517</v>
      </c>
    </row>
    <row r="54" spans="1:28">
      <c r="A54" s="30"/>
      <c r="B54" s="23">
        <v>44</v>
      </c>
      <c r="C54" s="17">
        <v>78.456191253965457</v>
      </c>
      <c r="D54" s="18">
        <v>111.29519172930218</v>
      </c>
      <c r="E54" s="18">
        <v>167.9371356275947</v>
      </c>
      <c r="F54" s="18">
        <v>80.482763494175984</v>
      </c>
      <c r="G54" s="18"/>
      <c r="H54" s="18">
        <v>102.58049725137847</v>
      </c>
      <c r="I54" s="18">
        <v>250.27986022871667</v>
      </c>
      <c r="J54" s="18">
        <v>25.437419699039172</v>
      </c>
      <c r="K54" s="19">
        <v>328.00605403913272</v>
      </c>
      <c r="L54" s="16"/>
      <c r="M54" s="14">
        <v>93.297956061401166</v>
      </c>
      <c r="N54" s="14">
        <v>353.25468438310236</v>
      </c>
      <c r="O54" s="14">
        <v>272.86387591143011</v>
      </c>
      <c r="P54" s="14">
        <v>357.88710129536889</v>
      </c>
      <c r="Q54" s="14">
        <v>568.3900235425175</v>
      </c>
      <c r="R54" s="14">
        <v>482.62168711559042</v>
      </c>
      <c r="S54" s="14"/>
      <c r="T54" s="14">
        <v>254.75713585325309</v>
      </c>
      <c r="U54" s="14"/>
      <c r="V54" s="14"/>
      <c r="W54" s="15"/>
      <c r="Y54" s="17">
        <f>AVERAGE(C54:K54)</f>
        <v>143.05938916541317</v>
      </c>
      <c r="Z54" s="19">
        <f>STDEV(C54:K54)/(SQRT(COUNT(C54:K54)))</f>
        <v>35.579950318981318</v>
      </c>
      <c r="AA54" s="42">
        <f>AVERAGE(L54:X54)</f>
        <v>340.43892345180905</v>
      </c>
      <c r="AB54" s="43">
        <f>STDEV(L54:X54)/SQRT(COUNT(L54:X54))</f>
        <v>58.885024875514617</v>
      </c>
    </row>
    <row r="55" spans="1:28" ht="16" thickBot="1">
      <c r="A55" s="30"/>
      <c r="B55" s="23">
        <v>45</v>
      </c>
      <c r="C55" s="20">
        <v>104.93405577558859</v>
      </c>
      <c r="D55" s="21">
        <v>167.37538016988884</v>
      </c>
      <c r="E55" s="21">
        <v>146.04342136214839</v>
      </c>
      <c r="F55" s="21">
        <v>75.900887637846893</v>
      </c>
      <c r="G55" s="21"/>
      <c r="H55" s="21">
        <v>98.293128229292392</v>
      </c>
      <c r="I55" s="21">
        <v>213.89390088945365</v>
      </c>
      <c r="J55" s="21">
        <v>29.987286912272936</v>
      </c>
      <c r="K55" s="22">
        <v>287.99682548596218</v>
      </c>
      <c r="L55" s="25"/>
      <c r="M55" s="26">
        <v>110.33264098765466</v>
      </c>
      <c r="N55" s="26">
        <v>332.16944650025238</v>
      </c>
      <c r="O55" s="26">
        <v>295.68907727689947</v>
      </c>
      <c r="P55" s="26">
        <v>420.71289762650463</v>
      </c>
      <c r="Q55" s="26">
        <v>578.14559500999655</v>
      </c>
      <c r="R55" s="26">
        <v>499.7867639300859</v>
      </c>
      <c r="S55" s="26"/>
      <c r="T55" s="26">
        <v>248.58508615638485</v>
      </c>
      <c r="U55" s="26"/>
      <c r="V55" s="26"/>
      <c r="W55" s="27"/>
      <c r="Y55" s="20">
        <f>AVERAGE(C55:K55)</f>
        <v>140.55311080780672</v>
      </c>
      <c r="Z55" s="22">
        <f>STDEV(C55:K55)/(SQRT(COUNT(C55:K55)))</f>
        <v>29.071166592595823</v>
      </c>
      <c r="AA55" s="44">
        <f>AVERAGE(L55:X55)</f>
        <v>355.06021535539691</v>
      </c>
      <c r="AB55" s="45">
        <f>STDEV(L55:X55)/SQRT(COUNT(L55:X55))</f>
        <v>59.821280115729174</v>
      </c>
    </row>
  </sheetData>
  <mergeCells count="7">
    <mergeCell ref="C4:K4"/>
    <mergeCell ref="L4:W4"/>
    <mergeCell ref="A10:A11"/>
    <mergeCell ref="A7:A9"/>
    <mergeCell ref="A12:A55"/>
    <mergeCell ref="A4:A6"/>
    <mergeCell ref="AD4:AE4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L16" sqref="L16"/>
    </sheetView>
  </sheetViews>
  <sheetFormatPr baseColWidth="10" defaultRowHeight="15" x14ac:dyDescent="0"/>
  <cols>
    <col min="6" max="6" width="28.6640625" customWidth="1"/>
  </cols>
  <sheetData>
    <row r="1" spans="1:9" ht="16" thickBot="1">
      <c r="A1" t="s">
        <v>15</v>
      </c>
    </row>
    <row r="2" spans="1:9" ht="16" thickBot="1">
      <c r="A2" s="9" t="s">
        <v>10</v>
      </c>
      <c r="B2" s="10"/>
      <c r="C2" s="10"/>
      <c r="D2" s="11"/>
      <c r="F2" s="9" t="s">
        <v>11</v>
      </c>
      <c r="G2" s="10"/>
      <c r="H2" s="10"/>
      <c r="I2" s="11"/>
    </row>
    <row r="3" spans="1:9">
      <c r="B3" s="8" t="s">
        <v>16</v>
      </c>
      <c r="C3" s="8"/>
      <c r="F3" t="s">
        <v>9</v>
      </c>
    </row>
    <row r="4" spans="1:9">
      <c r="F4" s="5" t="s">
        <v>3</v>
      </c>
      <c r="G4" s="4">
        <v>0.1875</v>
      </c>
    </row>
    <row r="5" spans="1:9">
      <c r="A5" t="s">
        <v>22</v>
      </c>
      <c r="B5" t="s">
        <v>1</v>
      </c>
      <c r="C5" s="2" t="s">
        <v>2</v>
      </c>
      <c r="F5" s="5" t="s">
        <v>5</v>
      </c>
      <c r="G5" s="4" t="s">
        <v>6</v>
      </c>
    </row>
    <row r="6" spans="1:9">
      <c r="A6">
        <v>1</v>
      </c>
      <c r="B6">
        <v>69</v>
      </c>
      <c r="C6" s="2">
        <v>99</v>
      </c>
      <c r="F6" s="5" t="s">
        <v>7</v>
      </c>
      <c r="G6" s="4" t="s">
        <v>20</v>
      </c>
    </row>
    <row r="7" spans="1:9">
      <c r="A7">
        <v>2</v>
      </c>
      <c r="B7">
        <v>6</v>
      </c>
      <c r="C7" s="2">
        <v>10</v>
      </c>
    </row>
    <row r="8" spans="1:9">
      <c r="A8">
        <v>3</v>
      </c>
      <c r="B8">
        <v>7</v>
      </c>
      <c r="C8" s="2">
        <v>6</v>
      </c>
    </row>
    <row r="9" spans="1:9">
      <c r="A9">
        <v>4</v>
      </c>
      <c r="B9">
        <v>74</v>
      </c>
      <c r="C9" s="2">
        <v>84</v>
      </c>
    </row>
    <row r="10" spans="1:9">
      <c r="A10">
        <v>5</v>
      </c>
      <c r="B10">
        <v>17</v>
      </c>
      <c r="C10" s="2">
        <v>17</v>
      </c>
    </row>
    <row r="11" spans="1:9">
      <c r="A11">
        <v>6</v>
      </c>
      <c r="B11">
        <v>62</v>
      </c>
      <c r="C11" s="2">
        <v>63</v>
      </c>
    </row>
    <row r="13" spans="1:9">
      <c r="A13" s="7" t="s">
        <v>13</v>
      </c>
      <c r="B13">
        <f>AVERAGE(B6:B11)</f>
        <v>39.166666666666664</v>
      </c>
      <c r="C13" s="2">
        <f>AVERAGE(C6:C11)</f>
        <v>46.5</v>
      </c>
    </row>
    <row r="14" spans="1:9">
      <c r="A14" s="7" t="s">
        <v>14</v>
      </c>
      <c r="B14">
        <f>STDEV(B6:B11)/SQRT(B15)</f>
        <v>13.229806414977427</v>
      </c>
      <c r="C14" s="2">
        <f>STDEV(C6:C11)/SQRT(C15)</f>
        <v>16.610739497887103</v>
      </c>
    </row>
    <row r="15" spans="1:9">
      <c r="A15" s="6" t="s">
        <v>12</v>
      </c>
      <c r="B15">
        <f>COUNTA(B6:B11)</f>
        <v>6</v>
      </c>
      <c r="C15" s="2">
        <f>COUNTA(C6:C11)</f>
        <v>6</v>
      </c>
    </row>
    <row r="27" spans="6:6">
      <c r="F27" s="2"/>
    </row>
    <row r="28" spans="6:6">
      <c r="F28" s="2"/>
    </row>
  </sheetData>
  <mergeCells count="3">
    <mergeCell ref="A2:D2"/>
    <mergeCell ref="F2:I2"/>
    <mergeCell ref="B3:C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Panel C</vt:lpstr>
      <vt:lpstr>Panel D</vt:lpstr>
      <vt:lpstr>Panel E</vt:lpstr>
      <vt:lpstr>Panel F</vt:lpstr>
    </vt:vector>
  </TitlesOfParts>
  <Company>none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Diaz</dc:creator>
  <cp:lastModifiedBy>Javier Diaz</cp:lastModifiedBy>
  <dcterms:created xsi:type="dcterms:W3CDTF">2020-07-27T06:00:23Z</dcterms:created>
  <dcterms:modified xsi:type="dcterms:W3CDTF">2020-07-28T06:03:21Z</dcterms:modified>
</cp:coreProperties>
</file>