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3545" activeTab="0"/>
  </bookViews>
  <sheets>
    <sheet name="RSC sliding 601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<sst xmlns="http://schemas.openxmlformats.org/spreadsheetml/2006/main" count="73" uniqueCount="22">
  <si>
    <t>Ref Band</t>
  </si>
  <si>
    <t>Number</t>
  </si>
  <si>
    <t>Volume</t>
  </si>
  <si>
    <t>0</t>
  </si>
  <si>
    <t>2'</t>
  </si>
  <si>
    <t>10'</t>
  </si>
  <si>
    <t>20'</t>
  </si>
  <si>
    <t>40'</t>
  </si>
  <si>
    <t>90'</t>
  </si>
  <si>
    <t>Top</t>
  </si>
  <si>
    <t>Lower</t>
  </si>
  <si>
    <t>Free DNA</t>
  </si>
  <si>
    <t>Total shifts</t>
  </si>
  <si>
    <t>% Top</t>
  </si>
  <si>
    <t>%Bottom</t>
  </si>
  <si>
    <t>RSC1+3/30 R40A 5S yNucs</t>
  </si>
  <si>
    <t>RSC2+3/30 R40A 5S yNucs</t>
  </si>
  <si>
    <t>RSC1-3/30 R40A 5S yNucs</t>
  </si>
  <si>
    <t>RSC2-3/30 R40A 5S yNucs</t>
  </si>
  <si>
    <t>Total Signal</t>
  </si>
  <si>
    <t>%Free DNA</t>
  </si>
  <si>
    <t>Jan 2019 601 wt yNucs RSC Sliding Time Course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</si>
</sst>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0.00000"/>
    <numFmt numFmtId="169" formatCode="0.0000"/>
    <numFmt numFmtId="170" formatCode="0.000%"/>
    <numFmt numFmtId="171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59"/>
          <c:y val="-0.01925"/>
          <c:w val="0.99125"/>
          <c:h val="0.78"/>
        </c:manualLayout>
      </c:layout>
      <c:barChart>
        <c:barDir val="col"/>
        <c:grouping val="percentStacked"/>
        <c:varyColors val="0"/>
        <c:ser>
          <c:idx val="2"/>
          <c:order val="0"/>
          <c:tx>
            <c:v>DNA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601'!$C$13:$H$13</c:f>
              <c:numCache/>
            </c:numRef>
          </c:val>
        </c:ser>
        <c:ser>
          <c:idx val="0"/>
          <c:order val="1"/>
          <c:tx>
            <c:v>Start</c:v>
          </c:tx>
          <c:spPr>
            <a:solidFill>
              <a:srgbClr val="92D05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601'!$C$11:$H$11</c:f>
              <c:numCache/>
            </c:numRef>
          </c:val>
        </c:ser>
        <c:ser>
          <c:idx val="1"/>
          <c:order val="2"/>
          <c:tx>
            <c:v>Slid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601'!$C$12:$H$12</c:f>
              <c:numCache/>
            </c:numRef>
          </c:val>
        </c:ser>
        <c:overlap val="100"/>
        <c:gapWidth val="90"/>
        <c:axId val="56389090"/>
        <c:axId val="37739763"/>
      </c:bar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739763"/>
        <c:crosses val="autoZero"/>
        <c:auto val="1"/>
        <c:lblOffset val="100"/>
        <c:tickLblSkip val="1"/>
        <c:noMultiLvlLbl val="0"/>
      </c:catAx>
      <c:valAx>
        <c:axId val="377397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38909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75"/>
          <c:y val="0.77875"/>
          <c:w val="0.69875"/>
          <c:h val="0.1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59"/>
          <c:y val="-0.01925"/>
          <c:w val="0.99125"/>
          <c:h val="0.78"/>
        </c:manualLayout>
      </c:layout>
      <c:barChart>
        <c:barDir val="col"/>
        <c:grouping val="percentStacked"/>
        <c:varyColors val="0"/>
        <c:ser>
          <c:idx val="2"/>
          <c:order val="0"/>
          <c:tx>
            <c:v>DNA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601'!$J$13:$O$13</c:f>
              <c:numCache/>
            </c:numRef>
          </c:val>
        </c:ser>
        <c:ser>
          <c:idx val="0"/>
          <c:order val="1"/>
          <c:tx>
            <c:v>Start</c:v>
          </c:tx>
          <c:spPr>
            <a:solidFill>
              <a:srgbClr val="92D05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601'!$J$11:$O$11</c:f>
              <c:numCache/>
            </c:numRef>
          </c:val>
        </c:ser>
        <c:ser>
          <c:idx val="1"/>
          <c:order val="2"/>
          <c:tx>
            <c:v>Slid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601'!$J$12:$O$12</c:f>
              <c:numCache/>
            </c:numRef>
          </c:val>
        </c:ser>
        <c:overlap val="100"/>
        <c:gapWidth val="90"/>
        <c:axId val="4113548"/>
        <c:axId val="37021933"/>
      </c:barChart>
      <c:catAx>
        <c:axId val="4113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1354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75"/>
          <c:y val="0.77875"/>
          <c:w val="0.69875"/>
          <c:h val="0.1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59"/>
          <c:y val="-0.01925"/>
          <c:w val="0.99125"/>
          <c:h val="0.78"/>
        </c:manualLayout>
      </c:layout>
      <c:barChart>
        <c:barDir val="col"/>
        <c:grouping val="percentStacked"/>
        <c:varyColors val="0"/>
        <c:ser>
          <c:idx val="2"/>
          <c:order val="0"/>
          <c:tx>
            <c:v>DNA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601'!$C$26:$H$26</c:f>
              <c:numCache/>
            </c:numRef>
          </c:val>
        </c:ser>
        <c:ser>
          <c:idx val="0"/>
          <c:order val="1"/>
          <c:tx>
            <c:v>Start</c:v>
          </c:tx>
          <c:spPr>
            <a:solidFill>
              <a:srgbClr val="92D05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601'!$C$24:$H$24</c:f>
              <c:numCache/>
            </c:numRef>
          </c:val>
        </c:ser>
        <c:ser>
          <c:idx val="1"/>
          <c:order val="2"/>
          <c:tx>
            <c:v>Slid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601'!$C$25:$H$25</c:f>
              <c:numCache/>
            </c:numRef>
          </c:val>
        </c:ser>
        <c:overlap val="100"/>
        <c:gapWidth val="90"/>
        <c:axId val="64761942"/>
        <c:axId val="45986567"/>
      </c:bar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986567"/>
        <c:crosses val="autoZero"/>
        <c:auto val="1"/>
        <c:lblOffset val="100"/>
        <c:tickLblSkip val="1"/>
        <c:noMultiLvlLbl val="0"/>
      </c:catAx>
      <c:valAx>
        <c:axId val="45986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6194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75"/>
          <c:y val="0.77875"/>
          <c:w val="0.69875"/>
          <c:h val="0.1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59"/>
          <c:y val="-0.01925"/>
          <c:w val="0.99125"/>
          <c:h val="0.78"/>
        </c:manualLayout>
      </c:layout>
      <c:barChart>
        <c:barDir val="col"/>
        <c:grouping val="percentStacked"/>
        <c:varyColors val="0"/>
        <c:ser>
          <c:idx val="2"/>
          <c:order val="0"/>
          <c:tx>
            <c:v>DNA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601'!$J$26:$O$26</c:f>
              <c:numCache/>
            </c:numRef>
          </c:val>
        </c:ser>
        <c:ser>
          <c:idx val="0"/>
          <c:order val="1"/>
          <c:tx>
            <c:v>Start</c:v>
          </c:tx>
          <c:spPr>
            <a:solidFill>
              <a:srgbClr val="92D05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601'!$J$24:$O$24</c:f>
              <c:numCache/>
            </c:numRef>
          </c:val>
        </c:ser>
        <c:ser>
          <c:idx val="1"/>
          <c:order val="2"/>
          <c:tx>
            <c:v>Slid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0</c:v>
              </c:pt>
              <c:pt idx="1">
                <c:v>2</c:v>
              </c:pt>
              <c:pt idx="2">
                <c:v>10</c:v>
              </c:pt>
              <c:pt idx="3">
                <c:v>20</c:v>
              </c:pt>
              <c:pt idx="4">
                <c:v>40</c:v>
              </c:pt>
              <c:pt idx="5">
                <c:v>90</c:v>
              </c:pt>
            </c:numLit>
          </c:cat>
          <c:val>
            <c:numRef>
              <c:f>'RSC sliding 601'!$J$25:$O$25</c:f>
              <c:numCache/>
            </c:numRef>
          </c:val>
        </c:ser>
        <c:overlap val="100"/>
        <c:gapWidth val="90"/>
        <c:axId val="11225920"/>
        <c:axId val="33924417"/>
      </c:bar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924417"/>
        <c:crosses val="autoZero"/>
        <c:auto val="1"/>
        <c:lblOffset val="100"/>
        <c:tickLblSkip val="1"/>
        <c:noMultiLvlLbl val="0"/>
      </c:catAx>
      <c:valAx>
        <c:axId val="33924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22592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75"/>
          <c:y val="0.77875"/>
          <c:w val="0.69875"/>
          <c:h val="0.1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1</xdr:row>
      <xdr:rowOff>76200</xdr:rowOff>
    </xdr:from>
    <xdr:to>
      <xdr:col>18</xdr:col>
      <xdr:colOff>400050</xdr:colOff>
      <xdr:row>7</xdr:row>
      <xdr:rowOff>133350</xdr:rowOff>
    </xdr:to>
    <xdr:graphicFrame>
      <xdr:nvGraphicFramePr>
        <xdr:cNvPr id="1" name="Chart 1"/>
        <xdr:cNvGraphicFramePr/>
      </xdr:nvGraphicFramePr>
      <xdr:xfrm>
        <a:off x="9610725" y="342900"/>
        <a:ext cx="176212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571500</xdr:colOff>
      <xdr:row>1</xdr:row>
      <xdr:rowOff>66675</xdr:rowOff>
    </xdr:from>
    <xdr:to>
      <xdr:col>21</xdr:col>
      <xdr:colOff>504825</xdr:colOff>
      <xdr:row>7</xdr:row>
      <xdr:rowOff>123825</xdr:rowOff>
    </xdr:to>
    <xdr:graphicFrame>
      <xdr:nvGraphicFramePr>
        <xdr:cNvPr id="2" name="Chart 2"/>
        <xdr:cNvGraphicFramePr/>
      </xdr:nvGraphicFramePr>
      <xdr:xfrm>
        <a:off x="11544300" y="333375"/>
        <a:ext cx="1762125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485775</xdr:colOff>
      <xdr:row>8</xdr:row>
      <xdr:rowOff>66675</xdr:rowOff>
    </xdr:from>
    <xdr:to>
      <xdr:col>18</xdr:col>
      <xdr:colOff>419100</xdr:colOff>
      <xdr:row>14</xdr:row>
      <xdr:rowOff>171450</xdr:rowOff>
    </xdr:to>
    <xdr:graphicFrame>
      <xdr:nvGraphicFramePr>
        <xdr:cNvPr id="3" name="Chart 3"/>
        <xdr:cNvGraphicFramePr/>
      </xdr:nvGraphicFramePr>
      <xdr:xfrm>
        <a:off x="9629775" y="1714500"/>
        <a:ext cx="1762125" cy="124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581025</xdr:colOff>
      <xdr:row>8</xdr:row>
      <xdr:rowOff>38100</xdr:rowOff>
    </xdr:from>
    <xdr:to>
      <xdr:col>21</xdr:col>
      <xdr:colOff>514350</xdr:colOff>
      <xdr:row>14</xdr:row>
      <xdr:rowOff>142875</xdr:rowOff>
    </xdr:to>
    <xdr:graphicFrame>
      <xdr:nvGraphicFramePr>
        <xdr:cNvPr id="4" name="Chart 4"/>
        <xdr:cNvGraphicFramePr/>
      </xdr:nvGraphicFramePr>
      <xdr:xfrm>
        <a:off x="11553825" y="1685925"/>
        <a:ext cx="1762125" cy="124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T33" sqref="T33"/>
    </sheetView>
  </sheetViews>
  <sheetFormatPr defaultColWidth="9.140625" defaultRowHeight="15"/>
  <sheetData>
    <row r="1" ht="21">
      <c r="A1" s="1" t="s">
        <v>21</v>
      </c>
    </row>
    <row r="2" spans="3:10" ht="18.75">
      <c r="C2" s="2" t="s">
        <v>15</v>
      </c>
      <c r="J2" s="2" t="s">
        <v>17</v>
      </c>
    </row>
    <row r="3" spans="1:15" ht="15">
      <c r="A3" s="3" t="s">
        <v>0</v>
      </c>
      <c r="B3" s="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/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</row>
    <row r="4" spans="1:15" ht="15">
      <c r="A4" t="s">
        <v>1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</row>
    <row r="5" spans="1:12" ht="15">
      <c r="A5" t="s">
        <v>9</v>
      </c>
      <c r="C5">
        <v>47590405.43</v>
      </c>
      <c r="D5">
        <v>33563507.57</v>
      </c>
      <c r="E5">
        <v>7279158.94</v>
      </c>
      <c r="F5">
        <v>1320699.56</v>
      </c>
      <c r="J5">
        <v>42508147.64</v>
      </c>
      <c r="K5">
        <v>23423905.33</v>
      </c>
      <c r="L5">
        <f>4941286.84/2</f>
        <v>2470643.42</v>
      </c>
    </row>
    <row r="6" spans="1:15" ht="15">
      <c r="A6" t="s">
        <v>10</v>
      </c>
      <c r="C6">
        <v>1494125.18</v>
      </c>
      <c r="D6">
        <v>3310638.91</v>
      </c>
      <c r="E6">
        <v>8525277.74</v>
      </c>
      <c r="F6">
        <v>12291544.63</v>
      </c>
      <c r="G6">
        <v>8217119.24</v>
      </c>
      <c r="H6">
        <v>3521432.45</v>
      </c>
      <c r="J6">
        <v>2546774.05</v>
      </c>
      <c r="K6">
        <v>8762683.02</v>
      </c>
      <c r="L6">
        <v>11543637.34</v>
      </c>
      <c r="M6">
        <v>8070416.31</v>
      </c>
      <c r="N6">
        <v>6104487.52</v>
      </c>
      <c r="O6">
        <v>2971389.67</v>
      </c>
    </row>
    <row r="7" spans="1:15" ht="15">
      <c r="A7" t="s">
        <v>11</v>
      </c>
      <c r="C7">
        <v>282315.2</v>
      </c>
      <c r="D7">
        <v>4753559.69</v>
      </c>
      <c r="E7">
        <v>9120548.33</v>
      </c>
      <c r="F7">
        <v>16694302.09</v>
      </c>
      <c r="G7">
        <v>18902483.35</v>
      </c>
      <c r="H7">
        <v>18035156.49</v>
      </c>
      <c r="J7">
        <v>248949.25333333333</v>
      </c>
      <c r="K7">
        <v>4941286.84</v>
      </c>
      <c r="L7">
        <v>15331178.78</v>
      </c>
      <c r="M7">
        <v>18879523.1</v>
      </c>
      <c r="N7">
        <v>18495760.78</v>
      </c>
      <c r="O7">
        <v>15447676.82</v>
      </c>
    </row>
    <row r="9" spans="1:15" ht="15">
      <c r="A9" t="s">
        <v>12</v>
      </c>
      <c r="C9">
        <f aca="true" t="shared" si="0" ref="C9:H9">SUM(C5:C6)</f>
        <v>49084530.61</v>
      </c>
      <c r="D9">
        <f t="shared" si="0"/>
        <v>36874146.480000004</v>
      </c>
      <c r="E9">
        <f t="shared" si="0"/>
        <v>15804436.68</v>
      </c>
      <c r="F9">
        <f t="shared" si="0"/>
        <v>13612244.190000001</v>
      </c>
      <c r="G9">
        <f t="shared" si="0"/>
        <v>8217119.24</v>
      </c>
      <c r="H9">
        <f t="shared" si="0"/>
        <v>3521432.45</v>
      </c>
      <c r="J9">
        <f aca="true" t="shared" si="1" ref="J9:O9">SUM(J5:J6)</f>
        <v>45054921.69</v>
      </c>
      <c r="K9">
        <f t="shared" si="1"/>
        <v>32186588.349999998</v>
      </c>
      <c r="L9">
        <f t="shared" si="1"/>
        <v>14014280.76</v>
      </c>
      <c r="M9">
        <f t="shared" si="1"/>
        <v>8070416.31</v>
      </c>
      <c r="N9">
        <f t="shared" si="1"/>
        <v>6104487.52</v>
      </c>
      <c r="O9">
        <f t="shared" si="1"/>
        <v>2971389.67</v>
      </c>
    </row>
    <row r="10" spans="1:15" ht="15">
      <c r="A10" t="s">
        <v>19</v>
      </c>
      <c r="C10">
        <f>SUM(C5:C7)</f>
        <v>49366845.81</v>
      </c>
      <c r="D10">
        <f aca="true" t="shared" si="2" ref="D10:O10">SUM(D5:D7)</f>
        <v>41627706.17</v>
      </c>
      <c r="E10">
        <f t="shared" si="2"/>
        <v>24924985.009999998</v>
      </c>
      <c r="F10">
        <f t="shared" si="2"/>
        <v>30306546.28</v>
      </c>
      <c r="G10">
        <f t="shared" si="2"/>
        <v>27119602.590000004</v>
      </c>
      <c r="H10">
        <f t="shared" si="2"/>
        <v>21556588.939999998</v>
      </c>
      <c r="J10">
        <f t="shared" si="2"/>
        <v>45303870.94333333</v>
      </c>
      <c r="K10">
        <f t="shared" si="2"/>
        <v>37127875.19</v>
      </c>
      <c r="L10">
        <f t="shared" si="2"/>
        <v>29345459.54</v>
      </c>
      <c r="M10">
        <f t="shared" si="2"/>
        <v>26949939.41</v>
      </c>
      <c r="N10">
        <f t="shared" si="2"/>
        <v>24600248.3</v>
      </c>
      <c r="O10">
        <f t="shared" si="2"/>
        <v>18419066.490000002</v>
      </c>
    </row>
    <row r="11" spans="1:15" ht="15">
      <c r="A11" t="s">
        <v>13</v>
      </c>
      <c r="B11" s="4"/>
      <c r="C11" s="5">
        <f>(C5/C10)</f>
        <v>0.9640155178875098</v>
      </c>
      <c r="D11" s="5">
        <f aca="true" t="shared" si="3" ref="D11:O11">(D5/D10)</f>
        <v>0.8062780935594367</v>
      </c>
      <c r="E11" s="5">
        <f t="shared" si="3"/>
        <v>0.29204266069085194</v>
      </c>
      <c r="F11" s="5">
        <f t="shared" si="3"/>
        <v>0.043578029241542464</v>
      </c>
      <c r="G11" s="5">
        <f t="shared" si="3"/>
        <v>0</v>
      </c>
      <c r="H11" s="5">
        <f t="shared" si="3"/>
        <v>0</v>
      </c>
      <c r="I11" s="5"/>
      <c r="J11" s="5">
        <f t="shared" si="3"/>
        <v>0.938289527028932</v>
      </c>
      <c r="K11" s="5">
        <f t="shared" si="3"/>
        <v>0.6308980842595856</v>
      </c>
      <c r="L11" s="5">
        <f t="shared" si="3"/>
        <v>0.08419167594333743</v>
      </c>
      <c r="M11" s="5">
        <f t="shared" si="3"/>
        <v>0</v>
      </c>
      <c r="N11" s="5">
        <f t="shared" si="3"/>
        <v>0</v>
      </c>
      <c r="O11" s="5">
        <f t="shared" si="3"/>
        <v>0</v>
      </c>
    </row>
    <row r="12" spans="1:15" ht="15">
      <c r="A12" t="s">
        <v>14</v>
      </c>
      <c r="B12" s="4"/>
      <c r="C12" s="6">
        <f>(C6/C10)</f>
        <v>0.030265761473813713</v>
      </c>
      <c r="D12" s="6">
        <f aca="true" t="shared" si="4" ref="D12:O12">(D6/D10)</f>
        <v>0.07952969823703356</v>
      </c>
      <c r="E12" s="6">
        <f t="shared" si="4"/>
        <v>0.3420374269665409</v>
      </c>
      <c r="F12" s="6">
        <f t="shared" si="4"/>
        <v>0.40557391516800706</v>
      </c>
      <c r="G12" s="6">
        <f t="shared" si="4"/>
        <v>0.3029955624434539</v>
      </c>
      <c r="H12" s="6">
        <f t="shared" si="4"/>
        <v>0.16335759149100335</v>
      </c>
      <c r="I12" s="6"/>
      <c r="J12" s="6">
        <f t="shared" si="4"/>
        <v>0.05621537402809438</v>
      </c>
      <c r="K12" s="6">
        <f t="shared" si="4"/>
        <v>0.23601358750419782</v>
      </c>
      <c r="L12" s="6">
        <f t="shared" si="4"/>
        <v>0.39337047437492606</v>
      </c>
      <c r="M12" s="6">
        <f t="shared" si="4"/>
        <v>0.299459534480638</v>
      </c>
      <c r="N12" s="6">
        <f t="shared" si="4"/>
        <v>0.24814739451227408</v>
      </c>
      <c r="O12" s="6">
        <f t="shared" si="4"/>
        <v>0.1613214041880577</v>
      </c>
    </row>
    <row r="13" spans="1:15" ht="15">
      <c r="A13" t="s">
        <v>20</v>
      </c>
      <c r="B13" s="4"/>
      <c r="C13" s="5">
        <f>(C7/C10)</f>
        <v>0.005718720638676348</v>
      </c>
      <c r="D13" s="5">
        <f aca="true" t="shared" si="5" ref="D13:O13">(D7/D10)</f>
        <v>0.11419220820352975</v>
      </c>
      <c r="E13" s="5">
        <f t="shared" si="5"/>
        <v>0.3659199123426073</v>
      </c>
      <c r="F13" s="5">
        <f t="shared" si="5"/>
        <v>0.5508480555904505</v>
      </c>
      <c r="G13" s="5">
        <f t="shared" si="5"/>
        <v>0.6970044375565461</v>
      </c>
      <c r="H13" s="5">
        <f t="shared" si="5"/>
        <v>0.8366424085089967</v>
      </c>
      <c r="I13" s="5"/>
      <c r="J13" s="5">
        <f t="shared" si="5"/>
        <v>0.00549509894297382</v>
      </c>
      <c r="K13" s="5">
        <f t="shared" si="5"/>
        <v>0.13308832823621652</v>
      </c>
      <c r="L13" s="5">
        <f t="shared" si="5"/>
        <v>0.5224378496817365</v>
      </c>
      <c r="M13" s="5">
        <f t="shared" si="5"/>
        <v>0.700540465519362</v>
      </c>
      <c r="N13" s="5">
        <f t="shared" si="5"/>
        <v>0.7518526054877259</v>
      </c>
      <c r="O13" s="5">
        <f t="shared" si="5"/>
        <v>0.8386785958119422</v>
      </c>
    </row>
    <row r="15" spans="3:10" ht="18.75">
      <c r="C15" s="2" t="s">
        <v>16</v>
      </c>
      <c r="J15" s="2" t="s">
        <v>18</v>
      </c>
    </row>
    <row r="16" spans="1:15" ht="15">
      <c r="A16" s="3" t="s">
        <v>0</v>
      </c>
      <c r="B16" s="3"/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/>
      <c r="J16" s="3" t="s">
        <v>3</v>
      </c>
      <c r="K16" s="3" t="s">
        <v>4</v>
      </c>
      <c r="L16" s="3" t="s">
        <v>5</v>
      </c>
      <c r="M16" s="3" t="s">
        <v>6</v>
      </c>
      <c r="N16" s="3" t="s">
        <v>7</v>
      </c>
      <c r="O16" s="3" t="s">
        <v>8</v>
      </c>
    </row>
    <row r="17" spans="1:15" ht="15">
      <c r="A17" t="s">
        <v>1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</row>
    <row r="18" spans="1:13" ht="15">
      <c r="A18" t="s">
        <v>9</v>
      </c>
      <c r="C18">
        <v>46790237.82</v>
      </c>
      <c r="D18">
        <v>30930925.91</v>
      </c>
      <c r="E18">
        <v>18989196.53</v>
      </c>
      <c r="F18">
        <v>5088554.19</v>
      </c>
      <c r="J18">
        <v>43422839.54</v>
      </c>
      <c r="K18">
        <v>27754447.86</v>
      </c>
      <c r="L18">
        <v>6439497.12</v>
      </c>
      <c r="M18">
        <v>1909237.61</v>
      </c>
    </row>
    <row r="19" spans="1:15" ht="15">
      <c r="A19" t="s">
        <v>10</v>
      </c>
      <c r="C19">
        <v>2354107.37</v>
      </c>
      <c r="D19">
        <v>4071036.14</v>
      </c>
      <c r="E19">
        <v>8194538.63</v>
      </c>
      <c r="F19">
        <v>9810879.37</v>
      </c>
      <c r="G19">
        <v>11085337.71</v>
      </c>
      <c r="H19">
        <v>6067927.95</v>
      </c>
      <c r="J19">
        <v>969249.64</v>
      </c>
      <c r="K19">
        <v>3842597.69</v>
      </c>
      <c r="L19">
        <v>8468475.91</v>
      </c>
      <c r="M19">
        <v>7809204.34</v>
      </c>
      <c r="N19">
        <v>5741692.13</v>
      </c>
      <c r="O19">
        <v>4243481.13</v>
      </c>
    </row>
    <row r="20" spans="1:15" ht="15">
      <c r="A20" t="s">
        <v>11</v>
      </c>
      <c r="C20">
        <v>240334.47</v>
      </c>
      <c r="D20">
        <v>2509287.83</v>
      </c>
      <c r="E20">
        <v>10599297.52</v>
      </c>
      <c r="F20">
        <v>13982840.35</v>
      </c>
      <c r="G20">
        <v>17258865.5</v>
      </c>
      <c r="H20">
        <v>18645878.51</v>
      </c>
      <c r="J20">
        <v>224198.09</v>
      </c>
      <c r="K20">
        <v>4290742.63</v>
      </c>
      <c r="L20">
        <v>14253659.74</v>
      </c>
      <c r="M20">
        <v>16621582.3</v>
      </c>
      <c r="N20">
        <v>17125631.92</v>
      </c>
      <c r="O20">
        <v>18557294.65</v>
      </c>
    </row>
    <row r="22" spans="1:15" ht="15">
      <c r="A22" t="s">
        <v>12</v>
      </c>
      <c r="C22">
        <f aca="true" t="shared" si="6" ref="C22:H22">SUM(C18:C19)</f>
        <v>49144345.19</v>
      </c>
      <c r="D22">
        <f t="shared" si="6"/>
        <v>35001962.05</v>
      </c>
      <c r="E22">
        <f t="shared" si="6"/>
        <v>27183735.16</v>
      </c>
      <c r="F22">
        <f t="shared" si="6"/>
        <v>14899433.559999999</v>
      </c>
      <c r="G22">
        <f t="shared" si="6"/>
        <v>11085337.71</v>
      </c>
      <c r="H22">
        <f t="shared" si="6"/>
        <v>6067927.95</v>
      </c>
      <c r="J22">
        <f aca="true" t="shared" si="7" ref="J22:O22">SUM(J18:J19)</f>
        <v>44392089.18</v>
      </c>
      <c r="K22">
        <f t="shared" si="7"/>
        <v>31597045.55</v>
      </c>
      <c r="L22">
        <f t="shared" si="7"/>
        <v>14907973.030000001</v>
      </c>
      <c r="M22">
        <f t="shared" si="7"/>
        <v>9718441.95</v>
      </c>
      <c r="N22">
        <f t="shared" si="7"/>
        <v>5741692.13</v>
      </c>
      <c r="O22">
        <f t="shared" si="7"/>
        <v>4243481.13</v>
      </c>
    </row>
    <row r="23" spans="1:15" ht="15">
      <c r="A23" t="s">
        <v>19</v>
      </c>
      <c r="C23">
        <f>SUM(C18:C20)</f>
        <v>49384679.66</v>
      </c>
      <c r="D23">
        <f aca="true" t="shared" si="8" ref="D23:O23">SUM(D18:D20)</f>
        <v>37511249.879999995</v>
      </c>
      <c r="E23">
        <f t="shared" si="8"/>
        <v>37783032.68</v>
      </c>
      <c r="F23">
        <f t="shared" si="8"/>
        <v>28882273.909999996</v>
      </c>
      <c r="G23">
        <f t="shared" si="8"/>
        <v>28344203.21</v>
      </c>
      <c r="H23">
        <f t="shared" si="8"/>
        <v>24713806.46</v>
      </c>
      <c r="J23">
        <f t="shared" si="8"/>
        <v>44616287.27</v>
      </c>
      <c r="K23">
        <f t="shared" si="8"/>
        <v>35887788.18</v>
      </c>
      <c r="L23">
        <f t="shared" si="8"/>
        <v>29161632.770000003</v>
      </c>
      <c r="M23">
        <f t="shared" si="8"/>
        <v>26340024.25</v>
      </c>
      <c r="N23">
        <f t="shared" si="8"/>
        <v>22867324.05</v>
      </c>
      <c r="O23">
        <f t="shared" si="8"/>
        <v>22800775.779999997</v>
      </c>
    </row>
    <row r="24" spans="1:15" ht="15">
      <c r="A24" t="s">
        <v>13</v>
      </c>
      <c r="B24" s="4"/>
      <c r="C24" s="6">
        <f>(C18/C23)</f>
        <v>0.9474646417094933</v>
      </c>
      <c r="D24" s="6">
        <f aca="true" t="shared" si="9" ref="D24:O24">(D18/D23)</f>
        <v>0.8245773203758681</v>
      </c>
      <c r="E24" s="6">
        <f t="shared" si="9"/>
        <v>0.5025852924731399</v>
      </c>
      <c r="F24" s="6">
        <f t="shared" si="9"/>
        <v>0.17618260272222455</v>
      </c>
      <c r="G24" s="6">
        <f t="shared" si="9"/>
        <v>0</v>
      </c>
      <c r="H24" s="6">
        <f t="shared" si="9"/>
        <v>0</v>
      </c>
      <c r="I24" s="6"/>
      <c r="J24" s="6">
        <f t="shared" si="9"/>
        <v>0.9732508506864829</v>
      </c>
      <c r="K24" s="6">
        <f t="shared" si="9"/>
        <v>0.773367467529452</v>
      </c>
      <c r="L24" s="6">
        <f t="shared" si="9"/>
        <v>0.2208208700379982</v>
      </c>
      <c r="M24" s="6">
        <f t="shared" si="9"/>
        <v>0.07248427685103594</v>
      </c>
      <c r="N24" s="6">
        <f t="shared" si="9"/>
        <v>0</v>
      </c>
      <c r="O24" s="6">
        <f t="shared" si="9"/>
        <v>0</v>
      </c>
    </row>
    <row r="25" spans="1:15" ht="15">
      <c r="A25" t="s">
        <v>14</v>
      </c>
      <c r="B25" s="4"/>
      <c r="C25" s="6">
        <f>(C19/C23)</f>
        <v>0.04766877878336733</v>
      </c>
      <c r="D25" s="6">
        <f aca="true" t="shared" si="10" ref="D25:O25">(D19/D23)</f>
        <v>0.10852840555895656</v>
      </c>
      <c r="E25" s="6">
        <f t="shared" si="10"/>
        <v>0.21688408919958618</v>
      </c>
      <c r="F25" s="6">
        <f t="shared" si="10"/>
        <v>0.3396851439250131</v>
      </c>
      <c r="G25" s="6">
        <f t="shared" si="10"/>
        <v>0.3910971717168973</v>
      </c>
      <c r="H25" s="6">
        <f t="shared" si="10"/>
        <v>0.24552785746789407</v>
      </c>
      <c r="I25" s="6"/>
      <c r="J25" s="6">
        <f t="shared" si="10"/>
        <v>0.021724121376000813</v>
      </c>
      <c r="K25" s="6">
        <f t="shared" si="10"/>
        <v>0.10707256938563439</v>
      </c>
      <c r="L25" s="6">
        <f t="shared" si="10"/>
        <v>0.2903978654690397</v>
      </c>
      <c r="M25" s="6">
        <f t="shared" si="10"/>
        <v>0.296476733122218</v>
      </c>
      <c r="N25" s="6">
        <f t="shared" si="10"/>
        <v>0.25108718962680726</v>
      </c>
      <c r="O25" s="6">
        <f t="shared" si="10"/>
        <v>0.18611126090377264</v>
      </c>
    </row>
    <row r="26" spans="1:15" ht="15">
      <c r="A26" t="s">
        <v>20</v>
      </c>
      <c r="B26" s="4"/>
      <c r="C26" s="5">
        <f>(C20/C23)</f>
        <v>0.004866579507139401</v>
      </c>
      <c r="D26" s="5">
        <f aca="true" t="shared" si="11" ref="D26:O26">(D20/D23)</f>
        <v>0.06689427406517547</v>
      </c>
      <c r="E26" s="5">
        <f t="shared" si="11"/>
        <v>0.280530618327274</v>
      </c>
      <c r="F26" s="5">
        <f t="shared" si="11"/>
        <v>0.48413225335276244</v>
      </c>
      <c r="G26" s="5">
        <f t="shared" si="11"/>
        <v>0.6089028282831027</v>
      </c>
      <c r="H26" s="5">
        <f t="shared" si="11"/>
        <v>0.7544721425321059</v>
      </c>
      <c r="I26" s="5"/>
      <c r="J26" s="5">
        <f t="shared" si="11"/>
        <v>0.005025027937516235</v>
      </c>
      <c r="K26" s="5">
        <f t="shared" si="11"/>
        <v>0.11955996308491364</v>
      </c>
      <c r="L26" s="5">
        <f t="shared" si="11"/>
        <v>0.488781264492962</v>
      </c>
      <c r="M26" s="5">
        <f t="shared" si="11"/>
        <v>0.6310389900267461</v>
      </c>
      <c r="N26" s="5">
        <f t="shared" si="11"/>
        <v>0.7489128103731928</v>
      </c>
      <c r="O26" s="5">
        <f t="shared" si="11"/>
        <v>0.8138887390962274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Huntsman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mkasten</dc:creator>
  <cp:keywords/>
  <dc:description/>
  <cp:lastModifiedBy>Margaret Kasten</cp:lastModifiedBy>
  <cp:lastPrinted>2019-03-07T17:47:39Z</cp:lastPrinted>
  <dcterms:created xsi:type="dcterms:W3CDTF">1980-06-06T10:51:23Z</dcterms:created>
  <dcterms:modified xsi:type="dcterms:W3CDTF">2020-05-29T23:20:17Z</dcterms:modified>
  <cp:category/>
  <cp:version/>
  <cp:contentType/>
  <cp:contentStatus/>
</cp:coreProperties>
</file>