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2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3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4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ugonyis\Dropbox\Angles\Submitted\"/>
    </mc:Choice>
  </mc:AlternateContent>
  <bookViews>
    <workbookView xWindow="0" yWindow="0" windowWidth="23040" windowHeight="9060"/>
  </bookViews>
  <sheets>
    <sheet name="TOF A data_xz View" sheetId="1" r:id="rId1"/>
  </sheets>
  <definedNames>
    <definedName name="_xlchart.v1.0" hidden="1">'TOF A data_xz View'!$H$15:$H$104</definedName>
    <definedName name="_xlchart.v1.1" hidden="1">'TOF A data_xz View'!$I$15:$I$104</definedName>
    <definedName name="_xlchart.v1.2" hidden="1">'TOF A data_xz View'!$H$15:$H$104</definedName>
    <definedName name="_xlchart.v1.3" hidden="1">'TOF A data_xz View'!$H$1</definedName>
    <definedName name="_xlchart.v1.4" hidden="1">'TOF A data_xz View'!$H$2:$H$104</definedName>
  </definedNames>
  <calcPr calcId="162913"/>
  <pivotCaches>
    <pivotCache cacheId="0" r:id="rId2"/>
  </pivotCaches>
</workbook>
</file>

<file path=xl/calcChain.xml><?xml version="1.0" encoding="utf-8"?>
<calcChain xmlns="http://schemas.openxmlformats.org/spreadsheetml/2006/main">
  <c r="AA37" i="1" l="1"/>
  <c r="AA38" i="1" s="1"/>
  <c r="AA39" i="1" l="1"/>
  <c r="AA40" i="1" l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H96" i="1"/>
  <c r="I96" i="1" s="1"/>
  <c r="H95" i="1"/>
  <c r="I95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H88" i="1"/>
  <c r="I88" i="1" s="1"/>
  <c r="H87" i="1"/>
  <c r="I87" i="1" s="1"/>
  <c r="H86" i="1"/>
  <c r="I86" i="1" s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8" i="1"/>
  <c r="I78" i="1" s="1"/>
  <c r="H77" i="1"/>
  <c r="I77" i="1" s="1"/>
  <c r="H76" i="1"/>
  <c r="I76" i="1" s="1"/>
  <c r="H75" i="1"/>
  <c r="I75" i="1" s="1"/>
  <c r="H74" i="1"/>
  <c r="I74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6" i="1"/>
  <c r="I66" i="1" s="1"/>
  <c r="H65" i="1"/>
  <c r="I65" i="1" s="1"/>
  <c r="H64" i="1"/>
  <c r="I64" i="1" s="1"/>
  <c r="H63" i="1"/>
  <c r="I63" i="1" s="1"/>
  <c r="H62" i="1"/>
  <c r="I62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AC34" i="1" l="1"/>
  <c r="AC33" i="1"/>
  <c r="I15" i="1"/>
  <c r="W33" i="1"/>
  <c r="AA41" i="1"/>
  <c r="AA42" i="1" l="1"/>
  <c r="AA43" i="1" l="1"/>
  <c r="AB42" i="1"/>
  <c r="AB38" i="1"/>
  <c r="AB37" i="1"/>
  <c r="AB39" i="1"/>
  <c r="AB40" i="1"/>
  <c r="AB41" i="1"/>
  <c r="AA44" i="1" l="1"/>
  <c r="AB43" i="1"/>
  <c r="AA45" i="1" l="1"/>
  <c r="AB44" i="1"/>
  <c r="AA46" i="1" l="1"/>
  <c r="AB45" i="1"/>
  <c r="AA47" i="1" l="1"/>
  <c r="AB46" i="1"/>
  <c r="AA48" i="1" l="1"/>
  <c r="AB47" i="1"/>
  <c r="AA49" i="1" l="1"/>
  <c r="AB48" i="1"/>
  <c r="AA50" i="1" l="1"/>
  <c r="AB49" i="1"/>
  <c r="AA51" i="1" l="1"/>
  <c r="AB50" i="1"/>
  <c r="AA52" i="1" l="1"/>
  <c r="AB51" i="1"/>
  <c r="AA53" i="1" l="1"/>
  <c r="AB52" i="1"/>
  <c r="AA54" i="1" l="1"/>
  <c r="AB53" i="1"/>
  <c r="AA55" i="1" l="1"/>
  <c r="AB54" i="1"/>
  <c r="AA56" i="1" l="1"/>
  <c r="AB55" i="1"/>
  <c r="AA57" i="1" l="1"/>
  <c r="AB56" i="1"/>
  <c r="AA58" i="1" l="1"/>
  <c r="AB57" i="1"/>
  <c r="AA59" i="1" l="1"/>
  <c r="AB58" i="1"/>
  <c r="AA60" i="1" l="1"/>
  <c r="AB59" i="1"/>
  <c r="AA61" i="1" l="1"/>
  <c r="AB60" i="1"/>
  <c r="AA62" i="1" l="1"/>
  <c r="AB61" i="1"/>
  <c r="AA63" i="1" l="1"/>
  <c r="AB62" i="1"/>
  <c r="AA64" i="1" l="1"/>
  <c r="AB63" i="1"/>
  <c r="AA65" i="1" l="1"/>
  <c r="AB64" i="1"/>
  <c r="AA66" i="1" l="1"/>
  <c r="AB65" i="1"/>
  <c r="AA67" i="1" l="1"/>
  <c r="AB66" i="1"/>
  <c r="AA68" i="1" l="1"/>
  <c r="AB67" i="1"/>
  <c r="AA69" i="1" l="1"/>
  <c r="AB68" i="1"/>
  <c r="AA70" i="1" l="1"/>
  <c r="AB69" i="1"/>
  <c r="AA71" i="1" l="1"/>
  <c r="AB70" i="1"/>
  <c r="AA72" i="1" l="1"/>
  <c r="AB71" i="1"/>
  <c r="AA73" i="1" l="1"/>
  <c r="AB72" i="1"/>
  <c r="AA74" i="1" l="1"/>
  <c r="AB73" i="1"/>
  <c r="AA75" i="1" l="1"/>
  <c r="AB74" i="1"/>
  <c r="AA76" i="1" l="1"/>
  <c r="AB75" i="1"/>
  <c r="AA77" i="1" l="1"/>
  <c r="AB76" i="1"/>
  <c r="AA78" i="1" l="1"/>
  <c r="AB77" i="1"/>
  <c r="AA79" i="1" l="1"/>
  <c r="AB78" i="1"/>
  <c r="AA80" i="1" l="1"/>
  <c r="AB79" i="1"/>
  <c r="AA81" i="1" l="1"/>
  <c r="AB80" i="1"/>
  <c r="AA82" i="1" l="1"/>
  <c r="AB81" i="1"/>
  <c r="AA83" i="1" l="1"/>
  <c r="AB82" i="1"/>
  <c r="AA84" i="1" l="1"/>
  <c r="AB83" i="1"/>
  <c r="AA85" i="1" l="1"/>
  <c r="AB84" i="1"/>
  <c r="AA86" i="1" l="1"/>
  <c r="AB85" i="1"/>
  <c r="AA87" i="1" l="1"/>
  <c r="AB86" i="1"/>
  <c r="AA88" i="1" l="1"/>
  <c r="AB87" i="1"/>
  <c r="AA89" i="1" l="1"/>
  <c r="AB88" i="1"/>
  <c r="AA90" i="1" l="1"/>
  <c r="AB89" i="1"/>
  <c r="AA91" i="1" l="1"/>
  <c r="AB90" i="1"/>
  <c r="AA92" i="1" l="1"/>
  <c r="AB91" i="1"/>
  <c r="AA93" i="1" l="1"/>
  <c r="AB92" i="1"/>
  <c r="AA94" i="1" l="1"/>
  <c r="AB93" i="1"/>
  <c r="AA95" i="1" l="1"/>
  <c r="AB94" i="1"/>
  <c r="AA96" i="1" l="1"/>
  <c r="AB95" i="1"/>
  <c r="AA97" i="1" l="1"/>
  <c r="AB96" i="1"/>
  <c r="AA98" i="1" l="1"/>
  <c r="AB97" i="1"/>
  <c r="AA99" i="1" l="1"/>
  <c r="AB98" i="1"/>
  <c r="AA100" i="1" l="1"/>
  <c r="AB99" i="1"/>
  <c r="AA101" i="1" l="1"/>
  <c r="AB100" i="1"/>
  <c r="AA102" i="1" l="1"/>
  <c r="AB101" i="1"/>
  <c r="AA103" i="1" l="1"/>
  <c r="AB102" i="1"/>
  <c r="AA104" i="1" l="1"/>
  <c r="AB103" i="1"/>
  <c r="AA105" i="1" l="1"/>
  <c r="AB104" i="1"/>
  <c r="AA106" i="1" l="1"/>
  <c r="AB105" i="1"/>
  <c r="AA107" i="1" l="1"/>
  <c r="AB106" i="1"/>
  <c r="AA108" i="1" l="1"/>
  <c r="AB107" i="1"/>
  <c r="AA109" i="1" l="1"/>
  <c r="AB108" i="1"/>
  <c r="AA110" i="1" l="1"/>
  <c r="AB109" i="1"/>
  <c r="AA111" i="1" l="1"/>
  <c r="AB110" i="1"/>
  <c r="AA112" i="1" l="1"/>
  <c r="AB111" i="1"/>
  <c r="AA113" i="1" l="1"/>
  <c r="AB112" i="1"/>
  <c r="AA114" i="1" l="1"/>
  <c r="AB113" i="1"/>
  <c r="AA115" i="1" l="1"/>
  <c r="AB114" i="1"/>
  <c r="AA116" i="1" l="1"/>
  <c r="AB115" i="1"/>
  <c r="AA117" i="1" l="1"/>
  <c r="AB116" i="1"/>
  <c r="AA118" i="1" l="1"/>
  <c r="AB117" i="1"/>
  <c r="AA119" i="1" l="1"/>
  <c r="AB118" i="1"/>
  <c r="AA120" i="1" l="1"/>
  <c r="AB119" i="1"/>
  <c r="AA121" i="1" l="1"/>
  <c r="AB120" i="1"/>
  <c r="AA122" i="1" l="1"/>
  <c r="AB122" i="1" s="1"/>
  <c r="AB121" i="1"/>
</calcChain>
</file>

<file path=xl/sharedStrings.xml><?xml version="1.0" encoding="utf-8"?>
<sst xmlns="http://schemas.openxmlformats.org/spreadsheetml/2006/main" count="45" uniqueCount="34">
  <si>
    <t>ID</t>
  </si>
  <si>
    <t>Label (NA)</t>
  </si>
  <si>
    <t>Voxel count (NA)</t>
  </si>
  <si>
    <t>Volume (µm³)</t>
  </si>
  <si>
    <t>Surface Area (interpolated) (µm²)</t>
  </si>
  <si>
    <t>Average:</t>
  </si>
  <si>
    <t>Median:</t>
  </si>
  <si>
    <t>Shifted</t>
  </si>
  <si>
    <t>Std. Dev:</t>
  </si>
  <si>
    <t>Row Labels</t>
  </si>
  <si>
    <t>Grand Total</t>
  </si>
  <si>
    <t>-90--80</t>
  </si>
  <si>
    <t>-20--10</t>
  </si>
  <si>
    <t>-10-0</t>
  </si>
  <si>
    <t>0-10</t>
  </si>
  <si>
    <t>10-20</t>
  </si>
  <si>
    <t>20-30</t>
  </si>
  <si>
    <t>30-40</t>
  </si>
  <si>
    <t>40-50</t>
  </si>
  <si>
    <t>60-70</t>
  </si>
  <si>
    <t>70-80</t>
  </si>
  <si>
    <t>Count of 62.41866703</t>
  </si>
  <si>
    <t>Angle</t>
  </si>
  <si>
    <t>Count</t>
  </si>
  <si>
    <t>x</t>
  </si>
  <si>
    <t>Normal Distribution</t>
  </si>
  <si>
    <t>-80--70</t>
  </si>
  <si>
    <t>-70--60</t>
  </si>
  <si>
    <t>-60--50</t>
  </si>
  <si>
    <t>-50--40</t>
  </si>
  <si>
    <t>-40--30</t>
  </si>
  <si>
    <t>-30--20</t>
  </si>
  <si>
    <t>Phi (°) [-180, 180]</t>
  </si>
  <si>
    <t>Phi* [0-180]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</si>
</sst>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6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6" fillId="33" borderId="10" xfId="0" applyFont="1" applyFill="1" applyBorder="1"/>
    <xf numFmtId="49" fontId="0" fillId="0" borderId="0" xfId="0" applyNumberForma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'TOF A data_xz View'!$H$1</c:f>
              <c:strCache>
                <c:ptCount val="1"/>
                <c:pt idx="0">
                  <c:v>Phi* [0-180]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'TOF A data_xz View'!$H$2:$H$104</c:f>
              <c:numCache>
                <c:formatCode>General</c:formatCode>
                <c:ptCount val="103"/>
                <c:pt idx="0">
                  <c:v>90</c:v>
                </c:pt>
                <c:pt idx="1">
                  <c:v>90</c:v>
                </c:pt>
                <c:pt idx="2">
                  <c:v>87.318665017838299</c:v>
                </c:pt>
                <c:pt idx="3">
                  <c:v>90</c:v>
                </c:pt>
                <c:pt idx="4">
                  <c:v>77.783204534031896</c:v>
                </c:pt>
                <c:pt idx="5">
                  <c:v>94.206739462718502</c:v>
                </c:pt>
                <c:pt idx="6">
                  <c:v>61.7307475750343</c:v>
                </c:pt>
                <c:pt idx="7">
                  <c:v>90</c:v>
                </c:pt>
                <c:pt idx="8">
                  <c:v>81.3998733243223</c:v>
                </c:pt>
                <c:pt idx="9">
                  <c:v>103.168672280561</c:v>
                </c:pt>
                <c:pt idx="10">
                  <c:v>4.8523676148589914</c:v>
                </c:pt>
                <c:pt idx="11">
                  <c:v>93.783369485284098</c:v>
                </c:pt>
                <c:pt idx="12">
                  <c:v>90</c:v>
                </c:pt>
                <c:pt idx="13">
                  <c:v>62.418667033196002</c:v>
                </c:pt>
                <c:pt idx="14">
                  <c:v>0.54917634561900286</c:v>
                </c:pt>
                <c:pt idx="15">
                  <c:v>7.7093048242539908</c:v>
                </c:pt>
                <c:pt idx="16">
                  <c:v>69.9337045201965</c:v>
                </c:pt>
                <c:pt idx="17">
                  <c:v>61.991192059965798</c:v>
                </c:pt>
                <c:pt idx="18">
                  <c:v>174.53983917880299</c:v>
                </c:pt>
                <c:pt idx="19">
                  <c:v>95.796222941458893</c:v>
                </c:pt>
                <c:pt idx="20">
                  <c:v>94.263533173373901</c:v>
                </c:pt>
                <c:pt idx="21">
                  <c:v>178.99872244136199</c:v>
                </c:pt>
                <c:pt idx="22">
                  <c:v>20.271647983034995</c:v>
                </c:pt>
                <c:pt idx="23">
                  <c:v>9.5029994272119893</c:v>
                </c:pt>
                <c:pt idx="24">
                  <c:v>5.1281974383049942</c:v>
                </c:pt>
                <c:pt idx="25">
                  <c:v>1.7730624853419954</c:v>
                </c:pt>
                <c:pt idx="26">
                  <c:v>2.1028480917279921</c:v>
                </c:pt>
                <c:pt idx="27">
                  <c:v>64.453148936686901</c:v>
                </c:pt>
                <c:pt idx="28">
                  <c:v>9.1050909421994675E-2</c:v>
                </c:pt>
                <c:pt idx="29">
                  <c:v>163.28827228741801</c:v>
                </c:pt>
                <c:pt idx="30">
                  <c:v>179.073630170001</c:v>
                </c:pt>
                <c:pt idx="31">
                  <c:v>5.14462352356</c:v>
                </c:pt>
                <c:pt idx="32">
                  <c:v>0.74580640867600323</c:v>
                </c:pt>
                <c:pt idx="33">
                  <c:v>28.031037783489012</c:v>
                </c:pt>
                <c:pt idx="34">
                  <c:v>16.484872656656989</c:v>
                </c:pt>
                <c:pt idx="35">
                  <c:v>177.97510752548399</c:v>
                </c:pt>
                <c:pt idx="36">
                  <c:v>2.5855116692029867</c:v>
                </c:pt>
                <c:pt idx="37">
                  <c:v>17.095855494661009</c:v>
                </c:pt>
                <c:pt idx="38">
                  <c:v>14.926244302952995</c:v>
                </c:pt>
                <c:pt idx="39">
                  <c:v>2.9068726587589993</c:v>
                </c:pt>
                <c:pt idx="40">
                  <c:v>8.6130273423019901</c:v>
                </c:pt>
                <c:pt idx="41">
                  <c:v>15.668768882060988</c:v>
                </c:pt>
                <c:pt idx="42">
                  <c:v>22.989143420278992</c:v>
                </c:pt>
                <c:pt idx="43">
                  <c:v>25.418059127773006</c:v>
                </c:pt>
                <c:pt idx="44">
                  <c:v>20.786252546925994</c:v>
                </c:pt>
                <c:pt idx="45">
                  <c:v>7.2941569279959992</c:v>
                </c:pt>
                <c:pt idx="46">
                  <c:v>17.80309812351399</c:v>
                </c:pt>
                <c:pt idx="47">
                  <c:v>179.90795560894699</c:v>
                </c:pt>
                <c:pt idx="48">
                  <c:v>23.439604110055996</c:v>
                </c:pt>
                <c:pt idx="49">
                  <c:v>7.5875346393989958</c:v>
                </c:pt>
                <c:pt idx="50">
                  <c:v>27.17795661677701</c:v>
                </c:pt>
                <c:pt idx="51">
                  <c:v>18.190024128239003</c:v>
                </c:pt>
                <c:pt idx="52">
                  <c:v>170.003369244911</c:v>
                </c:pt>
                <c:pt idx="53">
                  <c:v>42.897364893336004</c:v>
                </c:pt>
                <c:pt idx="54">
                  <c:v>25.425761006373989</c:v>
                </c:pt>
                <c:pt idx="55">
                  <c:v>179.99443144302799</c:v>
                </c:pt>
                <c:pt idx="56">
                  <c:v>23.226165660951011</c:v>
                </c:pt>
                <c:pt idx="57">
                  <c:v>6.8234690641390046</c:v>
                </c:pt>
                <c:pt idx="58">
                  <c:v>21.733699792604</c:v>
                </c:pt>
                <c:pt idx="59">
                  <c:v>23.035122507653</c:v>
                </c:pt>
                <c:pt idx="60">
                  <c:v>14.944428270848988</c:v>
                </c:pt>
                <c:pt idx="61">
                  <c:v>7.9752444690450091</c:v>
                </c:pt>
                <c:pt idx="62">
                  <c:v>178.74709438713199</c:v>
                </c:pt>
                <c:pt idx="63">
                  <c:v>173.56363768737901</c:v>
                </c:pt>
                <c:pt idx="64">
                  <c:v>179.35565631908599</c:v>
                </c:pt>
                <c:pt idx="65">
                  <c:v>37.850086682774986</c:v>
                </c:pt>
                <c:pt idx="66">
                  <c:v>35.430038579107986</c:v>
                </c:pt>
                <c:pt idx="67">
                  <c:v>172.506213495824</c:v>
                </c:pt>
                <c:pt idx="68">
                  <c:v>13.865106020702996</c:v>
                </c:pt>
                <c:pt idx="69">
                  <c:v>176.88588286167601</c:v>
                </c:pt>
                <c:pt idx="70">
                  <c:v>179.72760077805299</c:v>
                </c:pt>
                <c:pt idx="71">
                  <c:v>20.028971923809991</c:v>
                </c:pt>
                <c:pt idx="72">
                  <c:v>7.4070891883199863</c:v>
                </c:pt>
                <c:pt idx="73">
                  <c:v>10.511571443084989</c:v>
                </c:pt>
                <c:pt idx="74">
                  <c:v>40.142050026336989</c:v>
                </c:pt>
                <c:pt idx="75">
                  <c:v>27.273498948192014</c:v>
                </c:pt>
                <c:pt idx="76">
                  <c:v>28.264367158388012</c:v>
                </c:pt>
                <c:pt idx="77">
                  <c:v>10.492444229373007</c:v>
                </c:pt>
                <c:pt idx="78">
                  <c:v>176.77602568770999</c:v>
                </c:pt>
                <c:pt idx="79">
                  <c:v>20.252361090394999</c:v>
                </c:pt>
                <c:pt idx="80">
                  <c:v>34.540624339011003</c:v>
                </c:pt>
                <c:pt idx="81">
                  <c:v>26.508472104237001</c:v>
                </c:pt>
                <c:pt idx="82">
                  <c:v>11.501417998774997</c:v>
                </c:pt>
                <c:pt idx="83">
                  <c:v>1.5426467272610012</c:v>
                </c:pt>
                <c:pt idx="84">
                  <c:v>33.262901112007995</c:v>
                </c:pt>
                <c:pt idx="85">
                  <c:v>25.687692675353986</c:v>
                </c:pt>
                <c:pt idx="86">
                  <c:v>16.674475791869014</c:v>
                </c:pt>
                <c:pt idx="87">
                  <c:v>77.229309587024105</c:v>
                </c:pt>
                <c:pt idx="88">
                  <c:v>23.415676162864003</c:v>
                </c:pt>
                <c:pt idx="89">
                  <c:v>21.070040311847009</c:v>
                </c:pt>
                <c:pt idx="90">
                  <c:v>18.328951789525007</c:v>
                </c:pt>
                <c:pt idx="91">
                  <c:v>12.873367523799004</c:v>
                </c:pt>
                <c:pt idx="92">
                  <c:v>21.154205432465005</c:v>
                </c:pt>
                <c:pt idx="93">
                  <c:v>24.222356741277991</c:v>
                </c:pt>
                <c:pt idx="94">
                  <c:v>6.7938690320260093</c:v>
                </c:pt>
                <c:pt idx="95">
                  <c:v>7.9493721340469961</c:v>
                </c:pt>
                <c:pt idx="96">
                  <c:v>18.040162654536005</c:v>
                </c:pt>
                <c:pt idx="97">
                  <c:v>17.892584855420012</c:v>
                </c:pt>
                <c:pt idx="98">
                  <c:v>22.385356978157006</c:v>
                </c:pt>
                <c:pt idx="99">
                  <c:v>27.214567685873988</c:v>
                </c:pt>
                <c:pt idx="100">
                  <c:v>13.499098138482992</c:v>
                </c:pt>
                <c:pt idx="101">
                  <c:v>37.253386176269998</c:v>
                </c:pt>
                <c:pt idx="102">
                  <c:v>18.534863653342001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78-44E2-8EAA-577D3CA17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487224"/>
        <c:axId val="336487552"/>
      </c:lineChart>
      <c:catAx>
        <c:axId val="3364872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6487552"/>
        <c:crosses val="autoZero"/>
        <c:auto val="1"/>
        <c:lblAlgn val="ctr"/>
        <c:lblOffset val="100"/>
        <c:noMultiLvlLbl val="0"/>
      </c:catAx>
      <c:valAx>
        <c:axId val="33648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6487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Histogram and Normal Distribution - Phi Angle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'TOF A data_xz View'!$U$36</c:f>
              <c:strCache>
                <c:ptCount val="1"/>
                <c:pt idx="0">
                  <c:v>Count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'TOF A data_xz View'!$T$37:$T$52</c:f>
              <c:strCache>
                <c:ptCount val="16"/>
                <c:pt idx="0">
                  <c:v>-90--80</c:v>
                </c:pt>
                <c:pt idx="1">
                  <c:v>-80--70</c:v>
                </c:pt>
                <c:pt idx="2">
                  <c:v>-70--60</c:v>
                </c:pt>
                <c:pt idx="3">
                  <c:v>-60--50</c:v>
                </c:pt>
                <c:pt idx="4">
                  <c:v>-50--40</c:v>
                </c:pt>
                <c:pt idx="5">
                  <c:v>-40--30</c:v>
                </c:pt>
                <c:pt idx="6">
                  <c:v>-30--20</c:v>
                </c:pt>
                <c:pt idx="7">
                  <c:v>-20--10</c:v>
                </c:pt>
                <c:pt idx="8">
                  <c:v>-10-0</c:v>
                </c:pt>
                <c:pt idx="9">
                  <c:v>0-10</c:v>
                </c:pt>
                <c:pt idx="10">
                  <c:v>10-20</c:v>
                </c:pt>
                <c:pt idx="11">
                  <c:v>20-30</c:v>
                </c:pt>
                <c:pt idx="12">
                  <c:v>30-40</c:v>
                </c:pt>
                <c:pt idx="13">
                  <c:v>40-50</c:v>
                </c:pt>
                <c:pt idx="14">
                  <c:v>60-70</c:v>
                </c:pt>
                <c:pt idx="15">
                  <c:v>70-80</c:v>
                </c:pt>
              </c:strCache>
            </c:strRef>
          </c:cat>
          <c:val>
            <c:numRef>
              <c:f>'TOF A data_xz View'!$U$37:$U$52</c:f>
              <c:numCache>
                <c:formatCode>General</c:formatCode>
                <c:ptCount val="16"/>
                <c:pt idx="0">
                  <c:v>2</c:v>
                </c:pt>
                <c:pt idx="7">
                  <c:v>1</c:v>
                </c:pt>
                <c:pt idx="8">
                  <c:v>14</c:v>
                </c:pt>
                <c:pt idx="9">
                  <c:v>20</c:v>
                </c:pt>
                <c:pt idx="10">
                  <c:v>18</c:v>
                </c:pt>
                <c:pt idx="11">
                  <c:v>23</c:v>
                </c:pt>
                <c:pt idx="12">
                  <c:v>5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21-4497-BBB3-E439AB574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-27"/>
        <c:axId val="358052952"/>
        <c:axId val="358049016"/>
      </c:barChart>
      <c:scatterChart>
        <c:scatterStyle val="lineMarker"/>
        <c:varyColors val="0"/>
        <c:ser>
          <c:idx val="1"/>
          <c:order val="1"/>
          <c:tx>
            <c:strRef>
              <c:f>'TOF A data_xz View'!$V$36</c:f>
              <c:strCache>
                <c:ptCount val="1"/>
                <c:pt idx="0">
                  <c:v>Count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'TOF A data_xz View'!$AA$37:$AA$122</c:f>
              <c:numCache>
                <c:formatCode>General</c:formatCode>
                <c:ptCount val="86"/>
                <c:pt idx="0">
                  <c:v>-90</c:v>
                </c:pt>
                <c:pt idx="1">
                  <c:v>-88</c:v>
                </c:pt>
                <c:pt idx="2">
                  <c:v>-86</c:v>
                </c:pt>
                <c:pt idx="3">
                  <c:v>-84</c:v>
                </c:pt>
                <c:pt idx="4">
                  <c:v>-82</c:v>
                </c:pt>
                <c:pt idx="5">
                  <c:v>-80</c:v>
                </c:pt>
                <c:pt idx="6">
                  <c:v>-78</c:v>
                </c:pt>
                <c:pt idx="7">
                  <c:v>-76</c:v>
                </c:pt>
                <c:pt idx="8">
                  <c:v>-74</c:v>
                </c:pt>
                <c:pt idx="9">
                  <c:v>-72</c:v>
                </c:pt>
                <c:pt idx="10">
                  <c:v>-70</c:v>
                </c:pt>
                <c:pt idx="11">
                  <c:v>-68</c:v>
                </c:pt>
                <c:pt idx="12">
                  <c:v>-66</c:v>
                </c:pt>
                <c:pt idx="13">
                  <c:v>-64</c:v>
                </c:pt>
                <c:pt idx="14">
                  <c:v>-62</c:v>
                </c:pt>
                <c:pt idx="15">
                  <c:v>-60</c:v>
                </c:pt>
                <c:pt idx="16">
                  <c:v>-58</c:v>
                </c:pt>
                <c:pt idx="17">
                  <c:v>-56</c:v>
                </c:pt>
                <c:pt idx="18">
                  <c:v>-54</c:v>
                </c:pt>
                <c:pt idx="19">
                  <c:v>-52</c:v>
                </c:pt>
                <c:pt idx="20">
                  <c:v>-50</c:v>
                </c:pt>
                <c:pt idx="21">
                  <c:v>-48</c:v>
                </c:pt>
                <c:pt idx="22">
                  <c:v>-46</c:v>
                </c:pt>
                <c:pt idx="23">
                  <c:v>-44</c:v>
                </c:pt>
                <c:pt idx="24">
                  <c:v>-42</c:v>
                </c:pt>
                <c:pt idx="25">
                  <c:v>-40</c:v>
                </c:pt>
                <c:pt idx="26">
                  <c:v>-38</c:v>
                </c:pt>
                <c:pt idx="27">
                  <c:v>-36</c:v>
                </c:pt>
                <c:pt idx="28">
                  <c:v>-34</c:v>
                </c:pt>
                <c:pt idx="29">
                  <c:v>-32</c:v>
                </c:pt>
                <c:pt idx="30">
                  <c:v>-30</c:v>
                </c:pt>
                <c:pt idx="31">
                  <c:v>-28</c:v>
                </c:pt>
                <c:pt idx="32">
                  <c:v>-26</c:v>
                </c:pt>
                <c:pt idx="33">
                  <c:v>-24</c:v>
                </c:pt>
                <c:pt idx="34">
                  <c:v>-22</c:v>
                </c:pt>
                <c:pt idx="35">
                  <c:v>-20</c:v>
                </c:pt>
                <c:pt idx="36">
                  <c:v>-18</c:v>
                </c:pt>
                <c:pt idx="37">
                  <c:v>-16</c:v>
                </c:pt>
                <c:pt idx="38">
                  <c:v>-14</c:v>
                </c:pt>
                <c:pt idx="39">
                  <c:v>-12</c:v>
                </c:pt>
                <c:pt idx="40">
                  <c:v>-10</c:v>
                </c:pt>
                <c:pt idx="41">
                  <c:v>-8</c:v>
                </c:pt>
                <c:pt idx="42">
                  <c:v>-6</c:v>
                </c:pt>
                <c:pt idx="43">
                  <c:v>-4</c:v>
                </c:pt>
                <c:pt idx="44">
                  <c:v>-2</c:v>
                </c:pt>
                <c:pt idx="45">
                  <c:v>0</c:v>
                </c:pt>
                <c:pt idx="46">
                  <c:v>2</c:v>
                </c:pt>
                <c:pt idx="47">
                  <c:v>4</c:v>
                </c:pt>
                <c:pt idx="48">
                  <c:v>6</c:v>
                </c:pt>
                <c:pt idx="49">
                  <c:v>8</c:v>
                </c:pt>
                <c:pt idx="50">
                  <c:v>10</c:v>
                </c:pt>
                <c:pt idx="51">
                  <c:v>12</c:v>
                </c:pt>
                <c:pt idx="52">
                  <c:v>14</c:v>
                </c:pt>
                <c:pt idx="53">
                  <c:v>16</c:v>
                </c:pt>
                <c:pt idx="54">
                  <c:v>18</c:v>
                </c:pt>
                <c:pt idx="55">
                  <c:v>20</c:v>
                </c:pt>
                <c:pt idx="56">
                  <c:v>22</c:v>
                </c:pt>
                <c:pt idx="57">
                  <c:v>24</c:v>
                </c:pt>
                <c:pt idx="58">
                  <c:v>26</c:v>
                </c:pt>
                <c:pt idx="59">
                  <c:v>28</c:v>
                </c:pt>
                <c:pt idx="60">
                  <c:v>30</c:v>
                </c:pt>
                <c:pt idx="61">
                  <c:v>32</c:v>
                </c:pt>
                <c:pt idx="62">
                  <c:v>34</c:v>
                </c:pt>
                <c:pt idx="63">
                  <c:v>36</c:v>
                </c:pt>
                <c:pt idx="64">
                  <c:v>38</c:v>
                </c:pt>
                <c:pt idx="65">
                  <c:v>40</c:v>
                </c:pt>
                <c:pt idx="66">
                  <c:v>42</c:v>
                </c:pt>
                <c:pt idx="67">
                  <c:v>44</c:v>
                </c:pt>
                <c:pt idx="68">
                  <c:v>46</c:v>
                </c:pt>
                <c:pt idx="69">
                  <c:v>48</c:v>
                </c:pt>
                <c:pt idx="70">
                  <c:v>50</c:v>
                </c:pt>
                <c:pt idx="71">
                  <c:v>52</c:v>
                </c:pt>
                <c:pt idx="72">
                  <c:v>54</c:v>
                </c:pt>
                <c:pt idx="73">
                  <c:v>56</c:v>
                </c:pt>
                <c:pt idx="74">
                  <c:v>58</c:v>
                </c:pt>
                <c:pt idx="75">
                  <c:v>60</c:v>
                </c:pt>
                <c:pt idx="76">
                  <c:v>62</c:v>
                </c:pt>
                <c:pt idx="77">
                  <c:v>64</c:v>
                </c:pt>
                <c:pt idx="78">
                  <c:v>66</c:v>
                </c:pt>
                <c:pt idx="79">
                  <c:v>68</c:v>
                </c:pt>
                <c:pt idx="80">
                  <c:v>70</c:v>
                </c:pt>
                <c:pt idx="81">
                  <c:v>72</c:v>
                </c:pt>
                <c:pt idx="82">
                  <c:v>74</c:v>
                </c:pt>
                <c:pt idx="83">
                  <c:v>76</c:v>
                </c:pt>
                <c:pt idx="84">
                  <c:v>78</c:v>
                </c:pt>
                <c:pt idx="85">
                  <c:v>80</c:v>
                </c:pt>
              </c:numCache>
            </c:numRef>
          </c:xVal>
          <c:yVal>
            <c:numRef>
              <c:f>'TOF A data_xz View'!$AB$37:$AB$122</c:f>
              <c:numCache>
                <c:formatCode>General</c:formatCode>
                <c:ptCount val="86"/>
                <c:pt idx="0">
                  <c:v>1.5398663796670167E-12</c:v>
                </c:pt>
                <c:pt idx="1">
                  <c:v>3.7297400599575039E-12</c:v>
                </c:pt>
                <c:pt idx="2">
                  <c:v>8.8821609597821421E-12</c:v>
                </c:pt>
                <c:pt idx="3">
                  <c:v>2.0797122915394799E-11</c:v>
                </c:pt>
                <c:pt idx="4">
                  <c:v>4.7877605707231986E-11</c:v>
                </c:pt>
                <c:pt idx="5">
                  <c:v>1.0836926671374124E-10</c:v>
                </c:pt>
                <c:pt idx="6">
                  <c:v>2.411706152255187E-10</c:v>
                </c:pt>
                <c:pt idx="7">
                  <c:v>5.2770012069555567E-10</c:v>
                </c:pt>
                <c:pt idx="8">
                  <c:v>1.1352579227081061E-9</c:v>
                </c:pt>
                <c:pt idx="9">
                  <c:v>2.4013000782521081E-9</c:v>
                </c:pt>
                <c:pt idx="10">
                  <c:v>4.993934872614997E-9</c:v>
                </c:pt>
                <c:pt idx="11">
                  <c:v>1.0211366390329096E-8</c:v>
                </c:pt>
                <c:pt idx="12">
                  <c:v>2.0529075402013343E-8</c:v>
                </c:pt>
                <c:pt idx="13">
                  <c:v>4.0578824878453005E-8</c:v>
                </c:pt>
                <c:pt idx="14">
                  <c:v>7.8863144223055647E-8</c:v>
                </c:pt>
                <c:pt idx="15">
                  <c:v>1.506930613686655E-7</c:v>
                </c:pt>
                <c:pt idx="16">
                  <c:v>2.8311114688318921E-7</c:v>
                </c:pt>
                <c:pt idx="17">
                  <c:v>5.2295609388996892E-7</c:v>
                </c:pt>
                <c:pt idx="18">
                  <c:v>9.4976909285606052E-7</c:v>
                </c:pt>
                <c:pt idx="19">
                  <c:v>1.6959591335472735E-6</c:v>
                </c:pt>
                <c:pt idx="20">
                  <c:v>2.9775377696601745E-6</c:v>
                </c:pt>
                <c:pt idx="21">
                  <c:v>5.139770422622033E-6</c:v>
                </c:pt>
                <c:pt idx="22">
                  <c:v>8.7231774721024802E-6</c:v>
                </c:pt>
                <c:pt idx="23">
                  <c:v>1.4556274648997837E-5</c:v>
                </c:pt>
                <c:pt idx="24">
                  <c:v>2.3881979434783237E-5</c:v>
                </c:pt>
                <c:pt idx="25">
                  <c:v>3.8524316699305262E-5</c:v>
                </c:pt>
                <c:pt idx="26">
                  <c:v>6.1100408598014779E-5</c:v>
                </c:pt>
                <c:pt idx="27">
                  <c:v>9.5279140389502764E-5</c:v>
                </c:pt>
                <c:pt idx="28">
                  <c:v>1.4608179333080732E-4</c:v>
                </c:pt>
                <c:pt idx="29">
                  <c:v>2.2021094408671563E-4</c:v>
                </c:pt>
                <c:pt idx="30">
                  <c:v>3.2638203926964044E-4</c:v>
                </c:pt>
                <c:pt idx="31">
                  <c:v>4.7561785513992053E-4</c:v>
                </c:pt>
                <c:pt idx="32">
                  <c:v>6.8145093885858832E-4</c:v>
                </c:pt>
                <c:pt idx="33">
                  <c:v>9.5996540876968912E-4</c:v>
                </c:pt>
                <c:pt idx="34">
                  <c:v>1.3296003461920002E-3</c:v>
                </c:pt>
                <c:pt idx="35">
                  <c:v>1.8106362071964289E-3</c:v>
                </c:pt>
                <c:pt idx="36">
                  <c:v>2.4242970193640886E-3</c:v>
                </c:pt>
                <c:pt idx="37">
                  <c:v>3.191427625528021E-3</c:v>
                </c:pt>
                <c:pt idx="38">
                  <c:v>4.1307481615125976E-3</c:v>
                </c:pt>
                <c:pt idx="39">
                  <c:v>5.2567458692870106E-3</c:v>
                </c:pt>
                <c:pt idx="40">
                  <c:v>6.5773324183620082E-3</c:v>
                </c:pt>
                <c:pt idx="41">
                  <c:v>8.0914647572213998E-3</c:v>
                </c:pt>
                <c:pt idx="42">
                  <c:v>9.7869878186431832E-3</c:v>
                </c:pt>
                <c:pt idx="43">
                  <c:v>1.163899534113489E-2</c:v>
                </c:pt>
                <c:pt idx="44">
                  <c:v>1.3609008539719884E-2</c:v>
                </c:pt>
                <c:pt idx="45">
                  <c:v>1.5645232609831208E-2</c:v>
                </c:pt>
                <c:pt idx="46">
                  <c:v>1.7684065227390827E-2</c:v>
                </c:pt>
                <c:pt idx="47">
                  <c:v>1.9652904211595539E-2</c:v>
                </c:pt>
                <c:pt idx="48">
                  <c:v>2.1474146536899805E-2</c:v>
                </c:pt>
                <c:pt idx="49">
                  <c:v>2.3070108284709439E-2</c:v>
                </c:pt>
                <c:pt idx="50">
                  <c:v>2.4368449625378936E-2</c:v>
                </c:pt>
                <c:pt idx="51">
                  <c:v>2.5307585413256818E-2</c:v>
                </c:pt>
                <c:pt idx="52">
                  <c:v>2.5841520810434795E-2</c:v>
                </c:pt>
                <c:pt idx="53">
                  <c:v>2.5943584021505796E-2</c:v>
                </c:pt>
                <c:pt idx="54">
                  <c:v>2.5608634474663956E-2</c:v>
                </c:pt>
                <c:pt idx="55">
                  <c:v>2.4853491928216072E-2</c:v>
                </c:pt>
                <c:pt idx="56">
                  <c:v>2.3715536634983936E-2</c:v>
                </c:pt>
                <c:pt idx="57">
                  <c:v>2.224964276007502E-2</c:v>
                </c:pt>
                <c:pt idx="58">
                  <c:v>2.0523795281841044E-2</c:v>
                </c:pt>
                <c:pt idx="59">
                  <c:v>1.8613877500048261E-2</c:v>
                </c:pt>
                <c:pt idx="60">
                  <c:v>1.6598183993864257E-2</c:v>
                </c:pt>
                <c:pt idx="61">
                  <c:v>1.455220631193427E-2</c:v>
                </c:pt>
                <c:pt idx="62">
                  <c:v>1.2544162105362151E-2</c:v>
                </c:pt>
                <c:pt idx="63">
                  <c:v>1.0631609529521217E-2</c:v>
                </c:pt>
                <c:pt idx="64">
                  <c:v>8.8593309090180504E-3</c:v>
                </c:pt>
                <c:pt idx="65">
                  <c:v>7.2585082530909357E-3</c:v>
                </c:pt>
                <c:pt idx="66">
                  <c:v>5.8470710626348241E-3</c:v>
                </c:pt>
                <c:pt idx="67">
                  <c:v>4.6309907644153901E-3</c:v>
                </c:pt>
                <c:pt idx="68">
                  <c:v>3.60623482794987E-3</c:v>
                </c:pt>
                <c:pt idx="69">
                  <c:v>2.7610777580188983E-3</c:v>
                </c:pt>
                <c:pt idx="70">
                  <c:v>2.0784894158577417E-3</c:v>
                </c:pt>
                <c:pt idx="71">
                  <c:v>1.5383726239182832E-3</c:v>
                </c:pt>
                <c:pt idx="72">
                  <c:v>1.1194889572027763E-3</c:v>
                </c:pt>
                <c:pt idx="73">
                  <c:v>8.0098176816093512E-4</c:v>
                </c:pt>
                <c:pt idx="74">
                  <c:v>5.6346895539713436E-4</c:v>
                </c:pt>
                <c:pt idx="75">
                  <c:v>3.8972826273628232E-4</c:v>
                </c:pt>
                <c:pt idx="76">
                  <c:v>2.650320253698623E-4</c:v>
                </c:pt>
                <c:pt idx="77">
                  <c:v>1.772063804783824E-4</c:v>
                </c:pt>
                <c:pt idx="78">
                  <c:v>1.1649436012137251E-4</c:v>
                </c:pt>
                <c:pt idx="79">
                  <c:v>7.5296534976681883E-5</c:v>
                </c:pt>
                <c:pt idx="80">
                  <c:v>4.7850846797739179E-5</c:v>
                </c:pt>
                <c:pt idx="81">
                  <c:v>2.9898459351087211E-5</c:v>
                </c:pt>
                <c:pt idx="82">
                  <c:v>1.8367605283604985E-5</c:v>
                </c:pt>
                <c:pt idx="83">
                  <c:v>1.1094323146848885E-5</c:v>
                </c:pt>
                <c:pt idx="84">
                  <c:v>6.5886074166657219E-6</c:v>
                </c:pt>
                <c:pt idx="85">
                  <c:v>3.8470780353766781E-6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D21-4497-BBB3-E439AB574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5022696"/>
        <c:axId val="415022040"/>
      </c:scatterChart>
      <c:catAx>
        <c:axId val="358052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8049016"/>
        <c:crosses val="autoZero"/>
        <c:auto val="1"/>
        <c:lblAlgn val="ctr"/>
        <c:lblOffset val="100"/>
        <c:noMultiLvlLbl val="0"/>
      </c:catAx>
      <c:valAx>
        <c:axId val="358049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8052952"/>
        <c:crosses val="autoZero"/>
        <c:crossBetween val="between"/>
      </c:valAx>
      <c:valAx>
        <c:axId val="41502204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5022696"/>
        <c:crosses val="max"/>
        <c:crossBetween val="midCat"/>
      </c:valAx>
      <c:valAx>
        <c:axId val="415022696"/>
        <c:scaling>
          <c:orientation val="minMax"/>
          <c:max val="70"/>
          <c:min val="-90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5022040"/>
        <c:crosses val="max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_xlchart.v1.4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en-US"/>
              <a:t>Phi (0-180) - TOFA xz</a:t>
            </a:r>
          </a:p>
        </cx:rich>
      </cx:tx>
    </cx:title>
    <cx:plotArea>
      <cx:plotAreaRegion>
        <cx:series layoutId="clusteredColumn" uniqueId="{08A0C116-4531-4321-994E-711AAEBC8F47}">
          <cx:tx>
            <cx:txData>
              <cx:f>_xlchart.v1.3</cx:f>
              <cx:v>Phi* [0-180]</cx:v>
            </cx:txData>
          </cx:tx>
          <cx:dataId val="0"/>
          <cx:layoutPr>
            <cx:binning intervalClosed="r">
              <cx:binSize val="10"/>
            </cx:binning>
          </cx:layoutPr>
        </cx:series>
      </cx:plotAreaRegion>
      <cx:axis id="0">
        <cx:catScaling gapWidth="0"/>
        <cx:tickLabels/>
        <cx:numFmt formatCode="#,##0" sourceLinked="0"/>
      </cx:axis>
      <cx:axis id="1">
        <cx:valScaling/>
        <cx:majorGridlines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_xlchart.v1.0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en-US"/>
              <a:t>Phi (0-180) less noise</a:t>
            </a:r>
          </a:p>
        </cx:rich>
      </cx:tx>
    </cx:title>
    <cx:plotArea>
      <cx:plotAreaRegion>
        <cx:plotSurface>
          <cx:spPr>
            <a:ln>
              <a:solidFill>
                <a:sysClr val="windowText" lastClr="000000"/>
              </a:solidFill>
            </a:ln>
          </cx:spPr>
        </cx:plotSurface>
        <cx:series layoutId="clusteredColumn" uniqueId="{7DFE70AE-57A7-4D65-832D-DC5CA8BE4FCD}">
          <cx:dataId val="0"/>
          <cx:layoutPr>
            <cx:binning intervalClosed="r">
              <cx:binSize val="10"/>
            </cx:binning>
          </cx:layoutPr>
        </cx:series>
      </cx:plotAreaRegion>
      <cx:axis id="0">
        <cx:catScaling gapWidth="0"/>
        <cx:tickLabels/>
        <cx:numFmt formatCode="#,##0" sourceLinked="0"/>
      </cx:axis>
      <cx:axis id="1">
        <cx:valScaling/>
        <cx:majorGridlines/>
        <cx:tickLabels/>
      </cx:axis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_xlchart.v1.2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en-US"/>
              <a:t>As computed: 0 to 180 degrees</a:t>
            </a:r>
          </a:p>
        </cx:rich>
      </cx:tx>
    </cx:title>
    <cx:plotArea>
      <cx:plotAreaRegion>
        <cx:plotSurface>
          <cx:spPr>
            <a:ln>
              <a:solidFill>
                <a:sysClr val="windowText" lastClr="000000"/>
              </a:solidFill>
            </a:ln>
          </cx:spPr>
        </cx:plotSurface>
        <cx:series layoutId="clusteredColumn" uniqueId="{7DFE70AE-57A7-4D65-832D-DC5CA8BE4FCD}">
          <cx:dataLabels pos="outEnd">
            <cx:visibility seriesName="0" categoryName="0" value="1"/>
          </cx:dataLabels>
          <cx:dataId val="0"/>
          <cx:layoutPr>
            <cx:binning intervalClosed="r">
              <cx:binSize val="10"/>
            </cx:binning>
          </cx:layoutPr>
        </cx:series>
      </cx:plotAreaRegion>
      <cx:axis id="0">
        <cx:catScaling gapWidth="0"/>
        <cx:majorTickMarks type="out"/>
        <cx:tickLabels/>
        <cx:numFmt formatCode="#,##0" sourceLinked="0"/>
      </cx:axis>
      <cx:axis id="1" hidden="1">
        <cx:valScaling/>
        <cx:majorTickMarks type="out"/>
        <cx:tickLabels/>
      </cx:axis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en-US"/>
              <a:t>Shifted to: -90 to 90 degrees</a:t>
            </a:r>
          </a:p>
        </cx:rich>
      </cx:tx>
    </cx:title>
    <cx:plotArea>
      <cx:plotAreaRegion>
        <cx:plotSurface>
          <cx:spPr>
            <a:ln>
              <a:solidFill>
                <a:sysClr val="windowText" lastClr="000000"/>
              </a:solidFill>
            </a:ln>
          </cx:spPr>
        </cx:plotSurface>
        <cx:series layoutId="clusteredColumn" uniqueId="{7DFE70AE-57A7-4D65-832D-DC5CA8BE4FCD}">
          <cx:tx>
            <cx:txData>
              <cx:v>Shifted</cx:v>
            </cx:txData>
          </cx:tx>
          <cx:dataLabels pos="outEnd">
            <cx:visibility seriesName="0" categoryName="0" value="1"/>
          </cx:dataLabels>
          <cx:dataId val="0"/>
          <cx:layoutPr>
            <cx:binning intervalClosed="r">
              <cx:binSize val="10"/>
            </cx:binning>
          </cx:layoutPr>
        </cx:series>
      </cx:plotAreaRegion>
      <cx:axis id="0">
        <cx:catScaling gapWidth="0"/>
        <cx:majorTickMarks type="out"/>
        <cx:tickLabels/>
        <cx:numFmt formatCode="#,##0" sourceLinked="0"/>
      </cx:axis>
      <cx:axis id="1" hidden="1">
        <cx:valScaling/>
        <cx:majorTickMarks type="out"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14/relationships/chartEx" Target="../charts/chartEx2.xml"/><Relationship Id="rId2" Type="http://schemas.microsoft.com/office/2014/relationships/chartEx" Target="../charts/chartEx1.xml"/><Relationship Id="rId1" Type="http://schemas.openxmlformats.org/officeDocument/2006/relationships/chart" Target="../charts/chart1.xml"/><Relationship Id="rId6" Type="http://schemas.openxmlformats.org/officeDocument/2006/relationships/chart" Target="../charts/chart2.xml"/><Relationship Id="rId5" Type="http://schemas.microsoft.com/office/2014/relationships/chartEx" Target="../charts/chartEx4.xml"/><Relationship Id="rId4" Type="http://schemas.microsoft.com/office/2014/relationships/chartEx" Target="../charts/chartEx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219075</xdr:colOff>
      <xdr:row>0</xdr:row>
      <xdr:rowOff>104775</xdr:rowOff>
    </xdr:from>
    <xdr:to>
      <xdr:col>16</xdr:col>
      <xdr:colOff>523875</xdr:colOff>
      <xdr:row>14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180975</xdr:colOff>
      <xdr:row>16</xdr:row>
      <xdr:rowOff>66675</xdr:rowOff>
    </xdr:from>
    <xdr:to>
      <xdr:col>16</xdr:col>
      <xdr:colOff>485775</xdr:colOff>
      <xdr:row>30</xdr:row>
      <xdr:rowOff>142875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16</xdr:col>
      <xdr:colOff>771525</xdr:colOff>
      <xdr:row>16</xdr:row>
      <xdr:rowOff>66675</xdr:rowOff>
    </xdr:from>
    <xdr:to>
      <xdr:col>23</xdr:col>
      <xdr:colOff>361950</xdr:colOff>
      <xdr:row>30</xdr:row>
      <xdr:rowOff>142875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25</xdr:col>
      <xdr:colOff>57150</xdr:colOff>
      <xdr:row>0</xdr:row>
      <xdr:rowOff>76200</xdr:rowOff>
    </xdr:from>
    <xdr:to>
      <xdr:col>32</xdr:col>
      <xdr:colOff>171450</xdr:colOff>
      <xdr:row>14</xdr:row>
      <xdr:rowOff>152400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25</xdr:col>
      <xdr:colOff>47625</xdr:colOff>
      <xdr:row>15</xdr:row>
      <xdr:rowOff>123825</xdr:rowOff>
    </xdr:from>
    <xdr:to>
      <xdr:col>32</xdr:col>
      <xdr:colOff>352425</xdr:colOff>
      <xdr:row>30</xdr:row>
      <xdr:rowOff>9525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Chart 5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30</xdr:col>
      <xdr:colOff>9525</xdr:colOff>
      <xdr:row>33</xdr:row>
      <xdr:rowOff>152400</xdr:rowOff>
    </xdr:from>
    <xdr:to>
      <xdr:col>37</xdr:col>
      <xdr:colOff>314325</xdr:colOff>
      <xdr:row>48</xdr:row>
      <xdr:rowOff>38100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ndra Rugonyi" refreshedDate="44062.660942361108" createdVersion="6" refreshedVersion="6" minRefreshableVersion="3" recordCount="89">
  <cacheSource type="worksheet">
    <worksheetSource ref="I15:I104" sheet="TOF A data_xz View"/>
  </cacheSource>
  <cacheFields count="1">
    <cacheField name="62.41866703" numFmtId="0">
      <sharedItems containsSemiMixedTypes="0" containsString="0" containsNumber="1" minValue="-85.736466826626099" maxValue="77.229309587024105" count="89">
        <n v="0.54917634561900286"/>
        <n v="7.7093048242539908"/>
        <n v="69.9337045201965"/>
        <n v="61.991192059965798"/>
        <n v="-5.4601608211970074"/>
        <n v="-84.203777058541107"/>
        <n v="-85.736466826626099"/>
        <n v="-1.0012775586380087"/>
        <n v="20.271647983034995"/>
        <n v="9.5029994272119893"/>
        <n v="5.1281974383049942"/>
        <n v="1.7730624853419954"/>
        <n v="2.1028480917279921"/>
        <n v="64.453148936686901"/>
        <n v="9.1050909421994675E-2"/>
        <n v="-16.71172771258199"/>
        <n v="-0.92636982999900397"/>
        <n v="5.14462352356"/>
        <n v="0.74580640867600323"/>
        <n v="28.031037783489012"/>
        <n v="16.484872656656989"/>
        <n v="-2.0248924745160082"/>
        <n v="2.5855116692029867"/>
        <n v="17.095855494661009"/>
        <n v="14.926244302952995"/>
        <n v="2.9068726587589993"/>
        <n v="8.6130273423019901"/>
        <n v="15.668768882060988"/>
        <n v="22.989143420278992"/>
        <n v="25.418059127773006"/>
        <n v="20.786252546925994"/>
        <n v="7.2941569279959992"/>
        <n v="17.80309812351399"/>
        <n v="-9.2044391053008212E-2"/>
        <n v="23.439604110055996"/>
        <n v="7.5875346393989958"/>
        <n v="27.17795661677701"/>
        <n v="18.190024128239003"/>
        <n v="-9.9966307550890008"/>
        <n v="42.897364893336004"/>
        <n v="25.425761006373989"/>
        <n v="-5.5685569720083095E-3"/>
        <n v="23.226165660951011"/>
        <n v="6.8234690641390046"/>
        <n v="21.733699792604"/>
        <n v="23.035122507653"/>
        <n v="14.944428270848988"/>
        <n v="7.9752444690450091"/>
        <n v="-1.2529056128680054"/>
        <n v="-6.4363623126209859"/>
        <n v="-0.64434368091400529"/>
        <n v="37.850086682774986"/>
        <n v="35.430038579107986"/>
        <n v="-7.4937865041760006"/>
        <n v="13.865106020702996"/>
        <n v="-3.1141171383239907"/>
        <n v="-0.27239922194701194"/>
        <n v="20.028971923809991"/>
        <n v="7.4070891883199863"/>
        <n v="10.511571443084989"/>
        <n v="40.142050026336989"/>
        <n v="27.273498948192014"/>
        <n v="28.264367158388012"/>
        <n v="10.492444229373007"/>
        <n v="-3.2239743122900109"/>
        <n v="20.252361090394999"/>
        <n v="34.540624339011003"/>
        <n v="26.508472104237001"/>
        <n v="11.501417998774997"/>
        <n v="1.5426467272610012"/>
        <n v="33.262901112007995"/>
        <n v="25.687692675353986"/>
        <n v="16.674475791869014"/>
        <n v="77.229309587024105"/>
        <n v="23.415676162864003"/>
        <n v="21.070040311847009"/>
        <n v="18.328951789525007"/>
        <n v="12.873367523799004"/>
        <n v="21.154205432465005"/>
        <n v="24.222356741277991"/>
        <n v="6.7938690320260093"/>
        <n v="7.9493721340469961"/>
        <n v="18.040162654536005"/>
        <n v="17.892584855420012"/>
        <n v="22.385356978157006"/>
        <n v="27.214567685873988"/>
        <n v="13.499098138482992"/>
        <n v="37.253386176269998"/>
        <n v="18.534863653342001"/>
      </sharedItems>
      <fieldGroup base="0">
        <rangePr autoStart="0" autoEnd="0" startNum="-90" endNum="90" groupInterval="10"/>
        <groupItems count="20">
          <s v="&lt;-90"/>
          <s v="-90--80"/>
          <s v="-80--70"/>
          <s v="-70--60"/>
          <s v="-60--50"/>
          <s v="-50--40"/>
          <s v="-40--30"/>
          <s v="-30--20"/>
          <s v="-20--10"/>
          <s v="-10-0"/>
          <s v="0-10"/>
          <s v="10-20"/>
          <s v="20-30"/>
          <s v="30-40"/>
          <s v="40-50"/>
          <s v="50-60"/>
          <s v="60-70"/>
          <s v="70-80"/>
          <s v="80-90"/>
          <s v="&gt;90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9">
  <r>
    <x v="0"/>
  </r>
  <r>
    <x v="1"/>
  </r>
  <r>
    <x v="2"/>
  </r>
  <r>
    <x v="3"/>
  </r>
  <r>
    <x v="4"/>
  </r>
  <r>
    <x v="5"/>
  </r>
  <r>
    <x v="6"/>
  </r>
  <r>
    <x v="7"/>
  </r>
  <r>
    <x v="8"/>
  </r>
  <r>
    <x v="9"/>
  </r>
  <r>
    <x v="10"/>
  </r>
  <r>
    <x v="11"/>
  </r>
  <r>
    <x v="12"/>
  </r>
  <r>
    <x v="13"/>
  </r>
  <r>
    <x v="14"/>
  </r>
  <r>
    <x v="15"/>
  </r>
  <r>
    <x v="16"/>
  </r>
  <r>
    <x v="17"/>
  </r>
  <r>
    <x v="18"/>
  </r>
  <r>
    <x v="19"/>
  </r>
  <r>
    <x v="20"/>
  </r>
  <r>
    <x v="21"/>
  </r>
  <r>
    <x v="22"/>
  </r>
  <r>
    <x v="23"/>
  </r>
  <r>
    <x v="24"/>
  </r>
  <r>
    <x v="25"/>
  </r>
  <r>
    <x v="26"/>
  </r>
  <r>
    <x v="27"/>
  </r>
  <r>
    <x v="28"/>
  </r>
  <r>
    <x v="29"/>
  </r>
  <r>
    <x v="30"/>
  </r>
  <r>
    <x v="31"/>
  </r>
  <r>
    <x v="32"/>
  </r>
  <r>
    <x v="33"/>
  </r>
  <r>
    <x v="34"/>
  </r>
  <r>
    <x v="35"/>
  </r>
  <r>
    <x v="36"/>
  </r>
  <r>
    <x v="37"/>
  </r>
  <r>
    <x v="38"/>
  </r>
  <r>
    <x v="39"/>
  </r>
  <r>
    <x v="40"/>
  </r>
  <r>
    <x v="41"/>
  </r>
  <r>
    <x v="42"/>
  </r>
  <r>
    <x v="43"/>
  </r>
  <r>
    <x v="44"/>
  </r>
  <r>
    <x v="45"/>
  </r>
  <r>
    <x v="46"/>
  </r>
  <r>
    <x v="47"/>
  </r>
  <r>
    <x v="48"/>
  </r>
  <r>
    <x v="49"/>
  </r>
  <r>
    <x v="50"/>
  </r>
  <r>
    <x v="51"/>
  </r>
  <r>
    <x v="52"/>
  </r>
  <r>
    <x v="53"/>
  </r>
  <r>
    <x v="54"/>
  </r>
  <r>
    <x v="55"/>
  </r>
  <r>
    <x v="56"/>
  </r>
  <r>
    <x v="57"/>
  </r>
  <r>
    <x v="58"/>
  </r>
  <r>
    <x v="59"/>
  </r>
  <r>
    <x v="60"/>
  </r>
  <r>
    <x v="61"/>
  </r>
  <r>
    <x v="62"/>
  </r>
  <r>
    <x v="63"/>
  </r>
  <r>
    <x v="64"/>
  </r>
  <r>
    <x v="65"/>
  </r>
  <r>
    <x v="66"/>
  </r>
  <r>
    <x v="67"/>
  </r>
  <r>
    <x v="68"/>
  </r>
  <r>
    <x v="69"/>
  </r>
  <r>
    <x v="70"/>
  </r>
  <r>
    <x v="71"/>
  </r>
  <r>
    <x v="72"/>
  </r>
  <r>
    <x v="73"/>
  </r>
  <r>
    <x v="74"/>
  </r>
  <r>
    <x v="75"/>
  </r>
  <r>
    <x v="76"/>
  </r>
  <r>
    <x v="77"/>
  </r>
  <r>
    <x v="78"/>
  </r>
  <r>
    <x v="79"/>
  </r>
  <r>
    <x v="80"/>
  </r>
  <r>
    <x v="81"/>
  </r>
  <r>
    <x v="82"/>
  </r>
  <r>
    <x v="83"/>
  </r>
  <r>
    <x v="84"/>
  </r>
  <r>
    <x v="85"/>
  </r>
  <r>
    <x v="86"/>
  </r>
  <r>
    <x v="87"/>
  </r>
  <r>
    <x v="8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P36:Q47" firstHeaderRow="1" firstDataRow="1" firstDataCol="1"/>
  <pivotFields count="1">
    <pivotField axis="axisRow" dataField="1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</pivotFields>
  <rowFields count="1">
    <field x="0"/>
  </rowFields>
  <rowItems count="11">
    <i>
      <x v="1"/>
    </i>
    <i>
      <x v="8"/>
    </i>
    <i>
      <x v="9"/>
    </i>
    <i>
      <x v="10"/>
    </i>
    <i>
      <x v="11"/>
    </i>
    <i>
      <x v="12"/>
    </i>
    <i>
      <x v="13"/>
    </i>
    <i>
      <x v="14"/>
    </i>
    <i>
      <x v="16"/>
    </i>
    <i>
      <x v="17"/>
    </i>
    <i t="grand">
      <x/>
    </i>
  </rowItems>
  <colItems count="1">
    <i/>
  </colItems>
  <dataFields count="1">
    <dataField name="Count of 62.41866703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2"/>
  <sheetViews>
    <sheetView tabSelected="1" topLeftCell="U28" workbookViewId="0">
      <selection activeCell="AP38" sqref="AP38"/>
    </sheetView>
  </sheetViews>
  <sheetFormatPr defaultRowHeight="15" x14ac:dyDescent="0.25"/>
  <cols>
    <col min="2" max="2" width="15.28515625" customWidth="1"/>
    <col min="3" max="3" width="15.7109375" customWidth="1"/>
    <col min="4" max="4" width="15" customWidth="1"/>
    <col min="5" max="5" width="31.5703125" customWidth="1"/>
    <col min="7" max="7" width="16.5703125" customWidth="1"/>
    <col min="8" max="8" width="18.5703125" customWidth="1"/>
    <col min="9" max="9" width="13.85546875" customWidth="1"/>
    <col min="16" max="16" width="13.140625" bestFit="1" customWidth="1"/>
    <col min="17" max="17" width="19.85546875" bestFit="1" customWidth="1"/>
    <col min="28" max="28" width="12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G1" t="s">
        <v>32</v>
      </c>
      <c r="H1" t="s">
        <v>33</v>
      </c>
    </row>
    <row r="2" spans="1:9" x14ac:dyDescent="0.25">
      <c r="A2">
        <v>1</v>
      </c>
      <c r="B2">
        <v>1</v>
      </c>
      <c r="C2">
        <v>40</v>
      </c>
      <c r="D2">
        <v>1.6E-2</v>
      </c>
      <c r="E2">
        <v>0.70756597601872595</v>
      </c>
      <c r="G2">
        <v>90</v>
      </c>
      <c r="H2">
        <f>IF(G2&gt;0,G2,G2+180)</f>
        <v>90</v>
      </c>
    </row>
    <row r="3" spans="1:9" x14ac:dyDescent="0.25">
      <c r="A3">
        <v>2</v>
      </c>
      <c r="B3">
        <v>2</v>
      </c>
      <c r="C3">
        <v>50</v>
      </c>
      <c r="D3">
        <v>0.02</v>
      </c>
      <c r="E3">
        <v>0.86488376441691595</v>
      </c>
      <c r="G3">
        <v>90</v>
      </c>
      <c r="H3">
        <f t="shared" ref="H3:H66" si="0">IF(G3&gt;0,G3,G3+180)</f>
        <v>90</v>
      </c>
    </row>
    <row r="4" spans="1:9" x14ac:dyDescent="0.25">
      <c r="A4">
        <v>3</v>
      </c>
      <c r="B4">
        <v>3</v>
      </c>
      <c r="C4">
        <v>76</v>
      </c>
      <c r="D4">
        <v>3.04E-2</v>
      </c>
      <c r="E4">
        <v>1.10064317449278</v>
      </c>
      <c r="G4">
        <v>87.318665017838299</v>
      </c>
      <c r="H4">
        <f t="shared" si="0"/>
        <v>87.318665017838299</v>
      </c>
    </row>
    <row r="5" spans="1:9" x14ac:dyDescent="0.25">
      <c r="A5">
        <v>4</v>
      </c>
      <c r="B5">
        <v>4</v>
      </c>
      <c r="C5">
        <v>88</v>
      </c>
      <c r="D5">
        <v>3.5200000000000002E-2</v>
      </c>
      <c r="E5">
        <v>1.30782447541239</v>
      </c>
      <c r="G5">
        <v>90</v>
      </c>
      <c r="H5">
        <f t="shared" si="0"/>
        <v>90</v>
      </c>
    </row>
    <row r="6" spans="1:9" x14ac:dyDescent="0.25">
      <c r="A6">
        <v>5</v>
      </c>
      <c r="B6">
        <v>5</v>
      </c>
      <c r="C6">
        <v>92</v>
      </c>
      <c r="D6">
        <v>3.6799999999999999E-2</v>
      </c>
      <c r="E6">
        <v>1.13576446944995</v>
      </c>
      <c r="G6">
        <v>77.783204534031896</v>
      </c>
      <c r="H6">
        <f t="shared" si="0"/>
        <v>77.783204534031896</v>
      </c>
    </row>
    <row r="7" spans="1:9" x14ac:dyDescent="0.25">
      <c r="A7">
        <v>6</v>
      </c>
      <c r="B7">
        <v>6</v>
      </c>
      <c r="C7">
        <v>98</v>
      </c>
      <c r="D7">
        <v>3.9199999999999999E-2</v>
      </c>
      <c r="E7">
        <v>1.12201836029369</v>
      </c>
      <c r="G7">
        <v>94.206739462718502</v>
      </c>
      <c r="H7">
        <f t="shared" si="0"/>
        <v>94.206739462718502</v>
      </c>
    </row>
    <row r="8" spans="1:9" x14ac:dyDescent="0.25">
      <c r="A8">
        <v>7</v>
      </c>
      <c r="B8">
        <v>7</v>
      </c>
      <c r="C8">
        <v>100</v>
      </c>
      <c r="D8">
        <v>0.04</v>
      </c>
      <c r="E8">
        <v>1.54157635800967</v>
      </c>
      <c r="G8">
        <v>61.7307475750343</v>
      </c>
      <c r="H8">
        <f t="shared" si="0"/>
        <v>61.7307475750343</v>
      </c>
    </row>
    <row r="9" spans="1:9" x14ac:dyDescent="0.25">
      <c r="A9">
        <v>8</v>
      </c>
      <c r="B9">
        <v>8</v>
      </c>
      <c r="C9">
        <v>122</v>
      </c>
      <c r="D9">
        <v>4.8800000000000003E-2</v>
      </c>
      <c r="E9">
        <v>1.78274424060696</v>
      </c>
      <c r="G9">
        <v>90</v>
      </c>
      <c r="H9">
        <f t="shared" si="0"/>
        <v>90</v>
      </c>
    </row>
    <row r="10" spans="1:9" x14ac:dyDescent="0.25">
      <c r="A10">
        <v>9</v>
      </c>
      <c r="B10">
        <v>9</v>
      </c>
      <c r="C10">
        <v>148</v>
      </c>
      <c r="D10">
        <v>5.9200000000000003E-2</v>
      </c>
      <c r="E10">
        <v>1.6571840380096701</v>
      </c>
      <c r="G10">
        <v>81.3998733243223</v>
      </c>
      <c r="H10">
        <f t="shared" si="0"/>
        <v>81.3998733243223</v>
      </c>
    </row>
    <row r="11" spans="1:9" x14ac:dyDescent="0.25">
      <c r="A11">
        <v>10</v>
      </c>
      <c r="B11">
        <v>10</v>
      </c>
      <c r="C11">
        <v>150</v>
      </c>
      <c r="D11">
        <v>0.06</v>
      </c>
      <c r="E11">
        <v>1.9184653748060501</v>
      </c>
      <c r="G11">
        <v>103.168672280561</v>
      </c>
      <c r="H11">
        <f t="shared" si="0"/>
        <v>103.168672280561</v>
      </c>
    </row>
    <row r="12" spans="1:9" x14ac:dyDescent="0.25">
      <c r="A12">
        <v>11</v>
      </c>
      <c r="B12">
        <v>11</v>
      </c>
      <c r="C12">
        <v>152</v>
      </c>
      <c r="D12">
        <v>6.08E-2</v>
      </c>
      <c r="E12">
        <v>2.1797467116024198</v>
      </c>
      <c r="G12">
        <v>-175.14763238514101</v>
      </c>
      <c r="H12">
        <f t="shared" si="0"/>
        <v>4.8523676148589914</v>
      </c>
    </row>
    <row r="13" spans="1:9" x14ac:dyDescent="0.25">
      <c r="A13">
        <v>12</v>
      </c>
      <c r="B13">
        <v>12</v>
      </c>
      <c r="C13">
        <v>172</v>
      </c>
      <c r="D13">
        <v>6.88E-2</v>
      </c>
      <c r="E13">
        <v>1.8165093538864501</v>
      </c>
      <c r="G13">
        <v>93.783369485284098</v>
      </c>
      <c r="H13">
        <f t="shared" si="0"/>
        <v>93.783369485284098</v>
      </c>
    </row>
    <row r="14" spans="1:9" x14ac:dyDescent="0.25">
      <c r="A14">
        <v>13</v>
      </c>
      <c r="B14">
        <v>13</v>
      </c>
      <c r="C14">
        <v>172</v>
      </c>
      <c r="D14">
        <v>6.88E-2</v>
      </c>
      <c r="E14">
        <v>1.87802538976322</v>
      </c>
      <c r="G14">
        <v>90</v>
      </c>
      <c r="H14">
        <f t="shared" si="0"/>
        <v>90</v>
      </c>
      <c r="I14" s="1" t="s">
        <v>7</v>
      </c>
    </row>
    <row r="15" spans="1:9" x14ac:dyDescent="0.25">
      <c r="A15">
        <v>14</v>
      </c>
      <c r="B15">
        <v>14</v>
      </c>
      <c r="C15">
        <v>232</v>
      </c>
      <c r="D15">
        <v>9.2799999999999994E-2</v>
      </c>
      <c r="E15">
        <v>2.4955579616782799</v>
      </c>
      <c r="G15">
        <v>62.418667033196002</v>
      </c>
      <c r="H15">
        <f t="shared" si="0"/>
        <v>62.418667033196002</v>
      </c>
      <c r="I15">
        <f>IF(H15&gt;90,H15-180, H15)</f>
        <v>62.418667033196002</v>
      </c>
    </row>
    <row r="16" spans="1:9" x14ac:dyDescent="0.25">
      <c r="A16">
        <v>15</v>
      </c>
      <c r="B16">
        <v>15</v>
      </c>
      <c r="C16">
        <v>266</v>
      </c>
      <c r="D16">
        <v>0.10639999999999999</v>
      </c>
      <c r="E16">
        <v>3.7633069955842999</v>
      </c>
      <c r="G16">
        <v>-179.450823654381</v>
      </c>
      <c r="H16">
        <f t="shared" si="0"/>
        <v>0.54917634561900286</v>
      </c>
      <c r="I16">
        <f t="shared" ref="I16:I79" si="1">IF(H16&gt;90,H16-180, H16)</f>
        <v>0.54917634561900286</v>
      </c>
    </row>
    <row r="17" spans="1:9" x14ac:dyDescent="0.25">
      <c r="A17">
        <v>16</v>
      </c>
      <c r="B17">
        <v>16</v>
      </c>
      <c r="C17">
        <v>270</v>
      </c>
      <c r="D17">
        <v>0.108</v>
      </c>
      <c r="E17">
        <v>3.3347637395459899</v>
      </c>
      <c r="G17">
        <v>-172.29069517574601</v>
      </c>
      <c r="H17">
        <f t="shared" si="0"/>
        <v>7.7093048242539908</v>
      </c>
      <c r="I17">
        <f t="shared" si="1"/>
        <v>7.7093048242539908</v>
      </c>
    </row>
    <row r="18" spans="1:9" x14ac:dyDescent="0.25">
      <c r="A18">
        <v>17</v>
      </c>
      <c r="B18">
        <v>17</v>
      </c>
      <c r="C18">
        <v>300</v>
      </c>
      <c r="D18">
        <v>0.12</v>
      </c>
      <c r="E18">
        <v>2.7758994300764601</v>
      </c>
      <c r="G18">
        <v>69.9337045201965</v>
      </c>
      <c r="H18">
        <f t="shared" si="0"/>
        <v>69.9337045201965</v>
      </c>
      <c r="I18">
        <f t="shared" si="1"/>
        <v>69.9337045201965</v>
      </c>
    </row>
    <row r="19" spans="1:9" x14ac:dyDescent="0.25">
      <c r="A19">
        <v>18</v>
      </c>
      <c r="B19">
        <v>18</v>
      </c>
      <c r="C19">
        <v>328</v>
      </c>
      <c r="D19">
        <v>0.13120000000000001</v>
      </c>
      <c r="E19">
        <v>2.7751536341996901</v>
      </c>
      <c r="G19">
        <v>61.991192059965798</v>
      </c>
      <c r="H19">
        <f t="shared" si="0"/>
        <v>61.991192059965798</v>
      </c>
      <c r="I19">
        <f t="shared" si="1"/>
        <v>61.991192059965798</v>
      </c>
    </row>
    <row r="20" spans="1:9" x14ac:dyDescent="0.25">
      <c r="A20">
        <v>19</v>
      </c>
      <c r="B20">
        <v>19</v>
      </c>
      <c r="C20">
        <v>349</v>
      </c>
      <c r="D20">
        <v>0.1396</v>
      </c>
      <c r="E20">
        <v>3.7549688871861</v>
      </c>
      <c r="G20">
        <v>174.53983917880299</v>
      </c>
      <c r="H20">
        <f t="shared" si="0"/>
        <v>174.53983917880299</v>
      </c>
      <c r="I20">
        <f t="shared" si="1"/>
        <v>-5.4601608211970074</v>
      </c>
    </row>
    <row r="21" spans="1:9" x14ac:dyDescent="0.25">
      <c r="A21">
        <v>20</v>
      </c>
      <c r="B21">
        <v>20</v>
      </c>
      <c r="C21">
        <v>349</v>
      </c>
      <c r="D21">
        <v>0.1396</v>
      </c>
      <c r="E21">
        <v>3.05052537099606</v>
      </c>
      <c r="G21">
        <v>95.796222941458893</v>
      </c>
      <c r="H21">
        <f t="shared" si="0"/>
        <v>95.796222941458893</v>
      </c>
      <c r="I21">
        <f t="shared" si="1"/>
        <v>-84.203777058541107</v>
      </c>
    </row>
    <row r="22" spans="1:9" x14ac:dyDescent="0.25">
      <c r="A22">
        <v>21</v>
      </c>
      <c r="B22">
        <v>21</v>
      </c>
      <c r="C22">
        <v>358</v>
      </c>
      <c r="D22">
        <v>0.14319999999999999</v>
      </c>
      <c r="E22">
        <v>2.67407042747918</v>
      </c>
      <c r="G22">
        <v>94.263533173373901</v>
      </c>
      <c r="H22">
        <f t="shared" si="0"/>
        <v>94.263533173373901</v>
      </c>
      <c r="I22">
        <f t="shared" si="1"/>
        <v>-85.736466826626099</v>
      </c>
    </row>
    <row r="23" spans="1:9" x14ac:dyDescent="0.25">
      <c r="A23">
        <v>22</v>
      </c>
      <c r="B23">
        <v>22</v>
      </c>
      <c r="C23">
        <v>447</v>
      </c>
      <c r="D23">
        <v>0.17879999999999999</v>
      </c>
      <c r="E23">
        <v>5.1767617827698098</v>
      </c>
      <c r="G23">
        <v>178.99872244136199</v>
      </c>
      <c r="H23">
        <f t="shared" si="0"/>
        <v>178.99872244136199</v>
      </c>
      <c r="I23">
        <f t="shared" si="1"/>
        <v>-1.0012775586380087</v>
      </c>
    </row>
    <row r="24" spans="1:9" x14ac:dyDescent="0.25">
      <c r="A24">
        <v>23</v>
      </c>
      <c r="B24">
        <v>23</v>
      </c>
      <c r="C24">
        <v>449</v>
      </c>
      <c r="D24">
        <v>0.17960000000000001</v>
      </c>
      <c r="E24">
        <v>4.9584522859734204</v>
      </c>
      <c r="G24">
        <v>-159.728352016965</v>
      </c>
      <c r="H24">
        <f t="shared" si="0"/>
        <v>20.271647983034995</v>
      </c>
      <c r="I24">
        <f t="shared" si="1"/>
        <v>20.271647983034995</v>
      </c>
    </row>
    <row r="25" spans="1:9" x14ac:dyDescent="0.25">
      <c r="A25">
        <v>24</v>
      </c>
      <c r="B25">
        <v>24</v>
      </c>
      <c r="C25">
        <v>491</v>
      </c>
      <c r="D25">
        <v>0.19639999999999999</v>
      </c>
      <c r="E25">
        <v>5.05111552185019</v>
      </c>
      <c r="G25">
        <v>-170.49700057278801</v>
      </c>
      <c r="H25">
        <f t="shared" si="0"/>
        <v>9.5029994272119893</v>
      </c>
      <c r="I25">
        <f t="shared" si="1"/>
        <v>9.5029994272119893</v>
      </c>
    </row>
    <row r="26" spans="1:9" x14ac:dyDescent="0.25">
      <c r="A26">
        <v>25</v>
      </c>
      <c r="B26">
        <v>25</v>
      </c>
      <c r="C26">
        <v>580</v>
      </c>
      <c r="D26">
        <v>0.23200000000000001</v>
      </c>
      <c r="E26">
        <v>6.0299635105616396</v>
      </c>
      <c r="G26">
        <v>-174.87180256169501</v>
      </c>
      <c r="H26">
        <f t="shared" si="0"/>
        <v>5.1281974383049942</v>
      </c>
      <c r="I26">
        <f t="shared" si="1"/>
        <v>5.1281974383049942</v>
      </c>
    </row>
    <row r="27" spans="1:9" x14ac:dyDescent="0.25">
      <c r="A27">
        <v>26</v>
      </c>
      <c r="B27">
        <v>26</v>
      </c>
      <c r="C27">
        <v>640</v>
      </c>
      <c r="D27">
        <v>0.25600000000000001</v>
      </c>
      <c r="E27">
        <v>5.4049614485706803</v>
      </c>
      <c r="G27">
        <v>-178.226937514658</v>
      </c>
      <c r="H27">
        <f t="shared" si="0"/>
        <v>1.7730624853419954</v>
      </c>
      <c r="I27">
        <f t="shared" si="1"/>
        <v>1.7730624853419954</v>
      </c>
    </row>
    <row r="28" spans="1:9" x14ac:dyDescent="0.25">
      <c r="A28">
        <v>27</v>
      </c>
      <c r="B28">
        <v>27</v>
      </c>
      <c r="C28">
        <v>641</v>
      </c>
      <c r="D28">
        <v>0.25640000000000002</v>
      </c>
      <c r="E28">
        <v>6.18509745895983</v>
      </c>
      <c r="G28">
        <v>-177.89715190827201</v>
      </c>
      <c r="H28">
        <f t="shared" si="0"/>
        <v>2.1028480917279921</v>
      </c>
      <c r="I28">
        <f t="shared" si="1"/>
        <v>2.1028480917279921</v>
      </c>
    </row>
    <row r="29" spans="1:9" x14ac:dyDescent="0.25">
      <c r="A29">
        <v>28</v>
      </c>
      <c r="B29">
        <v>28</v>
      </c>
      <c r="C29">
        <v>707</v>
      </c>
      <c r="D29">
        <v>0.2828</v>
      </c>
      <c r="E29">
        <v>4.4551624064181903</v>
      </c>
      <c r="G29">
        <v>64.453148936686901</v>
      </c>
      <c r="H29">
        <f t="shared" si="0"/>
        <v>64.453148936686901</v>
      </c>
      <c r="I29">
        <f t="shared" si="1"/>
        <v>64.453148936686901</v>
      </c>
    </row>
    <row r="30" spans="1:9" x14ac:dyDescent="0.25">
      <c r="A30">
        <v>29</v>
      </c>
      <c r="B30">
        <v>29</v>
      </c>
      <c r="C30">
        <v>880</v>
      </c>
      <c r="D30">
        <v>0.35199999999999998</v>
      </c>
      <c r="E30">
        <v>11.084246193502601</v>
      </c>
      <c r="G30">
        <v>-179.90894909057801</v>
      </c>
      <c r="H30">
        <f t="shared" si="0"/>
        <v>9.1050909421994675E-2</v>
      </c>
      <c r="I30">
        <f t="shared" si="1"/>
        <v>9.1050909421994675E-2</v>
      </c>
    </row>
    <row r="31" spans="1:9" x14ac:dyDescent="0.25">
      <c r="A31">
        <v>30</v>
      </c>
      <c r="B31">
        <v>30</v>
      </c>
      <c r="C31">
        <v>881</v>
      </c>
      <c r="D31">
        <v>0.35239999999999999</v>
      </c>
      <c r="E31">
        <v>6.1315990029214804</v>
      </c>
      <c r="G31">
        <v>163.28827228741801</v>
      </c>
      <c r="H31">
        <f t="shared" si="0"/>
        <v>163.28827228741801</v>
      </c>
      <c r="I31">
        <f t="shared" si="1"/>
        <v>-16.71172771258199</v>
      </c>
    </row>
    <row r="32" spans="1:9" x14ac:dyDescent="0.25">
      <c r="A32">
        <v>31</v>
      </c>
      <c r="B32">
        <v>31</v>
      </c>
      <c r="C32">
        <v>904</v>
      </c>
      <c r="D32">
        <v>0.36159999999999998</v>
      </c>
      <c r="E32">
        <v>9.0783704501271298</v>
      </c>
      <c r="G32">
        <v>179.073630170001</v>
      </c>
      <c r="H32">
        <f t="shared" si="0"/>
        <v>179.073630170001</v>
      </c>
      <c r="I32">
        <f t="shared" si="1"/>
        <v>-0.92636982999900397</v>
      </c>
    </row>
    <row r="33" spans="1:29" x14ac:dyDescent="0.25">
      <c r="A33">
        <v>32</v>
      </c>
      <c r="B33">
        <v>32</v>
      </c>
      <c r="C33">
        <v>913</v>
      </c>
      <c r="D33">
        <v>0.36520000000000002</v>
      </c>
      <c r="E33">
        <v>7.6176575336238601</v>
      </c>
      <c r="G33">
        <v>-174.85537647644</v>
      </c>
      <c r="H33">
        <f t="shared" si="0"/>
        <v>5.14462352356</v>
      </c>
      <c r="I33">
        <f t="shared" si="1"/>
        <v>5.14462352356</v>
      </c>
      <c r="V33" t="s">
        <v>6</v>
      </c>
      <c r="W33">
        <f>MEDIAN(H15:H104)</f>
        <v>22.059528385380503</v>
      </c>
      <c r="AA33" s="1" t="s">
        <v>5</v>
      </c>
      <c r="AC33">
        <f>AVERAGE(I23:I104)</f>
        <v>15.465478611389399</v>
      </c>
    </row>
    <row r="34" spans="1:29" x14ac:dyDescent="0.25">
      <c r="A34">
        <v>33</v>
      </c>
      <c r="B34">
        <v>33</v>
      </c>
      <c r="C34">
        <v>923</v>
      </c>
      <c r="D34">
        <v>0.36919999999999997</v>
      </c>
      <c r="E34">
        <v>9.8769152463171501</v>
      </c>
      <c r="G34">
        <v>-179.254193591324</v>
      </c>
      <c r="H34">
        <f t="shared" si="0"/>
        <v>0.74580640867600323</v>
      </c>
      <c r="I34">
        <f t="shared" si="1"/>
        <v>0.74580640867600323</v>
      </c>
      <c r="AA34" s="1" t="s">
        <v>8</v>
      </c>
      <c r="AC34">
        <f>STDEV(I23:I104)</f>
        <v>15.368001698105887</v>
      </c>
    </row>
    <row r="35" spans="1:29" x14ac:dyDescent="0.25">
      <c r="A35">
        <v>34</v>
      </c>
      <c r="B35">
        <v>34</v>
      </c>
      <c r="C35">
        <v>971</v>
      </c>
      <c r="D35">
        <v>0.38840000000000002</v>
      </c>
      <c r="E35">
        <v>7.5793888009506798</v>
      </c>
      <c r="G35">
        <v>-151.96896221651099</v>
      </c>
      <c r="H35">
        <f t="shared" si="0"/>
        <v>28.031037783489012</v>
      </c>
      <c r="I35">
        <f t="shared" si="1"/>
        <v>28.031037783489012</v>
      </c>
    </row>
    <row r="36" spans="1:29" x14ac:dyDescent="0.25">
      <c r="A36">
        <v>35</v>
      </c>
      <c r="B36">
        <v>35</v>
      </c>
      <c r="C36">
        <v>1036</v>
      </c>
      <c r="D36">
        <v>0.41439999999999999</v>
      </c>
      <c r="E36">
        <v>8.2836560046192904</v>
      </c>
      <c r="G36">
        <v>-163.51512734334301</v>
      </c>
      <c r="H36">
        <f t="shared" si="0"/>
        <v>16.484872656656989</v>
      </c>
      <c r="I36">
        <f t="shared" si="1"/>
        <v>16.484872656656989</v>
      </c>
      <c r="P36" s="2" t="s">
        <v>9</v>
      </c>
      <c r="Q36" t="s">
        <v>21</v>
      </c>
      <c r="T36" s="5" t="s">
        <v>22</v>
      </c>
      <c r="U36" s="5" t="s">
        <v>23</v>
      </c>
      <c r="V36" s="5" t="s">
        <v>23</v>
      </c>
      <c r="AA36" t="s">
        <v>24</v>
      </c>
      <c r="AB36" t="s">
        <v>25</v>
      </c>
    </row>
    <row r="37" spans="1:29" x14ac:dyDescent="0.25">
      <c r="A37">
        <v>36</v>
      </c>
      <c r="B37">
        <v>36</v>
      </c>
      <c r="C37">
        <v>1117</v>
      </c>
      <c r="D37">
        <v>0.44679999999999997</v>
      </c>
      <c r="E37">
        <v>7.81400935942471</v>
      </c>
      <c r="G37">
        <v>177.97510752548399</v>
      </c>
      <c r="H37">
        <f t="shared" si="0"/>
        <v>177.97510752548399</v>
      </c>
      <c r="I37">
        <f t="shared" si="1"/>
        <v>-2.0248924745160082</v>
      </c>
      <c r="P37" s="3" t="s">
        <v>11</v>
      </c>
      <c r="Q37" s="4">
        <v>2</v>
      </c>
      <c r="T37" s="3" t="s">
        <v>11</v>
      </c>
      <c r="U37" s="4">
        <v>2</v>
      </c>
      <c r="V37" s="4">
        <v>2</v>
      </c>
      <c r="AA37">
        <f>-90</f>
        <v>-90</v>
      </c>
      <c r="AB37">
        <f>_xlfn.NORM.DIST(AA37,$AC$33,$AC$34,FALSE)</f>
        <v>1.5398663796670167E-12</v>
      </c>
    </row>
    <row r="38" spans="1:29" x14ac:dyDescent="0.25">
      <c r="A38">
        <v>37</v>
      </c>
      <c r="B38">
        <v>37</v>
      </c>
      <c r="C38">
        <v>1243</v>
      </c>
      <c r="D38">
        <v>0.49719999999999998</v>
      </c>
      <c r="E38">
        <v>10.4040861629519</v>
      </c>
      <c r="G38">
        <v>-177.41448833079701</v>
      </c>
      <c r="H38">
        <f t="shared" si="0"/>
        <v>2.5855116692029867</v>
      </c>
      <c r="I38">
        <f t="shared" si="1"/>
        <v>2.5855116692029867</v>
      </c>
      <c r="P38" s="3" t="s">
        <v>12</v>
      </c>
      <c r="Q38" s="4">
        <v>1</v>
      </c>
      <c r="T38" s="6" t="s">
        <v>26</v>
      </c>
      <c r="U38" s="4"/>
      <c r="V38" s="4"/>
      <c r="AA38">
        <f>AA37+2</f>
        <v>-88</v>
      </c>
      <c r="AB38">
        <f t="shared" ref="AB38:AB101" si="2">_xlfn.NORM.DIST(AA38,$AC$33,$AC$34,FALSE)</f>
        <v>3.7297400599575039E-12</v>
      </c>
    </row>
    <row r="39" spans="1:29" x14ac:dyDescent="0.25">
      <c r="A39">
        <v>38</v>
      </c>
      <c r="B39">
        <v>38</v>
      </c>
      <c r="C39">
        <v>1243</v>
      </c>
      <c r="D39">
        <v>0.49719999999999998</v>
      </c>
      <c r="E39">
        <v>9.8346636127243396</v>
      </c>
      <c r="G39">
        <v>-162.90414450533899</v>
      </c>
      <c r="H39">
        <f t="shared" si="0"/>
        <v>17.095855494661009</v>
      </c>
      <c r="I39">
        <f t="shared" si="1"/>
        <v>17.095855494661009</v>
      </c>
      <c r="P39" s="3" t="s">
        <v>13</v>
      </c>
      <c r="Q39" s="4">
        <v>14</v>
      </c>
      <c r="T39" s="6" t="s">
        <v>27</v>
      </c>
      <c r="U39" s="4"/>
      <c r="V39" s="4"/>
      <c r="AA39">
        <f t="shared" ref="AA39:AA102" si="3">AA38+2</f>
        <v>-86</v>
      </c>
      <c r="AB39">
        <f t="shared" si="2"/>
        <v>8.8821609597821421E-12</v>
      </c>
    </row>
    <row r="40" spans="1:29" x14ac:dyDescent="0.25">
      <c r="A40">
        <v>39</v>
      </c>
      <c r="B40">
        <v>39</v>
      </c>
      <c r="C40">
        <v>1256</v>
      </c>
      <c r="D40">
        <v>0.50239999999999996</v>
      </c>
      <c r="E40">
        <v>11.348382282507099</v>
      </c>
      <c r="G40">
        <v>-165.07375569704701</v>
      </c>
      <c r="H40">
        <f t="shared" si="0"/>
        <v>14.926244302952995</v>
      </c>
      <c r="I40">
        <f t="shared" si="1"/>
        <v>14.926244302952995</v>
      </c>
      <c r="P40" s="3" t="s">
        <v>14</v>
      </c>
      <c r="Q40" s="4">
        <v>20</v>
      </c>
      <c r="T40" s="6" t="s">
        <v>28</v>
      </c>
      <c r="U40" s="4"/>
      <c r="V40" s="4"/>
      <c r="AA40">
        <f t="shared" si="3"/>
        <v>-84</v>
      </c>
      <c r="AB40">
        <f t="shared" si="2"/>
        <v>2.0797122915394799E-11</v>
      </c>
    </row>
    <row r="41" spans="1:29" x14ac:dyDescent="0.25">
      <c r="A41">
        <v>40</v>
      </c>
      <c r="B41">
        <v>40</v>
      </c>
      <c r="C41">
        <v>1310</v>
      </c>
      <c r="D41">
        <v>0.52400000000000002</v>
      </c>
      <c r="E41">
        <v>9.4740526175958308</v>
      </c>
      <c r="G41">
        <v>-177.093127341241</v>
      </c>
      <c r="H41">
        <f t="shared" si="0"/>
        <v>2.9068726587589993</v>
      </c>
      <c r="I41">
        <f t="shared" si="1"/>
        <v>2.9068726587589993</v>
      </c>
      <c r="P41" s="3" t="s">
        <v>15</v>
      </c>
      <c r="Q41" s="4">
        <v>18</v>
      </c>
      <c r="T41" s="6" t="s">
        <v>29</v>
      </c>
      <c r="U41" s="4"/>
      <c r="V41" s="4"/>
      <c r="AA41">
        <f t="shared" si="3"/>
        <v>-82</v>
      </c>
      <c r="AB41">
        <f t="shared" si="2"/>
        <v>4.7877605707231986E-11</v>
      </c>
    </row>
    <row r="42" spans="1:29" x14ac:dyDescent="0.25">
      <c r="A42">
        <v>41</v>
      </c>
      <c r="B42">
        <v>41</v>
      </c>
      <c r="C42">
        <v>1399</v>
      </c>
      <c r="D42">
        <v>0.55959999999999999</v>
      </c>
      <c r="E42">
        <v>13.569506730157601</v>
      </c>
      <c r="G42">
        <v>-171.38697265769801</v>
      </c>
      <c r="H42">
        <f t="shared" si="0"/>
        <v>8.6130273423019901</v>
      </c>
      <c r="I42">
        <f t="shared" si="1"/>
        <v>8.6130273423019901</v>
      </c>
      <c r="P42" s="3" t="s">
        <v>16</v>
      </c>
      <c r="Q42" s="4">
        <v>23</v>
      </c>
      <c r="T42" s="6" t="s">
        <v>30</v>
      </c>
      <c r="U42" s="4"/>
      <c r="V42" s="4"/>
      <c r="AA42">
        <f t="shared" si="3"/>
        <v>-80</v>
      </c>
      <c r="AB42">
        <f t="shared" si="2"/>
        <v>1.0836926671374124E-10</v>
      </c>
    </row>
    <row r="43" spans="1:29" x14ac:dyDescent="0.25">
      <c r="A43">
        <v>42</v>
      </c>
      <c r="B43">
        <v>42</v>
      </c>
      <c r="C43">
        <v>1521</v>
      </c>
      <c r="D43">
        <v>0.60840000000000005</v>
      </c>
      <c r="E43">
        <v>13.6966724834371</v>
      </c>
      <c r="G43">
        <v>-164.33123111793901</v>
      </c>
      <c r="H43">
        <f t="shared" si="0"/>
        <v>15.668768882060988</v>
      </c>
      <c r="I43">
        <f t="shared" si="1"/>
        <v>15.668768882060988</v>
      </c>
      <c r="P43" s="3" t="s">
        <v>17</v>
      </c>
      <c r="Q43" s="4">
        <v>5</v>
      </c>
      <c r="T43" s="6" t="s">
        <v>31</v>
      </c>
      <c r="U43" s="4"/>
      <c r="V43" s="4"/>
      <c r="AA43">
        <f t="shared" si="3"/>
        <v>-78</v>
      </c>
      <c r="AB43">
        <f t="shared" si="2"/>
        <v>2.411706152255187E-10</v>
      </c>
    </row>
    <row r="44" spans="1:29" x14ac:dyDescent="0.25">
      <c r="A44">
        <v>43</v>
      </c>
      <c r="B44">
        <v>43</v>
      </c>
      <c r="C44">
        <v>1533</v>
      </c>
      <c r="D44">
        <v>0.61319999999999997</v>
      </c>
      <c r="E44">
        <v>8.0059888375854094</v>
      </c>
      <c r="G44">
        <v>-157.01085657972101</v>
      </c>
      <c r="H44">
        <f t="shared" si="0"/>
        <v>22.989143420278992</v>
      </c>
      <c r="I44">
        <f t="shared" si="1"/>
        <v>22.989143420278992</v>
      </c>
      <c r="P44" s="3" t="s">
        <v>18</v>
      </c>
      <c r="Q44" s="4">
        <v>2</v>
      </c>
      <c r="T44" s="3" t="s">
        <v>12</v>
      </c>
      <c r="U44" s="4">
        <v>1</v>
      </c>
      <c r="V44" s="4">
        <v>1</v>
      </c>
      <c r="AA44">
        <f t="shared" si="3"/>
        <v>-76</v>
      </c>
      <c r="AB44">
        <f t="shared" si="2"/>
        <v>5.2770012069555567E-10</v>
      </c>
    </row>
    <row r="45" spans="1:29" x14ac:dyDescent="0.25">
      <c r="A45">
        <v>44</v>
      </c>
      <c r="B45">
        <v>44</v>
      </c>
      <c r="C45">
        <v>1557</v>
      </c>
      <c r="D45">
        <v>0.62280000000000002</v>
      </c>
      <c r="E45">
        <v>9.7294620950082802</v>
      </c>
      <c r="G45">
        <v>-154.58194087222699</v>
      </c>
      <c r="H45">
        <f t="shared" si="0"/>
        <v>25.418059127773006</v>
      </c>
      <c r="I45">
        <f t="shared" si="1"/>
        <v>25.418059127773006</v>
      </c>
      <c r="P45" s="3" t="s">
        <v>19</v>
      </c>
      <c r="Q45" s="4">
        <v>3</v>
      </c>
      <c r="T45" s="3" t="s">
        <v>13</v>
      </c>
      <c r="U45" s="4">
        <v>14</v>
      </c>
      <c r="V45" s="4">
        <v>14</v>
      </c>
      <c r="AA45">
        <f t="shared" si="3"/>
        <v>-74</v>
      </c>
      <c r="AB45">
        <f t="shared" si="2"/>
        <v>1.1352579227081061E-9</v>
      </c>
    </row>
    <row r="46" spans="1:29" x14ac:dyDescent="0.25">
      <c r="A46">
        <v>45</v>
      </c>
      <c r="B46">
        <v>45</v>
      </c>
      <c r="C46">
        <v>1667</v>
      </c>
      <c r="D46">
        <v>0.66679999999999995</v>
      </c>
      <c r="E46">
        <v>14.02172302848</v>
      </c>
      <c r="G46">
        <v>-159.21374745307401</v>
      </c>
      <c r="H46">
        <f t="shared" si="0"/>
        <v>20.786252546925994</v>
      </c>
      <c r="I46">
        <f t="shared" si="1"/>
        <v>20.786252546925994</v>
      </c>
      <c r="P46" s="3" t="s">
        <v>20</v>
      </c>
      <c r="Q46" s="4">
        <v>1</v>
      </c>
      <c r="T46" s="3" t="s">
        <v>14</v>
      </c>
      <c r="U46" s="4">
        <v>20</v>
      </c>
      <c r="V46" s="4">
        <v>20</v>
      </c>
      <c r="AA46">
        <f t="shared" si="3"/>
        <v>-72</v>
      </c>
      <c r="AB46">
        <f t="shared" si="2"/>
        <v>2.4013000782521081E-9</v>
      </c>
    </row>
    <row r="47" spans="1:29" x14ac:dyDescent="0.25">
      <c r="A47">
        <v>46</v>
      </c>
      <c r="B47">
        <v>46</v>
      </c>
      <c r="C47">
        <v>1683</v>
      </c>
      <c r="D47">
        <v>0.67320000000000002</v>
      </c>
      <c r="E47">
        <v>9.2163676330075308</v>
      </c>
      <c r="G47">
        <v>-172.705843072004</v>
      </c>
      <c r="H47">
        <f t="shared" si="0"/>
        <v>7.2941569279959992</v>
      </c>
      <c r="I47">
        <f t="shared" si="1"/>
        <v>7.2941569279959992</v>
      </c>
      <c r="P47" s="3" t="s">
        <v>10</v>
      </c>
      <c r="Q47" s="4">
        <v>89</v>
      </c>
      <c r="T47" s="3" t="s">
        <v>15</v>
      </c>
      <c r="U47" s="4">
        <v>18</v>
      </c>
      <c r="V47" s="4">
        <v>18</v>
      </c>
      <c r="AA47">
        <f t="shared" si="3"/>
        <v>-70</v>
      </c>
      <c r="AB47">
        <f t="shared" si="2"/>
        <v>4.993934872614997E-9</v>
      </c>
    </row>
    <row r="48" spans="1:29" x14ac:dyDescent="0.25">
      <c r="A48">
        <v>47</v>
      </c>
      <c r="B48">
        <v>47</v>
      </c>
      <c r="C48">
        <v>1770</v>
      </c>
      <c r="D48">
        <v>0.70799999999999996</v>
      </c>
      <c r="E48">
        <v>11.020061180516</v>
      </c>
      <c r="G48">
        <v>-162.19690187648601</v>
      </c>
      <c r="H48">
        <f t="shared" si="0"/>
        <v>17.80309812351399</v>
      </c>
      <c r="I48">
        <f t="shared" si="1"/>
        <v>17.80309812351399</v>
      </c>
      <c r="T48" s="3" t="s">
        <v>16</v>
      </c>
      <c r="U48" s="4">
        <v>23</v>
      </c>
      <c r="V48" s="4">
        <v>23</v>
      </c>
      <c r="AA48">
        <f t="shared" si="3"/>
        <v>-68</v>
      </c>
      <c r="AB48">
        <f t="shared" si="2"/>
        <v>1.0211366390329096E-8</v>
      </c>
    </row>
    <row r="49" spans="1:28" x14ac:dyDescent="0.25">
      <c r="A49">
        <v>48</v>
      </c>
      <c r="B49">
        <v>48</v>
      </c>
      <c r="C49">
        <v>1910</v>
      </c>
      <c r="D49">
        <v>0.76400000000000001</v>
      </c>
      <c r="E49">
        <v>8.5988104727040202</v>
      </c>
      <c r="G49">
        <v>179.90795560894699</v>
      </c>
      <c r="H49">
        <f t="shared" si="0"/>
        <v>179.90795560894699</v>
      </c>
      <c r="I49">
        <f t="shared" si="1"/>
        <v>-9.2044391053008212E-2</v>
      </c>
      <c r="T49" s="3" t="s">
        <v>17</v>
      </c>
      <c r="U49" s="4">
        <v>5</v>
      </c>
      <c r="V49" s="4">
        <v>5</v>
      </c>
      <c r="AA49">
        <f t="shared" si="3"/>
        <v>-66</v>
      </c>
      <c r="AB49">
        <f t="shared" si="2"/>
        <v>2.0529075402013343E-8</v>
      </c>
    </row>
    <row r="50" spans="1:28" x14ac:dyDescent="0.25">
      <c r="A50">
        <v>49</v>
      </c>
      <c r="B50">
        <v>49</v>
      </c>
      <c r="C50">
        <v>2067</v>
      </c>
      <c r="D50">
        <v>0.82679999999999998</v>
      </c>
      <c r="E50">
        <v>12.2597434309051</v>
      </c>
      <c r="G50">
        <v>-156.560395889944</v>
      </c>
      <c r="H50">
        <f t="shared" si="0"/>
        <v>23.439604110055996</v>
      </c>
      <c r="I50">
        <f t="shared" si="1"/>
        <v>23.439604110055996</v>
      </c>
      <c r="T50" s="3" t="s">
        <v>18</v>
      </c>
      <c r="U50" s="4">
        <v>2</v>
      </c>
      <c r="V50" s="4">
        <v>2</v>
      </c>
      <c r="AA50">
        <f t="shared" si="3"/>
        <v>-64</v>
      </c>
      <c r="AB50">
        <f t="shared" si="2"/>
        <v>4.0578824878453005E-8</v>
      </c>
    </row>
    <row r="51" spans="1:28" x14ac:dyDescent="0.25">
      <c r="A51">
        <v>50</v>
      </c>
      <c r="B51">
        <v>50</v>
      </c>
      <c r="C51">
        <v>2131</v>
      </c>
      <c r="D51">
        <v>0.85240000000000005</v>
      </c>
      <c r="E51">
        <v>12.1265211692078</v>
      </c>
      <c r="G51">
        <v>-172.412465360601</v>
      </c>
      <c r="H51">
        <f t="shared" si="0"/>
        <v>7.5875346393989958</v>
      </c>
      <c r="I51">
        <f t="shared" si="1"/>
        <v>7.5875346393989958</v>
      </c>
      <c r="T51" s="3" t="s">
        <v>19</v>
      </c>
      <c r="U51" s="4">
        <v>3</v>
      </c>
      <c r="V51" s="4">
        <v>3</v>
      </c>
      <c r="AA51">
        <f t="shared" si="3"/>
        <v>-62</v>
      </c>
      <c r="AB51">
        <f t="shared" si="2"/>
        <v>7.8863144223055647E-8</v>
      </c>
    </row>
    <row r="52" spans="1:28" x14ac:dyDescent="0.25">
      <c r="A52">
        <v>51</v>
      </c>
      <c r="B52">
        <v>51</v>
      </c>
      <c r="C52">
        <v>2199</v>
      </c>
      <c r="D52">
        <v>0.87960000000000005</v>
      </c>
      <c r="E52">
        <v>12.9384702518149</v>
      </c>
      <c r="G52">
        <v>-152.82204338322299</v>
      </c>
      <c r="H52">
        <f t="shared" si="0"/>
        <v>27.17795661677701</v>
      </c>
      <c r="I52">
        <f t="shared" si="1"/>
        <v>27.17795661677701</v>
      </c>
      <c r="T52" s="3" t="s">
        <v>20</v>
      </c>
      <c r="U52" s="4">
        <v>1</v>
      </c>
      <c r="V52" s="4">
        <v>1</v>
      </c>
      <c r="AA52">
        <f t="shared" si="3"/>
        <v>-60</v>
      </c>
      <c r="AB52">
        <f t="shared" si="2"/>
        <v>1.506930613686655E-7</v>
      </c>
    </row>
    <row r="53" spans="1:28" x14ac:dyDescent="0.25">
      <c r="A53">
        <v>52</v>
      </c>
      <c r="B53">
        <v>52</v>
      </c>
      <c r="C53">
        <v>2309</v>
      </c>
      <c r="D53">
        <v>0.92359999999999998</v>
      </c>
      <c r="E53">
        <v>17.580936862246102</v>
      </c>
      <c r="G53">
        <v>-161.809975871761</v>
      </c>
      <c r="H53">
        <f t="shared" si="0"/>
        <v>18.190024128239003</v>
      </c>
      <c r="I53">
        <f t="shared" si="1"/>
        <v>18.190024128239003</v>
      </c>
      <c r="AA53">
        <f t="shared" si="3"/>
        <v>-58</v>
      </c>
      <c r="AB53">
        <f t="shared" si="2"/>
        <v>2.8311114688318921E-7</v>
      </c>
    </row>
    <row r="54" spans="1:28" x14ac:dyDescent="0.25">
      <c r="A54">
        <v>53</v>
      </c>
      <c r="B54">
        <v>53</v>
      </c>
      <c r="C54">
        <v>2462</v>
      </c>
      <c r="D54">
        <v>0.98479999999999901</v>
      </c>
      <c r="E54">
        <v>18.3119053900284</v>
      </c>
      <c r="G54">
        <v>170.003369244911</v>
      </c>
      <c r="H54">
        <f t="shared" si="0"/>
        <v>170.003369244911</v>
      </c>
      <c r="I54">
        <f t="shared" si="1"/>
        <v>-9.9966307550890008</v>
      </c>
      <c r="AA54">
        <f t="shared" si="3"/>
        <v>-56</v>
      </c>
      <c r="AB54">
        <f t="shared" si="2"/>
        <v>5.2295609388996892E-7</v>
      </c>
    </row>
    <row r="55" spans="1:28" x14ac:dyDescent="0.25">
      <c r="A55">
        <v>54</v>
      </c>
      <c r="B55">
        <v>54</v>
      </c>
      <c r="C55">
        <v>2478</v>
      </c>
      <c r="D55">
        <v>0.99119999999999997</v>
      </c>
      <c r="E55">
        <v>10.1645426288939</v>
      </c>
      <c r="G55">
        <v>-137.102635106664</v>
      </c>
      <c r="H55">
        <f t="shared" si="0"/>
        <v>42.897364893336004</v>
      </c>
      <c r="I55">
        <f t="shared" si="1"/>
        <v>42.897364893336004</v>
      </c>
      <c r="AA55">
        <f t="shared" si="3"/>
        <v>-54</v>
      </c>
      <c r="AB55">
        <f t="shared" si="2"/>
        <v>9.4976909285606052E-7</v>
      </c>
    </row>
    <row r="56" spans="1:28" x14ac:dyDescent="0.25">
      <c r="A56">
        <v>55</v>
      </c>
      <c r="B56">
        <v>55</v>
      </c>
      <c r="C56">
        <v>2501</v>
      </c>
      <c r="D56">
        <v>1.0004</v>
      </c>
      <c r="E56">
        <v>14.890370040082299</v>
      </c>
      <c r="G56">
        <v>-154.57423899362601</v>
      </c>
      <c r="H56">
        <f t="shared" si="0"/>
        <v>25.425761006373989</v>
      </c>
      <c r="I56">
        <f t="shared" si="1"/>
        <v>25.425761006373989</v>
      </c>
      <c r="AA56">
        <f t="shared" si="3"/>
        <v>-52</v>
      </c>
      <c r="AB56">
        <f t="shared" si="2"/>
        <v>1.6959591335472735E-6</v>
      </c>
    </row>
    <row r="57" spans="1:28" x14ac:dyDescent="0.25">
      <c r="A57">
        <v>56</v>
      </c>
      <c r="B57">
        <v>56</v>
      </c>
      <c r="C57">
        <v>2683</v>
      </c>
      <c r="D57">
        <v>1.0731999999999999</v>
      </c>
      <c r="E57">
        <v>16.672216678415701</v>
      </c>
      <c r="G57">
        <v>179.99443144302799</v>
      </c>
      <c r="H57">
        <f t="shared" si="0"/>
        <v>179.99443144302799</v>
      </c>
      <c r="I57">
        <f t="shared" si="1"/>
        <v>-5.5685569720083095E-3</v>
      </c>
      <c r="AA57">
        <f t="shared" si="3"/>
        <v>-50</v>
      </c>
      <c r="AB57">
        <f t="shared" si="2"/>
        <v>2.9775377696601745E-6</v>
      </c>
    </row>
    <row r="58" spans="1:28" x14ac:dyDescent="0.25">
      <c r="A58">
        <v>57</v>
      </c>
      <c r="B58">
        <v>57</v>
      </c>
      <c r="C58">
        <v>2686</v>
      </c>
      <c r="D58">
        <v>1.0744</v>
      </c>
      <c r="E58">
        <v>16.931223863458499</v>
      </c>
      <c r="G58">
        <v>-156.77383433904899</v>
      </c>
      <c r="H58">
        <f t="shared" si="0"/>
        <v>23.226165660951011</v>
      </c>
      <c r="I58">
        <f t="shared" si="1"/>
        <v>23.226165660951011</v>
      </c>
      <c r="AA58">
        <f t="shared" si="3"/>
        <v>-48</v>
      </c>
      <c r="AB58">
        <f t="shared" si="2"/>
        <v>5.139770422622033E-6</v>
      </c>
    </row>
    <row r="59" spans="1:28" x14ac:dyDescent="0.25">
      <c r="A59">
        <v>58</v>
      </c>
      <c r="B59">
        <v>58</v>
      </c>
      <c r="C59">
        <v>3056</v>
      </c>
      <c r="D59">
        <v>1.2223999999999999</v>
      </c>
      <c r="E59">
        <v>17.825163825289</v>
      </c>
      <c r="G59">
        <v>-173.176530935861</v>
      </c>
      <c r="H59">
        <f t="shared" si="0"/>
        <v>6.8234690641390046</v>
      </c>
      <c r="I59">
        <f t="shared" si="1"/>
        <v>6.8234690641390046</v>
      </c>
      <c r="AA59">
        <f t="shared" si="3"/>
        <v>-46</v>
      </c>
      <c r="AB59">
        <f t="shared" si="2"/>
        <v>8.7231774721024802E-6</v>
      </c>
    </row>
    <row r="60" spans="1:28" x14ac:dyDescent="0.25">
      <c r="A60">
        <v>59</v>
      </c>
      <c r="B60">
        <v>59</v>
      </c>
      <c r="C60">
        <v>3251</v>
      </c>
      <c r="D60">
        <v>1.3004</v>
      </c>
      <c r="E60">
        <v>16.289225585429101</v>
      </c>
      <c r="G60">
        <v>-158.266300207396</v>
      </c>
      <c r="H60">
        <f t="shared" si="0"/>
        <v>21.733699792604</v>
      </c>
      <c r="I60">
        <f t="shared" si="1"/>
        <v>21.733699792604</v>
      </c>
      <c r="AA60">
        <f t="shared" si="3"/>
        <v>-44</v>
      </c>
      <c r="AB60">
        <f t="shared" si="2"/>
        <v>1.4556274648997837E-5</v>
      </c>
    </row>
    <row r="61" spans="1:28" x14ac:dyDescent="0.25">
      <c r="A61">
        <v>60</v>
      </c>
      <c r="B61">
        <v>60</v>
      </c>
      <c r="C61">
        <v>3508</v>
      </c>
      <c r="D61">
        <v>1.4032</v>
      </c>
      <c r="E61">
        <v>14.3680560244983</v>
      </c>
      <c r="G61">
        <v>-156.964877492347</v>
      </c>
      <c r="H61">
        <f t="shared" si="0"/>
        <v>23.035122507653</v>
      </c>
      <c r="I61">
        <f t="shared" si="1"/>
        <v>23.035122507653</v>
      </c>
      <c r="AA61">
        <f t="shared" si="3"/>
        <v>-42</v>
      </c>
      <c r="AB61">
        <f t="shared" si="2"/>
        <v>2.3881979434783237E-5</v>
      </c>
    </row>
    <row r="62" spans="1:28" x14ac:dyDescent="0.25">
      <c r="A62">
        <v>61</v>
      </c>
      <c r="B62">
        <v>61</v>
      </c>
      <c r="C62">
        <v>3730</v>
      </c>
      <c r="D62">
        <v>1.492</v>
      </c>
      <c r="E62">
        <v>25.554934387636798</v>
      </c>
      <c r="G62">
        <v>-165.05557172915101</v>
      </c>
      <c r="H62">
        <f t="shared" si="0"/>
        <v>14.944428270848988</v>
      </c>
      <c r="I62">
        <f t="shared" si="1"/>
        <v>14.944428270848988</v>
      </c>
      <c r="AA62">
        <f t="shared" si="3"/>
        <v>-40</v>
      </c>
      <c r="AB62">
        <f t="shared" si="2"/>
        <v>3.8524316699305262E-5</v>
      </c>
    </row>
    <row r="63" spans="1:28" x14ac:dyDescent="0.25">
      <c r="A63">
        <v>62</v>
      </c>
      <c r="B63">
        <v>62</v>
      </c>
      <c r="C63">
        <v>4058</v>
      </c>
      <c r="D63">
        <v>1.6232</v>
      </c>
      <c r="E63">
        <v>28.102015234538701</v>
      </c>
      <c r="G63">
        <v>-172.02475553095499</v>
      </c>
      <c r="H63">
        <f t="shared" si="0"/>
        <v>7.9752444690450091</v>
      </c>
      <c r="I63">
        <f t="shared" si="1"/>
        <v>7.9752444690450091</v>
      </c>
      <c r="AA63">
        <f t="shared" si="3"/>
        <v>-38</v>
      </c>
      <c r="AB63">
        <f t="shared" si="2"/>
        <v>6.1100408598014779E-5</v>
      </c>
    </row>
    <row r="64" spans="1:28" x14ac:dyDescent="0.25">
      <c r="A64">
        <v>63</v>
      </c>
      <c r="B64">
        <v>63</v>
      </c>
      <c r="C64">
        <v>4700</v>
      </c>
      <c r="D64">
        <v>1.88</v>
      </c>
      <c r="E64">
        <v>17.062131486026999</v>
      </c>
      <c r="G64">
        <v>178.74709438713199</v>
      </c>
      <c r="H64">
        <f t="shared" si="0"/>
        <v>178.74709438713199</v>
      </c>
      <c r="I64">
        <f t="shared" si="1"/>
        <v>-1.2529056128680054</v>
      </c>
      <c r="AA64">
        <f t="shared" si="3"/>
        <v>-36</v>
      </c>
      <c r="AB64">
        <f t="shared" si="2"/>
        <v>9.5279140389502764E-5</v>
      </c>
    </row>
    <row r="65" spans="1:28" x14ac:dyDescent="0.25">
      <c r="A65">
        <v>64</v>
      </c>
      <c r="B65">
        <v>64</v>
      </c>
      <c r="C65">
        <v>4772</v>
      </c>
      <c r="D65">
        <v>1.9088000000000001</v>
      </c>
      <c r="E65">
        <v>27.3107172197141</v>
      </c>
      <c r="G65">
        <v>173.56363768737901</v>
      </c>
      <c r="H65">
        <f t="shared" si="0"/>
        <v>173.56363768737901</v>
      </c>
      <c r="I65">
        <f t="shared" si="1"/>
        <v>-6.4363623126209859</v>
      </c>
      <c r="AA65">
        <f t="shared" si="3"/>
        <v>-34</v>
      </c>
      <c r="AB65">
        <f t="shared" si="2"/>
        <v>1.4608179333080732E-4</v>
      </c>
    </row>
    <row r="66" spans="1:28" x14ac:dyDescent="0.25">
      <c r="A66">
        <v>65</v>
      </c>
      <c r="B66">
        <v>65</v>
      </c>
      <c r="C66">
        <v>4877</v>
      </c>
      <c r="D66">
        <v>1.9508000000000001</v>
      </c>
      <c r="E66">
        <v>23.8856586891532</v>
      </c>
      <c r="G66">
        <v>179.35565631908599</v>
      </c>
      <c r="H66">
        <f t="shared" si="0"/>
        <v>179.35565631908599</v>
      </c>
      <c r="I66">
        <f t="shared" si="1"/>
        <v>-0.64434368091400529</v>
      </c>
      <c r="AA66">
        <f t="shared" si="3"/>
        <v>-32</v>
      </c>
      <c r="AB66">
        <f t="shared" si="2"/>
        <v>2.2021094408671563E-4</v>
      </c>
    </row>
    <row r="67" spans="1:28" x14ac:dyDescent="0.25">
      <c r="A67">
        <v>66</v>
      </c>
      <c r="B67">
        <v>66</v>
      </c>
      <c r="C67">
        <v>5079</v>
      </c>
      <c r="D67">
        <v>2.0316000000000001</v>
      </c>
      <c r="E67">
        <v>20.256038964666001</v>
      </c>
      <c r="G67">
        <v>-142.14991331722501</v>
      </c>
      <c r="H67">
        <f t="shared" ref="H67:H104" si="4">IF(G67&gt;0,G67,G67+180)</f>
        <v>37.850086682774986</v>
      </c>
      <c r="I67">
        <f t="shared" si="1"/>
        <v>37.850086682774986</v>
      </c>
      <c r="AA67">
        <f t="shared" si="3"/>
        <v>-30</v>
      </c>
      <c r="AB67">
        <f t="shared" si="2"/>
        <v>3.2638203926964044E-4</v>
      </c>
    </row>
    <row r="68" spans="1:28" x14ac:dyDescent="0.25">
      <c r="A68">
        <v>67</v>
      </c>
      <c r="B68">
        <v>67</v>
      </c>
      <c r="C68">
        <v>5538</v>
      </c>
      <c r="D68">
        <v>2.2151999999999998</v>
      </c>
      <c r="E68">
        <v>17.7417934351841</v>
      </c>
      <c r="G68">
        <v>-144.56996142089201</v>
      </c>
      <c r="H68">
        <f t="shared" si="4"/>
        <v>35.430038579107986</v>
      </c>
      <c r="I68">
        <f t="shared" si="1"/>
        <v>35.430038579107986</v>
      </c>
      <c r="AA68">
        <f t="shared" si="3"/>
        <v>-28</v>
      </c>
      <c r="AB68">
        <f t="shared" si="2"/>
        <v>4.7561785513992053E-4</v>
      </c>
    </row>
    <row r="69" spans="1:28" x14ac:dyDescent="0.25">
      <c r="A69">
        <v>68</v>
      </c>
      <c r="B69">
        <v>68</v>
      </c>
      <c r="C69">
        <v>5894</v>
      </c>
      <c r="D69">
        <v>2.3576000000000001</v>
      </c>
      <c r="E69">
        <v>28.622259429781099</v>
      </c>
      <c r="G69">
        <v>172.506213495824</v>
      </c>
      <c r="H69">
        <f t="shared" si="4"/>
        <v>172.506213495824</v>
      </c>
      <c r="I69">
        <f t="shared" si="1"/>
        <v>-7.4937865041760006</v>
      </c>
      <c r="AA69">
        <f t="shared" si="3"/>
        <v>-26</v>
      </c>
      <c r="AB69">
        <f t="shared" si="2"/>
        <v>6.8145093885858832E-4</v>
      </c>
    </row>
    <row r="70" spans="1:28" x14ac:dyDescent="0.25">
      <c r="A70">
        <v>69</v>
      </c>
      <c r="B70">
        <v>69</v>
      </c>
      <c r="C70">
        <v>5997</v>
      </c>
      <c r="D70">
        <v>2.3988</v>
      </c>
      <c r="E70">
        <v>34.1289072371654</v>
      </c>
      <c r="G70">
        <v>-166.134893979297</v>
      </c>
      <c r="H70">
        <f t="shared" si="4"/>
        <v>13.865106020702996</v>
      </c>
      <c r="I70">
        <f t="shared" si="1"/>
        <v>13.865106020702996</v>
      </c>
      <c r="AA70">
        <f t="shared" si="3"/>
        <v>-24</v>
      </c>
      <c r="AB70">
        <f t="shared" si="2"/>
        <v>9.5996540876968912E-4</v>
      </c>
    </row>
    <row r="71" spans="1:28" x14ac:dyDescent="0.25">
      <c r="A71">
        <v>70</v>
      </c>
      <c r="B71">
        <v>70</v>
      </c>
      <c r="C71">
        <v>6230</v>
      </c>
      <c r="D71">
        <v>2.492</v>
      </c>
      <c r="E71">
        <v>46.728368516806697</v>
      </c>
      <c r="G71">
        <v>176.88588286167601</v>
      </c>
      <c r="H71">
        <f t="shared" si="4"/>
        <v>176.88588286167601</v>
      </c>
      <c r="I71">
        <f t="shared" si="1"/>
        <v>-3.1141171383239907</v>
      </c>
      <c r="AA71">
        <f t="shared" si="3"/>
        <v>-22</v>
      </c>
      <c r="AB71">
        <f t="shared" si="2"/>
        <v>1.3296003461920002E-3</v>
      </c>
    </row>
    <row r="72" spans="1:28" x14ac:dyDescent="0.25">
      <c r="A72">
        <v>71</v>
      </c>
      <c r="B72">
        <v>71</v>
      </c>
      <c r="C72">
        <v>6262</v>
      </c>
      <c r="D72">
        <v>2.5047999999999999</v>
      </c>
      <c r="E72">
        <v>29.630095484302299</v>
      </c>
      <c r="G72">
        <v>179.72760077805299</v>
      </c>
      <c r="H72">
        <f t="shared" si="4"/>
        <v>179.72760077805299</v>
      </c>
      <c r="I72">
        <f t="shared" si="1"/>
        <v>-0.27239922194701194</v>
      </c>
      <c r="AA72">
        <f t="shared" si="3"/>
        <v>-20</v>
      </c>
      <c r="AB72">
        <f t="shared" si="2"/>
        <v>1.8106362071964289E-3</v>
      </c>
    </row>
    <row r="73" spans="1:28" x14ac:dyDescent="0.25">
      <c r="A73">
        <v>72</v>
      </c>
      <c r="B73">
        <v>72</v>
      </c>
      <c r="C73">
        <v>6566</v>
      </c>
      <c r="D73">
        <v>2.6263999999999998</v>
      </c>
      <c r="E73">
        <v>30.738202869647399</v>
      </c>
      <c r="G73">
        <v>-159.97102807619001</v>
      </c>
      <c r="H73">
        <f t="shared" si="4"/>
        <v>20.028971923809991</v>
      </c>
      <c r="I73">
        <f t="shared" si="1"/>
        <v>20.028971923809991</v>
      </c>
      <c r="AA73">
        <f t="shared" si="3"/>
        <v>-18</v>
      </c>
      <c r="AB73">
        <f t="shared" si="2"/>
        <v>2.4242970193640886E-3</v>
      </c>
    </row>
    <row r="74" spans="1:28" x14ac:dyDescent="0.25">
      <c r="A74">
        <v>73</v>
      </c>
      <c r="B74">
        <v>73</v>
      </c>
      <c r="C74">
        <v>6761</v>
      </c>
      <c r="D74">
        <v>2.7044000000000001</v>
      </c>
      <c r="E74">
        <v>28.230794933429401</v>
      </c>
      <c r="G74">
        <v>-172.59291081168001</v>
      </c>
      <c r="H74">
        <f t="shared" si="4"/>
        <v>7.4070891883199863</v>
      </c>
      <c r="I74">
        <f t="shared" si="1"/>
        <v>7.4070891883199863</v>
      </c>
      <c r="AA74">
        <f t="shared" si="3"/>
        <v>-16</v>
      </c>
      <c r="AB74">
        <f t="shared" si="2"/>
        <v>3.191427625528021E-3</v>
      </c>
    </row>
    <row r="75" spans="1:28" x14ac:dyDescent="0.25">
      <c r="A75">
        <v>74</v>
      </c>
      <c r="B75">
        <v>74</v>
      </c>
      <c r="C75">
        <v>7494</v>
      </c>
      <c r="D75">
        <v>2.9975999999999998</v>
      </c>
      <c r="E75">
        <v>40.608976237817501</v>
      </c>
      <c r="G75">
        <v>-169.48842855691501</v>
      </c>
      <c r="H75">
        <f t="shared" si="4"/>
        <v>10.511571443084989</v>
      </c>
      <c r="I75">
        <f t="shared" si="1"/>
        <v>10.511571443084989</v>
      </c>
      <c r="AA75">
        <f t="shared" si="3"/>
        <v>-14</v>
      </c>
      <c r="AB75">
        <f t="shared" si="2"/>
        <v>4.1307481615125976E-3</v>
      </c>
    </row>
    <row r="76" spans="1:28" x14ac:dyDescent="0.25">
      <c r="A76">
        <v>75</v>
      </c>
      <c r="B76">
        <v>75</v>
      </c>
      <c r="C76">
        <v>7869</v>
      </c>
      <c r="D76">
        <v>3.1476000000000002</v>
      </c>
      <c r="E76">
        <v>25.314939171552901</v>
      </c>
      <c r="G76">
        <v>-139.85794997366301</v>
      </c>
      <c r="H76">
        <f t="shared" si="4"/>
        <v>40.142050026336989</v>
      </c>
      <c r="I76">
        <f t="shared" si="1"/>
        <v>40.142050026336989</v>
      </c>
      <c r="AA76">
        <f t="shared" si="3"/>
        <v>-12</v>
      </c>
      <c r="AB76">
        <f t="shared" si="2"/>
        <v>5.2567458692870106E-3</v>
      </c>
    </row>
    <row r="77" spans="1:28" x14ac:dyDescent="0.25">
      <c r="A77">
        <v>76</v>
      </c>
      <c r="B77">
        <v>76</v>
      </c>
      <c r="C77">
        <v>8129</v>
      </c>
      <c r="D77">
        <v>3.2515999999999998</v>
      </c>
      <c r="E77">
        <v>32.735269852075</v>
      </c>
      <c r="G77">
        <v>-152.72650105180799</v>
      </c>
      <c r="H77">
        <f t="shared" si="4"/>
        <v>27.273498948192014</v>
      </c>
      <c r="I77">
        <f t="shared" si="1"/>
        <v>27.273498948192014</v>
      </c>
      <c r="AA77">
        <f t="shared" si="3"/>
        <v>-10</v>
      </c>
      <c r="AB77">
        <f t="shared" si="2"/>
        <v>6.5773324183620082E-3</v>
      </c>
    </row>
    <row r="78" spans="1:28" x14ac:dyDescent="0.25">
      <c r="A78">
        <v>77</v>
      </c>
      <c r="B78">
        <v>77</v>
      </c>
      <c r="C78">
        <v>8603</v>
      </c>
      <c r="D78">
        <v>3.4411999999999998</v>
      </c>
      <c r="E78">
        <v>26.4174293210332</v>
      </c>
      <c r="G78">
        <v>-151.73563284161199</v>
      </c>
      <c r="H78">
        <f t="shared" si="4"/>
        <v>28.264367158388012</v>
      </c>
      <c r="I78">
        <f t="shared" si="1"/>
        <v>28.264367158388012</v>
      </c>
      <c r="AA78">
        <f t="shared" si="3"/>
        <v>-8</v>
      </c>
      <c r="AB78">
        <f t="shared" si="2"/>
        <v>8.0914647572213998E-3</v>
      </c>
    </row>
    <row r="79" spans="1:28" x14ac:dyDescent="0.25">
      <c r="A79">
        <v>78</v>
      </c>
      <c r="B79">
        <v>78</v>
      </c>
      <c r="C79">
        <v>8819</v>
      </c>
      <c r="D79">
        <v>3.5276000000000001</v>
      </c>
      <c r="E79">
        <v>49.934401188868897</v>
      </c>
      <c r="G79">
        <v>-169.50755577062699</v>
      </c>
      <c r="H79">
        <f t="shared" si="4"/>
        <v>10.492444229373007</v>
      </c>
      <c r="I79">
        <f t="shared" si="1"/>
        <v>10.492444229373007</v>
      </c>
      <c r="AA79">
        <f t="shared" si="3"/>
        <v>-6</v>
      </c>
      <c r="AB79">
        <f t="shared" si="2"/>
        <v>9.7869878186431832E-3</v>
      </c>
    </row>
    <row r="80" spans="1:28" x14ac:dyDescent="0.25">
      <c r="A80">
        <v>79</v>
      </c>
      <c r="B80">
        <v>79</v>
      </c>
      <c r="C80">
        <v>9694</v>
      </c>
      <c r="D80">
        <v>3.8776000000000002</v>
      </c>
      <c r="E80">
        <v>48.965114679068598</v>
      </c>
      <c r="G80">
        <v>176.77602568770999</v>
      </c>
      <c r="H80">
        <f t="shared" si="4"/>
        <v>176.77602568770999</v>
      </c>
      <c r="I80">
        <f t="shared" ref="I80:I104" si="5">IF(H80&gt;90,H80-180, H80)</f>
        <v>-3.2239743122900109</v>
      </c>
      <c r="AA80">
        <f t="shared" si="3"/>
        <v>-4</v>
      </c>
      <c r="AB80">
        <f t="shared" si="2"/>
        <v>1.163899534113489E-2</v>
      </c>
    </row>
    <row r="81" spans="1:28" x14ac:dyDescent="0.25">
      <c r="A81">
        <v>80</v>
      </c>
      <c r="B81">
        <v>80</v>
      </c>
      <c r="C81">
        <v>9752</v>
      </c>
      <c r="D81">
        <v>3.9007999999999998</v>
      </c>
      <c r="E81">
        <v>65.284736924551297</v>
      </c>
      <c r="G81">
        <v>-159.747638909605</v>
      </c>
      <c r="H81">
        <f t="shared" si="4"/>
        <v>20.252361090394999</v>
      </c>
      <c r="I81">
        <f t="shared" si="5"/>
        <v>20.252361090394999</v>
      </c>
      <c r="AA81">
        <f t="shared" si="3"/>
        <v>-2</v>
      </c>
      <c r="AB81">
        <f t="shared" si="2"/>
        <v>1.3609008539719884E-2</v>
      </c>
    </row>
    <row r="82" spans="1:28" x14ac:dyDescent="0.25">
      <c r="A82">
        <v>81</v>
      </c>
      <c r="B82">
        <v>81</v>
      </c>
      <c r="C82">
        <v>10343</v>
      </c>
      <c r="D82">
        <v>4.1372</v>
      </c>
      <c r="E82">
        <v>38.809021733644002</v>
      </c>
      <c r="G82">
        <v>-145.459375660989</v>
      </c>
      <c r="H82">
        <f t="shared" si="4"/>
        <v>34.540624339011003</v>
      </c>
      <c r="I82">
        <f t="shared" si="5"/>
        <v>34.540624339011003</v>
      </c>
      <c r="AA82">
        <f t="shared" si="3"/>
        <v>0</v>
      </c>
      <c r="AB82">
        <f t="shared" si="2"/>
        <v>1.5645232609831208E-2</v>
      </c>
    </row>
    <row r="83" spans="1:28" x14ac:dyDescent="0.25">
      <c r="A83">
        <v>82</v>
      </c>
      <c r="B83">
        <v>82</v>
      </c>
      <c r="C83">
        <v>10928</v>
      </c>
      <c r="D83">
        <v>4.3712</v>
      </c>
      <c r="E83">
        <v>38.955416298828098</v>
      </c>
      <c r="G83">
        <v>-153.491527895763</v>
      </c>
      <c r="H83">
        <f t="shared" si="4"/>
        <v>26.508472104237001</v>
      </c>
      <c r="I83">
        <f t="shared" si="5"/>
        <v>26.508472104237001</v>
      </c>
      <c r="AA83">
        <f t="shared" si="3"/>
        <v>2</v>
      </c>
      <c r="AB83">
        <f t="shared" si="2"/>
        <v>1.7684065227390827E-2</v>
      </c>
    </row>
    <row r="84" spans="1:28" x14ac:dyDescent="0.25">
      <c r="A84">
        <v>83</v>
      </c>
      <c r="B84">
        <v>83</v>
      </c>
      <c r="C84">
        <v>11045</v>
      </c>
      <c r="D84">
        <v>4.4180000000000001</v>
      </c>
      <c r="E84">
        <v>55.189949930271503</v>
      </c>
      <c r="G84">
        <v>-168.498582001225</v>
      </c>
      <c r="H84">
        <f t="shared" si="4"/>
        <v>11.501417998774997</v>
      </c>
      <c r="I84">
        <f t="shared" si="5"/>
        <v>11.501417998774997</v>
      </c>
      <c r="AA84">
        <f t="shared" si="3"/>
        <v>4</v>
      </c>
      <c r="AB84">
        <f t="shared" si="2"/>
        <v>1.9652904211595539E-2</v>
      </c>
    </row>
    <row r="85" spans="1:28" x14ac:dyDescent="0.25">
      <c r="A85">
        <v>84</v>
      </c>
      <c r="B85">
        <v>84</v>
      </c>
      <c r="C85">
        <v>11082</v>
      </c>
      <c r="D85">
        <v>4.4328000000000003</v>
      </c>
      <c r="E85">
        <v>42.2531039793205</v>
      </c>
      <c r="G85">
        <v>-178.457353272739</v>
      </c>
      <c r="H85">
        <f t="shared" si="4"/>
        <v>1.5426467272610012</v>
      </c>
      <c r="I85">
        <f t="shared" si="5"/>
        <v>1.5426467272610012</v>
      </c>
      <c r="AA85">
        <f t="shared" si="3"/>
        <v>6</v>
      </c>
      <c r="AB85">
        <f t="shared" si="2"/>
        <v>2.1474146536899805E-2</v>
      </c>
    </row>
    <row r="86" spans="1:28" x14ac:dyDescent="0.25">
      <c r="A86">
        <v>85</v>
      </c>
      <c r="B86">
        <v>85</v>
      </c>
      <c r="C86">
        <v>12621</v>
      </c>
      <c r="D86">
        <v>5.0484</v>
      </c>
      <c r="E86">
        <v>40.5558655893363</v>
      </c>
      <c r="G86">
        <v>-146.737098887992</v>
      </c>
      <c r="H86">
        <f t="shared" si="4"/>
        <v>33.262901112007995</v>
      </c>
      <c r="I86">
        <f t="shared" si="5"/>
        <v>33.262901112007995</v>
      </c>
      <c r="AA86">
        <f t="shared" si="3"/>
        <v>8</v>
      </c>
      <c r="AB86">
        <f t="shared" si="2"/>
        <v>2.3070108284709439E-2</v>
      </c>
    </row>
    <row r="87" spans="1:28" x14ac:dyDescent="0.25">
      <c r="A87">
        <v>86</v>
      </c>
      <c r="B87">
        <v>86</v>
      </c>
      <c r="C87">
        <v>16970</v>
      </c>
      <c r="D87">
        <v>6.7880000000000003</v>
      </c>
      <c r="E87">
        <v>56.995996198291003</v>
      </c>
      <c r="G87">
        <v>-154.31230732464601</v>
      </c>
      <c r="H87">
        <f t="shared" si="4"/>
        <v>25.687692675353986</v>
      </c>
      <c r="I87">
        <f t="shared" si="5"/>
        <v>25.687692675353986</v>
      </c>
      <c r="AA87">
        <f t="shared" si="3"/>
        <v>10</v>
      </c>
      <c r="AB87">
        <f t="shared" si="2"/>
        <v>2.4368449625378936E-2</v>
      </c>
    </row>
    <row r="88" spans="1:28" x14ac:dyDescent="0.25">
      <c r="A88">
        <v>87</v>
      </c>
      <c r="B88">
        <v>87</v>
      </c>
      <c r="C88">
        <v>17525</v>
      </c>
      <c r="D88">
        <v>7.01</v>
      </c>
      <c r="E88">
        <v>72.051871029884197</v>
      </c>
      <c r="G88">
        <v>-163.32552420813099</v>
      </c>
      <c r="H88">
        <f t="shared" si="4"/>
        <v>16.674475791869014</v>
      </c>
      <c r="I88">
        <f t="shared" si="5"/>
        <v>16.674475791869014</v>
      </c>
      <c r="AA88">
        <f t="shared" si="3"/>
        <v>12</v>
      </c>
      <c r="AB88">
        <f t="shared" si="2"/>
        <v>2.5307585413256818E-2</v>
      </c>
    </row>
    <row r="89" spans="1:28" x14ac:dyDescent="0.25">
      <c r="A89">
        <v>88</v>
      </c>
      <c r="B89">
        <v>88</v>
      </c>
      <c r="C89">
        <v>18635</v>
      </c>
      <c r="D89">
        <v>7.4539999999999997</v>
      </c>
      <c r="E89">
        <v>53.095964652554997</v>
      </c>
      <c r="G89">
        <v>77.229309587024105</v>
      </c>
      <c r="H89">
        <f t="shared" si="4"/>
        <v>77.229309587024105</v>
      </c>
      <c r="I89">
        <f t="shared" si="5"/>
        <v>77.229309587024105</v>
      </c>
      <c r="AA89">
        <f t="shared" si="3"/>
        <v>14</v>
      </c>
      <c r="AB89">
        <f t="shared" si="2"/>
        <v>2.5841520810434795E-2</v>
      </c>
    </row>
    <row r="90" spans="1:28" x14ac:dyDescent="0.25">
      <c r="A90">
        <v>89</v>
      </c>
      <c r="B90">
        <v>89</v>
      </c>
      <c r="C90">
        <v>19384</v>
      </c>
      <c r="D90">
        <v>7.7535999999999996</v>
      </c>
      <c r="E90">
        <v>69.047013635935997</v>
      </c>
      <c r="G90">
        <v>-156.584323837136</v>
      </c>
      <c r="H90">
        <f t="shared" si="4"/>
        <v>23.415676162864003</v>
      </c>
      <c r="I90">
        <f t="shared" si="5"/>
        <v>23.415676162864003</v>
      </c>
      <c r="AA90">
        <f t="shared" si="3"/>
        <v>16</v>
      </c>
      <c r="AB90">
        <f t="shared" si="2"/>
        <v>2.5943584021505796E-2</v>
      </c>
    </row>
    <row r="91" spans="1:28" x14ac:dyDescent="0.25">
      <c r="A91">
        <v>90</v>
      </c>
      <c r="B91">
        <v>90</v>
      </c>
      <c r="C91">
        <v>19592</v>
      </c>
      <c r="D91">
        <v>7.8368000000000002</v>
      </c>
      <c r="E91">
        <v>73.755873256379701</v>
      </c>
      <c r="G91">
        <v>-158.92995968815299</v>
      </c>
      <c r="H91">
        <f t="shared" si="4"/>
        <v>21.070040311847009</v>
      </c>
      <c r="I91">
        <f t="shared" si="5"/>
        <v>21.070040311847009</v>
      </c>
      <c r="AA91">
        <f t="shared" si="3"/>
        <v>18</v>
      </c>
      <c r="AB91">
        <f t="shared" si="2"/>
        <v>2.5608634474663956E-2</v>
      </c>
    </row>
    <row r="92" spans="1:28" x14ac:dyDescent="0.25">
      <c r="A92">
        <v>91</v>
      </c>
      <c r="B92">
        <v>91</v>
      </c>
      <c r="C92">
        <v>19929</v>
      </c>
      <c r="D92">
        <v>7.9715999999999996</v>
      </c>
      <c r="E92">
        <v>82.6945391263788</v>
      </c>
      <c r="G92">
        <v>-161.67104821047499</v>
      </c>
      <c r="H92">
        <f t="shared" si="4"/>
        <v>18.328951789525007</v>
      </c>
      <c r="I92">
        <f t="shared" si="5"/>
        <v>18.328951789525007</v>
      </c>
      <c r="AA92">
        <f t="shared" si="3"/>
        <v>20</v>
      </c>
      <c r="AB92">
        <f t="shared" si="2"/>
        <v>2.4853491928216072E-2</v>
      </c>
    </row>
    <row r="93" spans="1:28" x14ac:dyDescent="0.25">
      <c r="A93">
        <v>92</v>
      </c>
      <c r="B93">
        <v>92</v>
      </c>
      <c r="C93">
        <v>22414</v>
      </c>
      <c r="D93">
        <v>8.9656000000000002</v>
      </c>
      <c r="E93">
        <v>81.467961956477893</v>
      </c>
      <c r="G93">
        <v>-167.126632476201</v>
      </c>
      <c r="H93">
        <f t="shared" si="4"/>
        <v>12.873367523799004</v>
      </c>
      <c r="I93">
        <f t="shared" si="5"/>
        <v>12.873367523799004</v>
      </c>
      <c r="AA93">
        <f t="shared" si="3"/>
        <v>22</v>
      </c>
      <c r="AB93">
        <f t="shared" si="2"/>
        <v>2.3715536634983936E-2</v>
      </c>
    </row>
    <row r="94" spans="1:28" x14ac:dyDescent="0.25">
      <c r="A94">
        <v>93</v>
      </c>
      <c r="B94">
        <v>93</v>
      </c>
      <c r="C94">
        <v>23093</v>
      </c>
      <c r="D94">
        <v>9.2371999999999996</v>
      </c>
      <c r="E94">
        <v>76.005101906210399</v>
      </c>
      <c r="G94">
        <v>-158.84579456753499</v>
      </c>
      <c r="H94">
        <f t="shared" si="4"/>
        <v>21.154205432465005</v>
      </c>
      <c r="I94">
        <f t="shared" si="5"/>
        <v>21.154205432465005</v>
      </c>
      <c r="AA94">
        <f t="shared" si="3"/>
        <v>24</v>
      </c>
      <c r="AB94">
        <f t="shared" si="2"/>
        <v>2.224964276007502E-2</v>
      </c>
    </row>
    <row r="95" spans="1:28" x14ac:dyDescent="0.25">
      <c r="A95">
        <v>94</v>
      </c>
      <c r="B95">
        <v>94</v>
      </c>
      <c r="C95">
        <v>23253</v>
      </c>
      <c r="D95">
        <v>9.3011999999999997</v>
      </c>
      <c r="E95">
        <v>89.053798848716198</v>
      </c>
      <c r="G95">
        <v>-155.77764325872201</v>
      </c>
      <c r="H95">
        <f t="shared" si="4"/>
        <v>24.222356741277991</v>
      </c>
      <c r="I95">
        <f t="shared" si="5"/>
        <v>24.222356741277991</v>
      </c>
      <c r="AA95">
        <f t="shared" si="3"/>
        <v>26</v>
      </c>
      <c r="AB95">
        <f t="shared" si="2"/>
        <v>2.0523795281841044E-2</v>
      </c>
    </row>
    <row r="96" spans="1:28" x14ac:dyDescent="0.25">
      <c r="A96">
        <v>95</v>
      </c>
      <c r="B96">
        <v>95</v>
      </c>
      <c r="C96">
        <v>23482</v>
      </c>
      <c r="D96">
        <v>9.3927999999999994</v>
      </c>
      <c r="E96">
        <v>85.602200697885294</v>
      </c>
      <c r="G96">
        <v>-173.20613096797399</v>
      </c>
      <c r="H96">
        <f t="shared" si="4"/>
        <v>6.7938690320260093</v>
      </c>
      <c r="I96">
        <f t="shared" si="5"/>
        <v>6.7938690320260093</v>
      </c>
      <c r="AA96">
        <f t="shared" si="3"/>
        <v>28</v>
      </c>
      <c r="AB96">
        <f t="shared" si="2"/>
        <v>1.8613877500048261E-2</v>
      </c>
    </row>
    <row r="97" spans="1:28" x14ac:dyDescent="0.25">
      <c r="A97">
        <v>96</v>
      </c>
      <c r="B97">
        <v>96</v>
      </c>
      <c r="C97">
        <v>25667</v>
      </c>
      <c r="D97">
        <v>10.2668</v>
      </c>
      <c r="E97">
        <v>88.940035427358495</v>
      </c>
      <c r="G97">
        <v>-172.050627865953</v>
      </c>
      <c r="H97">
        <f t="shared" si="4"/>
        <v>7.9493721340469961</v>
      </c>
      <c r="I97">
        <f t="shared" si="5"/>
        <v>7.9493721340469961</v>
      </c>
      <c r="AA97">
        <f t="shared" si="3"/>
        <v>30</v>
      </c>
      <c r="AB97">
        <f t="shared" si="2"/>
        <v>1.6598183993864257E-2</v>
      </c>
    </row>
    <row r="98" spans="1:28" x14ac:dyDescent="0.25">
      <c r="A98">
        <v>97</v>
      </c>
      <c r="B98">
        <v>97</v>
      </c>
      <c r="C98">
        <v>28349</v>
      </c>
      <c r="D98">
        <v>11.339600000000001</v>
      </c>
      <c r="E98">
        <v>78.584444749664897</v>
      </c>
      <c r="G98">
        <v>-161.959837345464</v>
      </c>
      <c r="H98">
        <f t="shared" si="4"/>
        <v>18.040162654536005</v>
      </c>
      <c r="I98">
        <f t="shared" si="5"/>
        <v>18.040162654536005</v>
      </c>
      <c r="AA98">
        <f t="shared" si="3"/>
        <v>32</v>
      </c>
      <c r="AB98">
        <f t="shared" si="2"/>
        <v>1.455220631193427E-2</v>
      </c>
    </row>
    <row r="99" spans="1:28" x14ac:dyDescent="0.25">
      <c r="A99">
        <v>98</v>
      </c>
      <c r="B99">
        <v>98</v>
      </c>
      <c r="C99">
        <v>32785</v>
      </c>
      <c r="D99">
        <v>13.114000000000001</v>
      </c>
      <c r="E99">
        <v>81.444046322114204</v>
      </c>
      <c r="G99">
        <v>-162.10741514457999</v>
      </c>
      <c r="H99">
        <f t="shared" si="4"/>
        <v>17.892584855420012</v>
      </c>
      <c r="I99">
        <f t="shared" si="5"/>
        <v>17.892584855420012</v>
      </c>
      <c r="AA99">
        <f t="shared" si="3"/>
        <v>34</v>
      </c>
      <c r="AB99">
        <f t="shared" si="2"/>
        <v>1.2544162105362151E-2</v>
      </c>
    </row>
    <row r="100" spans="1:28" x14ac:dyDescent="0.25">
      <c r="A100">
        <v>99</v>
      </c>
      <c r="B100">
        <v>99</v>
      </c>
      <c r="C100">
        <v>34000</v>
      </c>
      <c r="D100">
        <v>13.6</v>
      </c>
      <c r="E100">
        <v>104.78342245623099</v>
      </c>
      <c r="G100">
        <v>-157.61464302184299</v>
      </c>
      <c r="H100">
        <f t="shared" si="4"/>
        <v>22.385356978157006</v>
      </c>
      <c r="I100">
        <f t="shared" si="5"/>
        <v>22.385356978157006</v>
      </c>
      <c r="AA100">
        <f t="shared" si="3"/>
        <v>36</v>
      </c>
      <c r="AB100">
        <f t="shared" si="2"/>
        <v>1.0631609529521217E-2</v>
      </c>
    </row>
    <row r="101" spans="1:28" x14ac:dyDescent="0.25">
      <c r="A101">
        <v>100</v>
      </c>
      <c r="B101">
        <v>100</v>
      </c>
      <c r="C101">
        <v>36035</v>
      </c>
      <c r="D101">
        <v>14.414</v>
      </c>
      <c r="E101">
        <v>143.241754259158</v>
      </c>
      <c r="G101">
        <v>-152.78543231412601</v>
      </c>
      <c r="H101">
        <f t="shared" si="4"/>
        <v>27.214567685873988</v>
      </c>
      <c r="I101">
        <f t="shared" si="5"/>
        <v>27.214567685873988</v>
      </c>
      <c r="AA101">
        <f t="shared" si="3"/>
        <v>38</v>
      </c>
      <c r="AB101">
        <f t="shared" si="2"/>
        <v>8.8593309090180504E-3</v>
      </c>
    </row>
    <row r="102" spans="1:28" x14ac:dyDescent="0.25">
      <c r="A102">
        <v>101</v>
      </c>
      <c r="B102">
        <v>101</v>
      </c>
      <c r="C102">
        <v>36218</v>
      </c>
      <c r="D102">
        <v>14.4872</v>
      </c>
      <c r="E102">
        <v>105.744760065992</v>
      </c>
      <c r="G102">
        <v>-166.50090186151701</v>
      </c>
      <c r="H102">
        <f t="shared" si="4"/>
        <v>13.499098138482992</v>
      </c>
      <c r="I102">
        <f t="shared" si="5"/>
        <v>13.499098138482992</v>
      </c>
      <c r="AA102">
        <f t="shared" si="3"/>
        <v>40</v>
      </c>
      <c r="AB102">
        <f t="shared" ref="AB102:AB122" si="6">_xlfn.NORM.DIST(AA102,$AC$33,$AC$34,FALSE)</f>
        <v>7.2585082530909357E-3</v>
      </c>
    </row>
    <row r="103" spans="1:28" x14ac:dyDescent="0.25">
      <c r="A103">
        <v>102</v>
      </c>
      <c r="B103">
        <v>102</v>
      </c>
      <c r="C103">
        <v>40414</v>
      </c>
      <c r="D103">
        <v>16.165600000000001</v>
      </c>
      <c r="E103">
        <v>107.959425456918</v>
      </c>
      <c r="G103">
        <v>-142.74661382373</v>
      </c>
      <c r="H103">
        <f t="shared" si="4"/>
        <v>37.253386176269998</v>
      </c>
      <c r="I103">
        <f t="shared" si="5"/>
        <v>37.253386176269998</v>
      </c>
      <c r="AA103">
        <f t="shared" ref="AA103:AA122" si="7">AA102+2</f>
        <v>42</v>
      </c>
      <c r="AB103">
        <f t="shared" si="6"/>
        <v>5.8470710626348241E-3</v>
      </c>
    </row>
    <row r="104" spans="1:28" x14ac:dyDescent="0.25">
      <c r="A104">
        <v>103</v>
      </c>
      <c r="B104">
        <v>103</v>
      </c>
      <c r="C104">
        <v>59492</v>
      </c>
      <c r="D104">
        <v>23.796800000000001</v>
      </c>
      <c r="E104">
        <v>215.933580005685</v>
      </c>
      <c r="G104">
        <v>-161.465136346658</v>
      </c>
      <c r="H104">
        <f t="shared" si="4"/>
        <v>18.534863653342001</v>
      </c>
      <c r="I104">
        <f t="shared" si="5"/>
        <v>18.534863653342001</v>
      </c>
      <c r="AA104">
        <f t="shared" si="7"/>
        <v>44</v>
      </c>
      <c r="AB104">
        <f t="shared" si="6"/>
        <v>4.6309907644153901E-3</v>
      </c>
    </row>
    <row r="105" spans="1:28" x14ac:dyDescent="0.25">
      <c r="AA105">
        <f t="shared" si="7"/>
        <v>46</v>
      </c>
      <c r="AB105">
        <f t="shared" si="6"/>
        <v>3.60623482794987E-3</v>
      </c>
    </row>
    <row r="106" spans="1:28" x14ac:dyDescent="0.25">
      <c r="AA106">
        <f t="shared" si="7"/>
        <v>48</v>
      </c>
      <c r="AB106">
        <f t="shared" si="6"/>
        <v>2.7610777580188983E-3</v>
      </c>
    </row>
    <row r="107" spans="1:28" x14ac:dyDescent="0.25">
      <c r="AA107">
        <f t="shared" si="7"/>
        <v>50</v>
      </c>
      <c r="AB107">
        <f t="shared" si="6"/>
        <v>2.0784894158577417E-3</v>
      </c>
    </row>
    <row r="108" spans="1:28" x14ac:dyDescent="0.25">
      <c r="AA108">
        <f t="shared" si="7"/>
        <v>52</v>
      </c>
      <c r="AB108">
        <f t="shared" si="6"/>
        <v>1.5383726239182832E-3</v>
      </c>
    </row>
    <row r="109" spans="1:28" x14ac:dyDescent="0.25">
      <c r="AA109">
        <f t="shared" si="7"/>
        <v>54</v>
      </c>
      <c r="AB109">
        <f t="shared" si="6"/>
        <v>1.1194889572027763E-3</v>
      </c>
    </row>
    <row r="110" spans="1:28" x14ac:dyDescent="0.25">
      <c r="AA110">
        <f t="shared" si="7"/>
        <v>56</v>
      </c>
      <c r="AB110">
        <f t="shared" si="6"/>
        <v>8.0098176816093512E-4</v>
      </c>
    </row>
    <row r="111" spans="1:28" x14ac:dyDescent="0.25">
      <c r="AA111">
        <f t="shared" si="7"/>
        <v>58</v>
      </c>
      <c r="AB111">
        <f t="shared" si="6"/>
        <v>5.6346895539713436E-4</v>
      </c>
    </row>
    <row r="112" spans="1:28" x14ac:dyDescent="0.25">
      <c r="AA112">
        <f t="shared" si="7"/>
        <v>60</v>
      </c>
      <c r="AB112">
        <f t="shared" si="6"/>
        <v>3.8972826273628232E-4</v>
      </c>
    </row>
    <row r="113" spans="27:28" x14ac:dyDescent="0.25">
      <c r="AA113">
        <f t="shared" si="7"/>
        <v>62</v>
      </c>
      <c r="AB113">
        <f t="shared" si="6"/>
        <v>2.650320253698623E-4</v>
      </c>
    </row>
    <row r="114" spans="27:28" x14ac:dyDescent="0.25">
      <c r="AA114">
        <f t="shared" si="7"/>
        <v>64</v>
      </c>
      <c r="AB114">
        <f t="shared" si="6"/>
        <v>1.772063804783824E-4</v>
      </c>
    </row>
    <row r="115" spans="27:28" x14ac:dyDescent="0.25">
      <c r="AA115">
        <f t="shared" si="7"/>
        <v>66</v>
      </c>
      <c r="AB115">
        <f t="shared" si="6"/>
        <v>1.1649436012137251E-4</v>
      </c>
    </row>
    <row r="116" spans="27:28" x14ac:dyDescent="0.25">
      <c r="AA116">
        <f t="shared" si="7"/>
        <v>68</v>
      </c>
      <c r="AB116">
        <f t="shared" si="6"/>
        <v>7.5296534976681883E-5</v>
      </c>
    </row>
    <row r="117" spans="27:28" x14ac:dyDescent="0.25">
      <c r="AA117">
        <f t="shared" si="7"/>
        <v>70</v>
      </c>
      <c r="AB117">
        <f t="shared" si="6"/>
        <v>4.7850846797739179E-5</v>
      </c>
    </row>
    <row r="118" spans="27:28" x14ac:dyDescent="0.25">
      <c r="AA118">
        <f t="shared" si="7"/>
        <v>72</v>
      </c>
      <c r="AB118">
        <f t="shared" si="6"/>
        <v>2.9898459351087211E-5</v>
      </c>
    </row>
    <row r="119" spans="27:28" x14ac:dyDescent="0.25">
      <c r="AA119">
        <f t="shared" si="7"/>
        <v>74</v>
      </c>
      <c r="AB119">
        <f t="shared" si="6"/>
        <v>1.8367605283604985E-5</v>
      </c>
    </row>
    <row r="120" spans="27:28" x14ac:dyDescent="0.25">
      <c r="AA120">
        <f t="shared" si="7"/>
        <v>76</v>
      </c>
      <c r="AB120">
        <f t="shared" si="6"/>
        <v>1.1094323146848885E-5</v>
      </c>
    </row>
    <row r="121" spans="27:28" x14ac:dyDescent="0.25">
      <c r="AA121">
        <f t="shared" si="7"/>
        <v>78</v>
      </c>
      <c r="AB121">
        <f t="shared" si="6"/>
        <v>6.5886074166657219E-6</v>
      </c>
    </row>
    <row r="122" spans="27:28" x14ac:dyDescent="0.25">
      <c r="AA122">
        <f t="shared" si="7"/>
        <v>80</v>
      </c>
      <c r="AB122">
        <f t="shared" si="6"/>
        <v>3.8470780353766781E-6</v>
      </c>
    </row>
  </sheetData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TOF A data_xz View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Sandra Rugonyi</cp:lastModifiedBy>
  <dcterms:modified xsi:type="dcterms:W3CDTF">2020-09-22T18:13:44Z</dcterms:modified>
</cp:coreProperties>
</file>