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\Documents\Vanderbilt University_092520\Projects\Sks1 Vhs1_Review Response\Manuscript\Manuscript_092820\Final Statistical Report\"/>
    </mc:Choice>
  </mc:AlternateContent>
  <bookViews>
    <workbookView xWindow="0" yWindow="0" windowWidth="20430" windowHeight="7590" activeTab="2"/>
  </bookViews>
  <sheets>
    <sheet name="Fig 1D" sheetId="4" r:id="rId1"/>
    <sheet name="Fig 1E" sheetId="3" r:id="rId2"/>
    <sheet name="Fig 1, Suppl 1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5" l="1"/>
  <c r="N17" i="3"/>
  <c r="N18" i="3"/>
  <c r="N19" i="3"/>
  <c r="N16" i="3"/>
  <c r="J15" i="4"/>
  <c r="L7" i="5" l="1"/>
  <c r="K7" i="5"/>
  <c r="G7" i="5"/>
  <c r="F7" i="5"/>
  <c r="L6" i="5"/>
  <c r="K6" i="5"/>
  <c r="G6" i="5"/>
  <c r="F6" i="5"/>
  <c r="I8" i="4" l="1"/>
  <c r="J8" i="4" s="1"/>
  <c r="E8" i="4"/>
  <c r="F8" i="4" s="1"/>
  <c r="I7" i="4"/>
  <c r="J7" i="4" s="1"/>
  <c r="E7" i="4"/>
  <c r="F7" i="4" s="1"/>
  <c r="I6" i="4"/>
  <c r="J6" i="4" s="1"/>
  <c r="F6" i="4"/>
  <c r="E6" i="4"/>
  <c r="F9" i="4" l="1"/>
  <c r="J9" i="4"/>
  <c r="J10" i="4"/>
  <c r="F10" i="4"/>
  <c r="M8" i="3" l="1"/>
  <c r="N8" i="3"/>
  <c r="M9" i="3"/>
  <c r="N9" i="3"/>
  <c r="M10" i="3"/>
  <c r="N10" i="3"/>
  <c r="M11" i="3"/>
  <c r="N11" i="3"/>
  <c r="N7" i="3"/>
  <c r="M7" i="3"/>
  <c r="G8" i="3"/>
  <c r="H8" i="3"/>
  <c r="G9" i="3"/>
  <c r="H9" i="3"/>
  <c r="G10" i="3"/>
  <c r="H10" i="3"/>
  <c r="G11" i="3"/>
  <c r="H11" i="3"/>
  <c r="H7" i="3"/>
  <c r="G7" i="3"/>
</calcChain>
</file>

<file path=xl/sharedStrings.xml><?xml version="1.0" encoding="utf-8"?>
<sst xmlns="http://schemas.openxmlformats.org/spreadsheetml/2006/main" count="68" uniqueCount="25">
  <si>
    <t>R1</t>
  </si>
  <si>
    <t>R2</t>
  </si>
  <si>
    <t>R3</t>
  </si>
  <si>
    <t>R4</t>
  </si>
  <si>
    <t>AVE</t>
  </si>
  <si>
    <t>Time (h)</t>
  </si>
  <si>
    <t>STDEV</t>
  </si>
  <si>
    <t>Ub</t>
  </si>
  <si>
    <t>Ub S57A</t>
  </si>
  <si>
    <t>Replicates</t>
  </si>
  <si>
    <r>
      <t xml:space="preserve">Ubiquitin </t>
    </r>
    <r>
      <rPr>
        <i/>
        <sz val="11"/>
        <color theme="1"/>
        <rFont val="Calibri"/>
        <family val="2"/>
        <scheme val="minor"/>
      </rPr>
      <t>in trans</t>
    </r>
    <r>
      <rPr>
        <sz val="11"/>
        <color theme="1"/>
        <rFont val="Calibri"/>
        <family val="2"/>
        <scheme val="minor"/>
      </rPr>
      <t xml:space="preserve"> </t>
    </r>
  </si>
  <si>
    <t>SUB280 strain</t>
  </si>
  <si>
    <r>
      <t>Growth Curve at 39</t>
    </r>
    <r>
      <rPr>
        <sz val="11"/>
        <color theme="1"/>
        <rFont val="Calibri"/>
        <family val="2"/>
      </rPr>
      <t>ᵒC (-URA Synthetic Medium)</t>
    </r>
  </si>
  <si>
    <t>Ub wt</t>
  </si>
  <si>
    <t>PI stained</t>
  </si>
  <si>
    <t>PI negative</t>
  </si>
  <si>
    <t>Total</t>
  </si>
  <si>
    <t>% PI stained cells</t>
  </si>
  <si>
    <t>Ub S57D</t>
  </si>
  <si>
    <t>Viability Assay (Propidium Iodide Staining)</t>
  </si>
  <si>
    <r>
      <t>65</t>
    </r>
    <r>
      <rPr>
        <sz val="11"/>
        <color theme="1"/>
        <rFont val="Calibri"/>
        <family val="2"/>
      </rPr>
      <t>ᵒC, 5 min</t>
    </r>
  </si>
  <si>
    <r>
      <t>Growth at 38</t>
    </r>
    <r>
      <rPr>
        <sz val="11"/>
        <color theme="1"/>
        <rFont val="Calibri"/>
        <family val="2"/>
      </rPr>
      <t>ᵒC (-URA Synthetic Medium)</t>
    </r>
  </si>
  <si>
    <t>Student T-test</t>
  </si>
  <si>
    <t>Time</t>
  </si>
  <si>
    <t>T-test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</si>
</sst>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10" fontId="0" fillId="0" borderId="1" xfId="0" applyNumberFormat="1" applyBorder="1"/>
    <xf numFmtId="10" fontId="0" fillId="0" borderId="1" xfId="1" applyNumberFormat="1" applyFont="1" applyBorder="1"/>
    <xf numFmtId="0" fontId="0" fillId="0" borderId="0" xfId="0"/>
    <xf numFmtId="0" fontId="0" fillId="2" borderId="1" xfId="0" applyFill="1" applyBorder="1" applyAlignment="1"/>
    <xf numFmtId="0" fontId="0" fillId="0" borderId="3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('Fig 1D'!$F$10,'Fig 1D'!$J$10)</c:f>
                <c:numCache>
                  <c:formatCode>General</c:formatCode>
                  <c:ptCount val="2"/>
                  <c:pt idx="0">
                    <c:v>3.8497320553980065E-2</c:v>
                  </c:pt>
                  <c:pt idx="1">
                    <c:v>0.11436794139139794</c:v>
                  </c:pt>
                </c:numCache>
              </c:numRef>
            </c:plus>
            <c:minus>
              <c:numRef>
                <c:f>('Fig 1D'!$F$10,'Fig 1D'!$J$10)</c:f>
                <c:numCache>
                  <c:formatCode>General</c:formatCode>
                  <c:ptCount val="2"/>
                  <c:pt idx="0">
                    <c:v>3.8497320553980065E-2</c:v>
                  </c:pt>
                  <c:pt idx="1">
                    <c:v>0.11436794139139794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 1D'!$F$11,'Fig 1D'!$J$11)</c:f>
              <c:strCache>
                <c:ptCount val="2"/>
                <c:pt idx="0">
                  <c:v>Ub wt</c:v>
                </c:pt>
                <c:pt idx="1">
                  <c:v>Ub S57D</c:v>
                </c:pt>
              </c:strCache>
            </c:strRef>
          </c:cat>
          <c:val>
            <c:numRef>
              <c:f>('Fig 1D'!$F$9,'Fig 1D'!$J$9)</c:f>
              <c:numCache>
                <c:formatCode>0.00%</c:formatCode>
                <c:ptCount val="2"/>
                <c:pt idx="0">
                  <c:v>0.95598845598845605</c:v>
                </c:pt>
                <c:pt idx="1">
                  <c:v>0.38260606272345082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B-4E82-ABC8-717973F0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792847"/>
        <c:axId val="680796591"/>
      </c:barChart>
      <c:catAx>
        <c:axId val="680792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SUB280: Ubiquitin </a:t>
                </a:r>
                <a:r>
                  <a:rPr lang="en-US" i="1"/>
                  <a:t>in trans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96591"/>
        <c:crosses val="autoZero"/>
        <c:auto val="1"/>
        <c:lblAlgn val="ctr"/>
        <c:lblOffset val="100"/>
        <c:noMultiLvlLbl val="0"/>
      </c:catAx>
      <c:valAx>
        <c:axId val="68079659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PI positive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9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 1E'!$C$4:$H$4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1E'!$H$7:$H$11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4.8252806481419663E-2</c:v>
                  </c:pt>
                  <c:pt idx="2">
                    <c:v>8.4569498047463915E-2</c:v>
                  </c:pt>
                  <c:pt idx="3">
                    <c:v>0.11929235795585008</c:v>
                  </c:pt>
                  <c:pt idx="4">
                    <c:v>0.14522970311429531</c:v>
                  </c:pt>
                </c:numCache>
              </c:numRef>
            </c:plus>
            <c:minus>
              <c:numRef>
                <c:f>'Fig 1E'!$H$7:$H$11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4.8252806481419663E-2</c:v>
                  </c:pt>
                  <c:pt idx="2">
                    <c:v>8.4569498047463915E-2</c:v>
                  </c:pt>
                  <c:pt idx="3">
                    <c:v>0.11929235795585008</c:v>
                  </c:pt>
                  <c:pt idx="4">
                    <c:v>0.14522970311429531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 1E'!$B$7:$B$11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30</c:v>
                </c:pt>
              </c:numCache>
            </c:numRef>
          </c:xVal>
          <c:yVal>
            <c:numRef>
              <c:f>'Fig 1E'!$G$7:$G$11</c:f>
              <c:numCache>
                <c:formatCode>General</c:formatCode>
                <c:ptCount val="5"/>
                <c:pt idx="0">
                  <c:v>0.1</c:v>
                </c:pt>
                <c:pt idx="1">
                  <c:v>0.50150000000000006</c:v>
                </c:pt>
                <c:pt idx="2">
                  <c:v>0.83299999999999996</c:v>
                </c:pt>
                <c:pt idx="3">
                  <c:v>1.173</c:v>
                </c:pt>
                <c:pt idx="4">
                  <c:v>1.2325000000000002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B7-41E6-8EF6-5E29B222DD8B}"/>
            </c:ext>
          </c:extLst>
        </c:ser>
        <c:ser>
          <c:idx val="1"/>
          <c:order val="1"/>
          <c:tx>
            <c:strRef>
              <c:f>'Fig 1E'!$I$4:$N$4</c:f>
              <c:strCache>
                <c:ptCount val="1"/>
                <c:pt idx="0">
                  <c:v>Ub S57A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1E'!$N$7:$N$11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1.5609825965290775E-2</c:v>
                  </c:pt>
                  <c:pt idx="2">
                    <c:v>3.0869348335633307E-2</c:v>
                  </c:pt>
                  <c:pt idx="3">
                    <c:v>5.3119362445973171E-2</c:v>
                  </c:pt>
                  <c:pt idx="4">
                    <c:v>0.16268579122549875</c:v>
                  </c:pt>
                </c:numCache>
              </c:numRef>
            </c:plus>
            <c:minus>
              <c:numRef>
                <c:f>'Fig 1E'!$N$7:$N$11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1.5609825965290775E-2</c:v>
                  </c:pt>
                  <c:pt idx="2">
                    <c:v>3.0869348335633307E-2</c:v>
                  </c:pt>
                  <c:pt idx="3">
                    <c:v>5.3119362445973171E-2</c:v>
                  </c:pt>
                  <c:pt idx="4">
                    <c:v>0.16268579122549875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 1E'!$B$7:$B$11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30</c:v>
                </c:pt>
              </c:numCache>
            </c:numRef>
          </c:xVal>
          <c:yVal>
            <c:numRef>
              <c:f>'Fig 1E'!$M$7:$M$11</c:f>
              <c:numCache>
                <c:formatCode>General</c:formatCode>
                <c:ptCount val="5"/>
                <c:pt idx="0">
                  <c:v>0.1</c:v>
                </c:pt>
                <c:pt idx="1">
                  <c:v>0.29050000000000004</c:v>
                </c:pt>
                <c:pt idx="2">
                  <c:v>0.47475000000000001</c:v>
                </c:pt>
                <c:pt idx="3">
                  <c:v>0.64249999999999996</c:v>
                </c:pt>
                <c:pt idx="4">
                  <c:v>0.63000000000000012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B7-41E6-8EF6-5E29B222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131408"/>
        <c:axId val="1475137648"/>
      </c:scatterChart>
      <c:valAx>
        <c:axId val="147513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Incubation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137648"/>
        <c:crosses val="autoZero"/>
        <c:crossBetween val="midCat"/>
      </c:valAx>
      <c:valAx>
        <c:axId val="1475137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Cells (OD</a:t>
                </a:r>
                <a:r>
                  <a:rPr lang="en-US" sz="1100" b="1" baseline="-25000"/>
                  <a:t>600</a:t>
                </a:r>
                <a:r>
                  <a:rPr lang="en-US" sz="1100" b="1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13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54133858267716"/>
          <c:y val="0.21354111986001753"/>
          <c:w val="0.16945866141732283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('Fig 1, Suppl 1'!$G$7,'Fig 1, Suppl 1'!$L$7)</c:f>
                <c:numCache>
                  <c:formatCode>General</c:formatCode>
                  <c:ptCount val="2"/>
                  <c:pt idx="0">
                    <c:v>0.13747727084867548</c:v>
                  </c:pt>
                  <c:pt idx="1">
                    <c:v>7.2341781380702491E-2</c:v>
                  </c:pt>
                </c:numCache>
              </c:numRef>
            </c:plus>
            <c:minus>
              <c:numRef>
                <c:f>('Fig 1, Suppl 1'!$G$7,'Fig 1, Suppl 1'!$L$7)</c:f>
                <c:numCache>
                  <c:formatCode>General</c:formatCode>
                  <c:ptCount val="2"/>
                  <c:pt idx="0">
                    <c:v>0.13747727084867548</c:v>
                  </c:pt>
                  <c:pt idx="1">
                    <c:v>7.2341781380702491E-2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('Fig 1, Suppl 1'!$F$8,'Fig 1, Suppl 1'!$K$8)</c:f>
              <c:strCache>
                <c:ptCount val="2"/>
                <c:pt idx="0">
                  <c:v>Ub</c:v>
                </c:pt>
                <c:pt idx="1">
                  <c:v>Ub S57A</c:v>
                </c:pt>
              </c:strCache>
            </c:strRef>
          </c:cat>
          <c:val>
            <c:numRef>
              <c:f>('Fig 1, Suppl 1'!$F$7,'Fig 1, Suppl 1'!$K$7)</c:f>
              <c:numCache>
                <c:formatCode>General</c:formatCode>
                <c:ptCount val="2"/>
                <c:pt idx="0">
                  <c:v>4.45</c:v>
                </c:pt>
                <c:pt idx="1">
                  <c:v>3.1366666666666667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0-4F37-B047-0D813BCEC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503327"/>
        <c:axId val="801957919"/>
      </c:barChart>
      <c:catAx>
        <c:axId val="599503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SUB280: Ubiquitin </a:t>
                </a:r>
                <a:r>
                  <a:rPr lang="en-US" i="1"/>
                  <a:t>trans</a:t>
                </a:r>
              </a:p>
            </c:rich>
          </c:tx>
          <c:layout>
            <c:manualLayout>
              <c:xMode val="edge"/>
              <c:yMode val="edge"/>
              <c:x val="0.34055904628083106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957919"/>
        <c:crosses val="autoZero"/>
        <c:auto val="1"/>
        <c:lblAlgn val="ctr"/>
        <c:lblOffset val="100"/>
        <c:noMultiLvlLbl val="0"/>
      </c:catAx>
      <c:valAx>
        <c:axId val="8019579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</a:t>
                </a:r>
                <a:r>
                  <a:rPr lang="en-US" baseline="-25000"/>
                  <a:t>600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50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19049</xdr:rowOff>
    </xdr:from>
    <xdr:to>
      <xdr:col>5</xdr:col>
      <xdr:colOff>742950</xdr:colOff>
      <xdr:row>25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12</xdr:row>
      <xdr:rowOff>104775</xdr:rowOff>
    </xdr:from>
    <xdr:to>
      <xdr:col>9</xdr:col>
      <xdr:colOff>57150</xdr:colOff>
      <xdr:row>26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9</xdr:row>
      <xdr:rowOff>47625</xdr:rowOff>
    </xdr:from>
    <xdr:to>
      <xdr:col>5</xdr:col>
      <xdr:colOff>295275</xdr:colOff>
      <xdr:row>23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opLeftCell="A5" workbookViewId="0">
      <selection activeCell="J14" sqref="J14:J15"/>
    </sheetView>
  </sheetViews>
  <sheetFormatPr defaultRowHeight="15" x14ac:dyDescent="0.25"/>
  <cols>
    <col min="2" max="2" width="10.140625" bestFit="1" customWidth="1"/>
    <col min="3" max="3" width="9.7109375" bestFit="1" customWidth="1"/>
    <col min="4" max="4" width="10.85546875" bestFit="1" customWidth="1"/>
    <col min="6" max="6" width="16.28515625" bestFit="1" customWidth="1"/>
    <col min="7" max="7" width="9.7109375" bestFit="1" customWidth="1"/>
    <col min="8" max="8" width="10.85546875" bestFit="1" customWidth="1"/>
    <col min="10" max="10" width="16.28515625" bestFit="1" customWidth="1"/>
  </cols>
  <sheetData>
    <row r="1" spans="2:10" x14ac:dyDescent="0.25">
      <c r="B1" t="s">
        <v>19</v>
      </c>
    </row>
    <row r="2" spans="2:10" s="9" customFormat="1" x14ac:dyDescent="0.25">
      <c r="B2" s="9" t="s">
        <v>20</v>
      </c>
    </row>
    <row r="3" spans="2:10" x14ac:dyDescent="0.25">
      <c r="B3" t="s">
        <v>11</v>
      </c>
    </row>
    <row r="4" spans="2:10" x14ac:dyDescent="0.25">
      <c r="B4" s="13" t="s">
        <v>9</v>
      </c>
      <c r="C4" s="12" t="s">
        <v>13</v>
      </c>
      <c r="D4" s="12"/>
      <c r="E4" s="12"/>
      <c r="F4" s="12"/>
      <c r="G4" s="12" t="s">
        <v>18</v>
      </c>
      <c r="H4" s="12"/>
      <c r="I4" s="12"/>
      <c r="J4" s="12"/>
    </row>
    <row r="5" spans="2:10" x14ac:dyDescent="0.25">
      <c r="B5" s="13"/>
      <c r="C5" s="1" t="s">
        <v>14</v>
      </c>
      <c r="D5" s="1" t="s">
        <v>15</v>
      </c>
      <c r="E5" s="1" t="s">
        <v>16</v>
      </c>
      <c r="F5" s="1" t="s">
        <v>17</v>
      </c>
      <c r="G5" s="10" t="s">
        <v>14</v>
      </c>
      <c r="H5" s="10" t="s">
        <v>15</v>
      </c>
      <c r="I5" s="10" t="s">
        <v>16</v>
      </c>
      <c r="J5" s="10" t="s">
        <v>17</v>
      </c>
    </row>
    <row r="6" spans="2:10" x14ac:dyDescent="0.25">
      <c r="B6" s="4" t="s">
        <v>0</v>
      </c>
      <c r="C6" s="3">
        <v>26</v>
      </c>
      <c r="D6" s="3">
        <v>2</v>
      </c>
      <c r="E6" s="3">
        <f>(C6+D6)</f>
        <v>28</v>
      </c>
      <c r="F6" s="8">
        <f>(C6/E6)</f>
        <v>0.9285714285714286</v>
      </c>
      <c r="G6" s="3">
        <v>11</v>
      </c>
      <c r="H6" s="3">
        <v>31</v>
      </c>
      <c r="I6" s="3">
        <f t="shared" ref="I6:I8" si="0">(G6+H6)</f>
        <v>42</v>
      </c>
      <c r="J6" s="8">
        <f>(G6/I6)</f>
        <v>0.26190476190476192</v>
      </c>
    </row>
    <row r="7" spans="2:10" x14ac:dyDescent="0.25">
      <c r="B7" s="4" t="s">
        <v>1</v>
      </c>
      <c r="C7" s="3">
        <v>31</v>
      </c>
      <c r="D7" s="3">
        <v>0</v>
      </c>
      <c r="E7" s="3">
        <f t="shared" ref="E7:E8" si="1">(C7+D7)</f>
        <v>31</v>
      </c>
      <c r="F7" s="8">
        <f t="shared" ref="F7:F8" si="2">(C7/E7)</f>
        <v>1</v>
      </c>
      <c r="G7" s="3">
        <v>23</v>
      </c>
      <c r="H7" s="3">
        <v>35</v>
      </c>
      <c r="I7" s="3">
        <f t="shared" si="0"/>
        <v>58</v>
      </c>
      <c r="J7" s="8">
        <f t="shared" ref="J7:J8" si="3">(G7/I7)</f>
        <v>0.39655172413793105</v>
      </c>
    </row>
    <row r="8" spans="2:10" x14ac:dyDescent="0.25">
      <c r="B8" s="4" t="s">
        <v>2</v>
      </c>
      <c r="C8" s="3">
        <v>31</v>
      </c>
      <c r="D8" s="3">
        <v>2</v>
      </c>
      <c r="E8" s="3">
        <f t="shared" si="1"/>
        <v>33</v>
      </c>
      <c r="F8" s="8">
        <f t="shared" si="2"/>
        <v>0.93939393939393945</v>
      </c>
      <c r="G8" s="3">
        <v>23</v>
      </c>
      <c r="H8" s="3">
        <v>24</v>
      </c>
      <c r="I8" s="3">
        <f t="shared" si="0"/>
        <v>47</v>
      </c>
      <c r="J8" s="8">
        <f t="shared" si="3"/>
        <v>0.48936170212765956</v>
      </c>
    </row>
    <row r="9" spans="2:10" x14ac:dyDescent="0.25">
      <c r="B9" s="9"/>
      <c r="C9" s="9"/>
      <c r="D9" s="9"/>
      <c r="E9" s="1" t="s">
        <v>4</v>
      </c>
      <c r="F9" s="7">
        <f>AVERAGE(F6:F8)</f>
        <v>0.95598845598845605</v>
      </c>
      <c r="G9" s="9"/>
      <c r="H9" s="9"/>
      <c r="I9" s="1" t="s">
        <v>4</v>
      </c>
      <c r="J9" s="7">
        <f>AVERAGE(J6:J8)</f>
        <v>0.38260606272345082</v>
      </c>
    </row>
    <row r="10" spans="2:10" x14ac:dyDescent="0.25">
      <c r="B10" s="9"/>
      <c r="C10" s="9"/>
      <c r="D10" s="9"/>
      <c r="E10" s="1" t="s">
        <v>6</v>
      </c>
      <c r="F10" s="8">
        <f>STDEV(F6:F8)</f>
        <v>3.8497320553980065E-2</v>
      </c>
      <c r="G10" s="9"/>
      <c r="H10" s="9"/>
      <c r="I10" s="1" t="s">
        <v>6</v>
      </c>
      <c r="J10" s="8">
        <f>STDEV(J6:J8)</f>
        <v>0.11436794139139794</v>
      </c>
    </row>
    <row r="11" spans="2:10" x14ac:dyDescent="0.25">
      <c r="F11" t="s">
        <v>13</v>
      </c>
      <c r="J11" t="s">
        <v>18</v>
      </c>
    </row>
    <row r="14" spans="2:10" x14ac:dyDescent="0.25">
      <c r="J14" s="16" t="s">
        <v>22</v>
      </c>
    </row>
    <row r="15" spans="2:10" x14ac:dyDescent="0.25">
      <c r="J15" s="3">
        <f>TTEST(E6:E8,J6:J8,1,1)</f>
        <v>1.0454245446419094E-3</v>
      </c>
    </row>
  </sheetData>
  <mergeCells count="3">
    <mergeCell ref="C4:F4"/>
    <mergeCell ref="G4:J4"/>
    <mergeCell ref="B4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opLeftCell="A13" workbookViewId="0">
      <selection activeCell="M15" sqref="M15:N15"/>
    </sheetView>
  </sheetViews>
  <sheetFormatPr defaultRowHeight="15" x14ac:dyDescent="0.25"/>
  <cols>
    <col min="2" max="2" width="16.7109375" bestFit="1" customWidth="1"/>
    <col min="14" max="14" width="12" bestFit="1" customWidth="1"/>
  </cols>
  <sheetData>
    <row r="1" spans="2:14" x14ac:dyDescent="0.25">
      <c r="B1" t="s">
        <v>12</v>
      </c>
    </row>
    <row r="3" spans="2:14" x14ac:dyDescent="0.25">
      <c r="B3" t="s">
        <v>11</v>
      </c>
    </row>
    <row r="4" spans="2:14" x14ac:dyDescent="0.25">
      <c r="B4" s="2" t="s">
        <v>10</v>
      </c>
      <c r="C4" s="12" t="s">
        <v>7</v>
      </c>
      <c r="D4" s="12"/>
      <c r="E4" s="12"/>
      <c r="F4" s="12"/>
      <c r="G4" s="12"/>
      <c r="H4" s="12"/>
      <c r="I4" s="12" t="s">
        <v>8</v>
      </c>
      <c r="J4" s="12"/>
      <c r="K4" s="12"/>
      <c r="L4" s="12"/>
      <c r="M4" s="12"/>
      <c r="N4" s="12"/>
    </row>
    <row r="5" spans="2:14" x14ac:dyDescent="0.25">
      <c r="B5" s="14" t="s">
        <v>5</v>
      </c>
      <c r="C5" s="15" t="s">
        <v>9</v>
      </c>
      <c r="D5" s="15"/>
      <c r="E5" s="15"/>
      <c r="F5" s="15"/>
      <c r="G5" s="14" t="s">
        <v>4</v>
      </c>
      <c r="H5" s="14" t="s">
        <v>6</v>
      </c>
      <c r="I5" s="15" t="s">
        <v>9</v>
      </c>
      <c r="J5" s="15"/>
      <c r="K5" s="15"/>
      <c r="L5" s="15"/>
      <c r="M5" s="14" t="s">
        <v>4</v>
      </c>
      <c r="N5" s="14" t="s">
        <v>6</v>
      </c>
    </row>
    <row r="6" spans="2:14" x14ac:dyDescent="0.25">
      <c r="B6" s="14"/>
      <c r="C6" s="1" t="s">
        <v>0</v>
      </c>
      <c r="D6" s="1" t="s">
        <v>1</v>
      </c>
      <c r="E6" s="1" t="s">
        <v>2</v>
      </c>
      <c r="F6" s="1" t="s">
        <v>3</v>
      </c>
      <c r="G6" s="14"/>
      <c r="H6" s="14"/>
      <c r="I6" s="1" t="s">
        <v>0</v>
      </c>
      <c r="J6" s="1" t="s">
        <v>1</v>
      </c>
      <c r="K6" s="1" t="s">
        <v>2</v>
      </c>
      <c r="L6" s="1" t="s">
        <v>3</v>
      </c>
      <c r="M6" s="14"/>
      <c r="N6" s="14"/>
    </row>
    <row r="7" spans="2:14" x14ac:dyDescent="0.25">
      <c r="B7" s="4">
        <v>0</v>
      </c>
      <c r="C7">
        <v>0.1</v>
      </c>
      <c r="D7">
        <v>0.1</v>
      </c>
      <c r="E7">
        <v>0.1</v>
      </c>
      <c r="F7">
        <v>0.1</v>
      </c>
      <c r="G7" s="3">
        <f>AVERAGE(C7:F7)</f>
        <v>0.1</v>
      </c>
      <c r="H7" s="3">
        <f>STDEV(C7:F7)</f>
        <v>0</v>
      </c>
      <c r="I7">
        <v>0.1</v>
      </c>
      <c r="J7">
        <v>0.1</v>
      </c>
      <c r="K7">
        <v>0.1</v>
      </c>
      <c r="L7">
        <v>0.1</v>
      </c>
      <c r="M7" s="3">
        <f>AVERAGE(I7:L7)</f>
        <v>0.1</v>
      </c>
      <c r="N7" s="3">
        <f>STDEV(I7:L7)</f>
        <v>0</v>
      </c>
    </row>
    <row r="8" spans="2:14" x14ac:dyDescent="0.25">
      <c r="B8" s="4">
        <v>6</v>
      </c>
      <c r="C8">
        <v>0.48299999999999998</v>
      </c>
      <c r="D8">
        <v>0.53500000000000003</v>
      </c>
      <c r="E8">
        <v>0.54600000000000004</v>
      </c>
      <c r="F8">
        <v>0.442</v>
      </c>
      <c r="G8" s="3">
        <f t="shared" ref="G8:G11" si="0">AVERAGE(C8:F8)</f>
        <v>0.50150000000000006</v>
      </c>
      <c r="H8" s="3">
        <f t="shared" ref="H8:H11" si="1">STDEV(C8:F8)</f>
        <v>4.8252806481419663E-2</v>
      </c>
      <c r="I8">
        <v>0.30399999999999999</v>
      </c>
      <c r="J8">
        <v>0.27600000000000002</v>
      </c>
      <c r="K8">
        <v>0.30399999999999999</v>
      </c>
      <c r="L8">
        <v>0.27800000000000002</v>
      </c>
      <c r="M8" s="3">
        <f t="shared" ref="M8:M11" si="2">AVERAGE(I8:L8)</f>
        <v>0.29050000000000004</v>
      </c>
      <c r="N8" s="3">
        <f t="shared" ref="N8:N11" si="3">STDEV(I8:L8)</f>
        <v>1.5609825965290775E-2</v>
      </c>
    </row>
    <row r="9" spans="2:14" x14ac:dyDescent="0.25">
      <c r="B9" s="4">
        <v>12</v>
      </c>
      <c r="C9">
        <v>0.81899999999999995</v>
      </c>
      <c r="D9">
        <v>0.90300000000000002</v>
      </c>
      <c r="E9">
        <v>0.89100000000000001</v>
      </c>
      <c r="F9">
        <v>0.71899999999999997</v>
      </c>
      <c r="G9" s="3">
        <f t="shared" si="0"/>
        <v>0.83299999999999996</v>
      </c>
      <c r="H9" s="3">
        <f t="shared" si="1"/>
        <v>8.4569498047463915E-2</v>
      </c>
      <c r="I9">
        <v>0.51900000000000002</v>
      </c>
      <c r="J9">
        <v>0.46200000000000002</v>
      </c>
      <c r="K9">
        <v>0.44800000000000001</v>
      </c>
      <c r="L9">
        <v>0.47</v>
      </c>
      <c r="M9" s="3">
        <f t="shared" si="2"/>
        <v>0.47475000000000001</v>
      </c>
      <c r="N9" s="3">
        <f t="shared" si="3"/>
        <v>3.0869348335633307E-2</v>
      </c>
    </row>
    <row r="10" spans="2:14" x14ac:dyDescent="0.25">
      <c r="B10" s="4">
        <v>24</v>
      </c>
      <c r="C10">
        <v>1.1879999999999999</v>
      </c>
      <c r="D10">
        <v>1.282</v>
      </c>
      <c r="E10">
        <v>1.218</v>
      </c>
      <c r="F10">
        <v>1.004</v>
      </c>
      <c r="G10" s="3">
        <f t="shared" si="0"/>
        <v>1.173</v>
      </c>
      <c r="H10" s="3">
        <f t="shared" si="1"/>
        <v>0.11929235795585008</v>
      </c>
      <c r="I10">
        <v>0.68899999999999995</v>
      </c>
      <c r="J10">
        <v>0.59599999999999997</v>
      </c>
      <c r="K10">
        <v>0.68799999999999994</v>
      </c>
      <c r="L10">
        <v>0.59699999999999998</v>
      </c>
      <c r="M10" s="3">
        <f t="shared" si="2"/>
        <v>0.64249999999999996</v>
      </c>
      <c r="N10" s="3">
        <f t="shared" si="3"/>
        <v>5.3119362445973171E-2</v>
      </c>
    </row>
    <row r="11" spans="2:14" x14ac:dyDescent="0.25">
      <c r="B11" s="5">
        <v>30</v>
      </c>
      <c r="C11" s="6">
        <v>1.37</v>
      </c>
      <c r="D11" s="6">
        <v>1.24</v>
      </c>
      <c r="E11" s="6">
        <v>1.29</v>
      </c>
      <c r="F11" s="6">
        <v>1.03</v>
      </c>
      <c r="G11" s="3">
        <f t="shared" si="0"/>
        <v>1.2325000000000002</v>
      </c>
      <c r="H11" s="3">
        <f t="shared" si="1"/>
        <v>0.14522970311429531</v>
      </c>
      <c r="I11" s="6">
        <v>0.73</v>
      </c>
      <c r="J11" s="6">
        <v>0.8</v>
      </c>
      <c r="K11" s="6">
        <v>0.54</v>
      </c>
      <c r="L11" s="6">
        <v>0.45</v>
      </c>
      <c r="M11" s="3">
        <f t="shared" si="2"/>
        <v>0.63000000000000012</v>
      </c>
      <c r="N11" s="3">
        <f t="shared" si="3"/>
        <v>0.16268579122549875</v>
      </c>
    </row>
    <row r="14" spans="2:14" x14ac:dyDescent="0.25">
      <c r="M14" s="12" t="s">
        <v>22</v>
      </c>
      <c r="N14" s="12"/>
    </row>
    <row r="15" spans="2:14" x14ac:dyDescent="0.25">
      <c r="M15" s="1" t="s">
        <v>23</v>
      </c>
      <c r="N15" s="1" t="s">
        <v>24</v>
      </c>
    </row>
    <row r="16" spans="2:14" x14ac:dyDescent="0.25">
      <c r="M16" s="4">
        <v>6</v>
      </c>
      <c r="N16" s="3">
        <f>TTEST('Fig 1E'!C8:F8,'Fig 1E'!I8:L8,1,1)</f>
        <v>1.4167545028477501E-3</v>
      </c>
    </row>
    <row r="17" spans="13:14" x14ac:dyDescent="0.25">
      <c r="M17" s="4">
        <v>12</v>
      </c>
      <c r="N17" s="3">
        <f>TTEST('Fig 1E'!C9:F9,'Fig 1E'!I9:L9,1,1)</f>
        <v>2.7144874098466608E-3</v>
      </c>
    </row>
    <row r="18" spans="13:14" x14ac:dyDescent="0.25">
      <c r="M18" s="4">
        <v>24</v>
      </c>
      <c r="N18" s="3">
        <f>TTEST('Fig 1E'!C10:F10,'Fig 1E'!I10:L10,1,1)</f>
        <v>1.3841482889941506E-3</v>
      </c>
    </row>
    <row r="19" spans="13:14" x14ac:dyDescent="0.25">
      <c r="M19" s="5">
        <v>30</v>
      </c>
      <c r="N19" s="3">
        <f>TTEST('Fig 1E'!C11:F11,'Fig 1E'!I11:L11,1,1)</f>
        <v>1.3047951452718114E-3</v>
      </c>
    </row>
  </sheetData>
  <mergeCells count="10">
    <mergeCell ref="M14:N14"/>
    <mergeCell ref="B5:B6"/>
    <mergeCell ref="C4:H4"/>
    <mergeCell ref="I4:N4"/>
    <mergeCell ref="G5:G6"/>
    <mergeCell ref="H5:H6"/>
    <mergeCell ref="C5:F5"/>
    <mergeCell ref="I5:L5"/>
    <mergeCell ref="M5:M6"/>
    <mergeCell ref="N5:N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K13" sqref="K13"/>
    </sheetView>
  </sheetViews>
  <sheetFormatPr defaultRowHeight="15" x14ac:dyDescent="0.25"/>
  <sheetData>
    <row r="1" spans="2:12" x14ac:dyDescent="0.25">
      <c r="B1" s="9" t="s">
        <v>21</v>
      </c>
    </row>
    <row r="2" spans="2:12" x14ac:dyDescent="0.25">
      <c r="B2" s="9" t="s">
        <v>11</v>
      </c>
    </row>
    <row r="3" spans="2:12" x14ac:dyDescent="0.25">
      <c r="B3" s="2" t="s">
        <v>10</v>
      </c>
      <c r="C3" s="12" t="s">
        <v>7</v>
      </c>
      <c r="D3" s="12"/>
      <c r="E3" s="12"/>
      <c r="F3" s="12"/>
      <c r="G3" s="12"/>
      <c r="H3" s="12" t="s">
        <v>8</v>
      </c>
      <c r="I3" s="12"/>
      <c r="J3" s="12"/>
      <c r="K3" s="12"/>
      <c r="L3" s="12"/>
    </row>
    <row r="4" spans="2:12" x14ac:dyDescent="0.25">
      <c r="B4" s="14" t="s">
        <v>5</v>
      </c>
      <c r="C4" s="15" t="s">
        <v>9</v>
      </c>
      <c r="D4" s="15"/>
      <c r="E4" s="15"/>
      <c r="F4" s="14" t="s">
        <v>4</v>
      </c>
      <c r="G4" s="14" t="s">
        <v>6</v>
      </c>
      <c r="H4" s="15" t="s">
        <v>9</v>
      </c>
      <c r="I4" s="15"/>
      <c r="J4" s="15"/>
      <c r="K4" s="14" t="s">
        <v>4</v>
      </c>
      <c r="L4" s="14" t="s">
        <v>6</v>
      </c>
    </row>
    <row r="5" spans="2:12" x14ac:dyDescent="0.25">
      <c r="B5" s="14"/>
      <c r="C5" s="1" t="s">
        <v>0</v>
      </c>
      <c r="D5" s="1" t="s">
        <v>1</v>
      </c>
      <c r="E5" s="1" t="s">
        <v>2</v>
      </c>
      <c r="F5" s="14"/>
      <c r="G5" s="14"/>
      <c r="H5" s="1" t="s">
        <v>0</v>
      </c>
      <c r="I5" s="1" t="s">
        <v>1</v>
      </c>
      <c r="J5" s="1" t="s">
        <v>2</v>
      </c>
      <c r="K5" s="14"/>
      <c r="L5" s="14"/>
    </row>
    <row r="6" spans="2:12" x14ac:dyDescent="0.25">
      <c r="B6" s="4">
        <v>0</v>
      </c>
      <c r="C6" s="9">
        <v>0.1</v>
      </c>
      <c r="D6" s="9">
        <v>0.1</v>
      </c>
      <c r="E6" s="9">
        <v>0.1</v>
      </c>
      <c r="F6" s="3">
        <f>AVERAGE(C6:E6)</f>
        <v>0.10000000000000002</v>
      </c>
      <c r="G6" s="3">
        <f>STDEV(C6:E6)</f>
        <v>1.6996749443881478E-17</v>
      </c>
      <c r="H6" s="9">
        <v>0.1</v>
      </c>
      <c r="I6" s="9">
        <v>0.1</v>
      </c>
      <c r="J6" s="9">
        <v>0.1</v>
      </c>
      <c r="K6" s="3">
        <f>AVERAGE(H6:J6)</f>
        <v>0.10000000000000002</v>
      </c>
      <c r="L6" s="3">
        <f>STDEV(H6:J6)</f>
        <v>1.6996749443881478E-17</v>
      </c>
    </row>
    <row r="7" spans="2:12" x14ac:dyDescent="0.25">
      <c r="B7" s="4">
        <v>24</v>
      </c>
      <c r="C7" s="11">
        <v>4.57</v>
      </c>
      <c r="D7" s="6">
        <v>4.3</v>
      </c>
      <c r="E7" s="6">
        <v>4.4800000000000004</v>
      </c>
      <c r="F7" s="3">
        <f>AVERAGE(C7:E7)</f>
        <v>4.45</v>
      </c>
      <c r="G7" s="3">
        <f>STDEV(C7:E7)</f>
        <v>0.13747727084867548</v>
      </c>
      <c r="H7" s="6">
        <v>3.09</v>
      </c>
      <c r="I7" s="6">
        <v>3.1</v>
      </c>
      <c r="J7" s="6">
        <v>3.22</v>
      </c>
      <c r="K7" s="3">
        <f>AVERAGE(H7:J7)</f>
        <v>3.1366666666666667</v>
      </c>
      <c r="L7" s="3">
        <f>STDEV(H7:J7)</f>
        <v>7.2341781380702491E-2</v>
      </c>
    </row>
    <row r="8" spans="2:12" x14ac:dyDescent="0.25">
      <c r="F8" t="s">
        <v>7</v>
      </c>
      <c r="K8" t="s">
        <v>8</v>
      </c>
    </row>
    <row r="11" spans="2:12" x14ac:dyDescent="0.25">
      <c r="K11" s="18" t="s">
        <v>22</v>
      </c>
      <c r="L11" s="18"/>
    </row>
    <row r="12" spans="2:12" x14ac:dyDescent="0.25">
      <c r="K12" s="17">
        <f>TTEST(C7:E7,H7:J7,1,1)</f>
        <v>2.0868899249414804E-3</v>
      </c>
      <c r="L12" s="17"/>
    </row>
  </sheetData>
  <mergeCells count="11">
    <mergeCell ref="K11:L11"/>
    <mergeCell ref="K12:L12"/>
    <mergeCell ref="C3:G3"/>
    <mergeCell ref="H3:L3"/>
    <mergeCell ref="B4:B5"/>
    <mergeCell ref="C4:E4"/>
    <mergeCell ref="F4:F5"/>
    <mergeCell ref="G4:G5"/>
    <mergeCell ref="H4:J4"/>
    <mergeCell ref="K4:K5"/>
    <mergeCell ref="L4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1D</vt:lpstr>
      <vt:lpstr>Fig 1E</vt:lpstr>
      <vt:lpstr>Fig 1, Suppl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Nat</cp:lastModifiedBy>
  <dcterms:created xsi:type="dcterms:W3CDTF">2020-09-04T15:32:27Z</dcterms:created>
  <dcterms:modified xsi:type="dcterms:W3CDTF">2020-10-05T14:12:00Z</dcterms:modified>
</cp:coreProperties>
</file>